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immemon/Desktop/Rutgers/Spring 2020/Datascience Bootcamp/Homework 1 Due Saturday march 7/"/>
    </mc:Choice>
  </mc:AlternateContent>
  <xr:revisionPtr revIDLastSave="0" documentId="13_ncr:1_{367367FA-1448-FE42-836E-74B1C89F948F}" xr6:coauthVersionLast="45" xr6:coauthVersionMax="45" xr10:uidLastSave="{00000000-0000-0000-0000-000000000000}"/>
  <bookViews>
    <workbookView xWindow="20" yWindow="460" windowWidth="28800" windowHeight="16440" activeTab="5" xr2:uid="{00000000-000D-0000-FFFF-FFFF00000000}"/>
  </bookViews>
  <sheets>
    <sheet name="Pivot 1" sheetId="2" r:id="rId1"/>
    <sheet name="Pivot 2" sheetId="3" r:id="rId2"/>
    <sheet name="Pivot 3" sheetId="4" r:id="rId3"/>
    <sheet name="Main data" sheetId="1" r:id="rId4"/>
    <sheet name="Bonus" sheetId="5" r:id="rId5"/>
    <sheet name="Summary Analysis" sheetId="6" r:id="rId6"/>
  </sheets>
  <definedNames>
    <definedName name="_xlnm._FilterDatabase" localSheetId="3" hidden="1">'Main data'!$A$1:$R$4115</definedName>
    <definedName name="backers">'Main data'!$L$1</definedName>
    <definedName name="backers_count">'Main data'!$L$1</definedName>
    <definedName name="goal">'Main data'!$D:$D</definedName>
    <definedName name="list">'Main data'!$L:$L</definedName>
    <definedName name="none">'Main data'!$L$1</definedName>
    <definedName name="pledged">'Main data'!$E:$E</definedName>
  </definedNames>
  <calcPr calcId="191029"/>
  <pivotCaches>
    <pivotCache cacheId="28" r:id="rId7"/>
    <pivotCache cacheId="2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6" l="1"/>
  <c r="M2" i="6"/>
  <c r="L3" i="6"/>
  <c r="L2" i="6"/>
  <c r="K3" i="6"/>
  <c r="K2" i="6"/>
  <c r="J3" i="6"/>
  <c r="J2" i="6"/>
  <c r="I3" i="6"/>
  <c r="I2" i="6"/>
  <c r="H3" i="6"/>
  <c r="H2" i="6"/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B5" i="5"/>
  <c r="D5" i="5"/>
  <c r="C5" i="5"/>
  <c r="D4" i="5"/>
  <c r="C4" i="5"/>
  <c r="B4" i="5"/>
  <c r="D3" i="5"/>
  <c r="B3" i="5"/>
  <c r="D2" i="5"/>
  <c r="C2" i="5"/>
  <c r="B2" i="5"/>
  <c r="C3" i="5"/>
  <c r="E4" i="5" l="1"/>
  <c r="H4" i="5" s="1"/>
  <c r="E13" i="5"/>
  <c r="F13" i="5" s="1"/>
  <c r="E12" i="5"/>
  <c r="E11" i="5"/>
  <c r="H11" i="5" s="1"/>
  <c r="E10" i="5"/>
  <c r="F10" i="5" s="1"/>
  <c r="E9" i="5"/>
  <c r="G9" i="5" s="1"/>
  <c r="E8" i="5"/>
  <c r="E7" i="5"/>
  <c r="H7" i="5" s="1"/>
  <c r="E6" i="5"/>
  <c r="E5" i="5"/>
  <c r="E2" i="5"/>
  <c r="E3" i="5"/>
  <c r="H3" i="5" s="1"/>
  <c r="G3" i="5" l="1"/>
  <c r="F3" i="5"/>
  <c r="G4" i="5"/>
  <c r="F4" i="5"/>
  <c r="H13" i="5"/>
  <c r="G13" i="5"/>
  <c r="G12" i="5"/>
  <c r="H12" i="5"/>
  <c r="F12" i="5"/>
  <c r="F11" i="5"/>
  <c r="G11" i="5"/>
  <c r="H10" i="5"/>
  <c r="G10" i="5"/>
  <c r="F9" i="5"/>
  <c r="H9" i="5"/>
  <c r="H8" i="5"/>
  <c r="G8" i="5"/>
  <c r="F8" i="5"/>
  <c r="F7" i="5"/>
  <c r="G7" i="5"/>
  <c r="G6" i="5"/>
  <c r="H6" i="5"/>
  <c r="F6" i="5"/>
  <c r="H5" i="5"/>
  <c r="G5" i="5"/>
  <c r="F5" i="5"/>
  <c r="H2" i="5"/>
  <c r="G2" i="5"/>
  <c r="F2" i="5"/>
  <c r="T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<sst xmlns="http://schemas.openxmlformats.org/spreadsheetml/2006/main" count="36777" uniqueCount="8408">
  <si>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</si>
  <si>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</si>
  <si>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</si>
  <si>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</si>
  <si>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</si>
  <si>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</si>
  <si>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</si>
  <si>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</si>
  <si>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</si>
  <si>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</si>
  <si>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</si>
  <si>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</si>
  <si>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</si>
  <si>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</si>
  <si>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</si>
  <si>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</si>
  <si>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</si>
  <si>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</si>
  <si>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</si>
  <si>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</si>
  <si>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</si>
  <si>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</si>
  <si>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</si>
  <si>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</si>
  <si>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</si>
  <si>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</si>
  <si>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</si>
  <si>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</si>
  <si>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</si>
  <si>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</si>
  <si>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</si>
  <si>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</si>
  <si>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</si>
  <si>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</si>
  <si>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</si>
  <si>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</si>
  <si>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</si>
  <si>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</si>
  <si>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</si>
  <si>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</si>
  <si>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</si>
  <si>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</si>
  <si>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</si>
  <si>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</si>
  <si>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</si>
  <si>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</si>
  <si>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</si>
  <si>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</si>
  <si>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</si>
  <si>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</si>
  <si>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</si>
  <si>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</si>
  <si>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</si>
  <si>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</si>
  <si>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</si>
  <si>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</si>
  <si>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</si>
  <si>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</si>
  <si>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</si>
  <si>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</si>
  <si>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</si>
  <si>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</si>
  <si>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</si>
  <si>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</si>
  <si>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</si>
  <si>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</si>
  <si>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</si>
  <si>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</si>
  <si>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</si>
  <si>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</si>
  <si>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</si>
  <si>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</si>
  <si>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</si>
  <si>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</si>
  <si>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</si>
  <si>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</si>
  <si>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</si>
  <si>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</si>
  <si>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</si>
  <si>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</si>
  <si>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</si>
  <si>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</si>
  <si>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</si>
  <si>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</si>
  <si>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</si>
  <si>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</si>
  <si>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</si>
  <si>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</si>
  <si>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</si>
  <si>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</si>
  <si>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</si>
  <si>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</si>
  <si>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</si>
  <si>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</si>
  <si>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</si>
  <si>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</si>
  <si>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</si>
  <si>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</si>
  <si>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</si>
  <si>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</si>
  <si>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</si>
  <si>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</si>
  <si>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</si>
  <si>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</si>
  <si>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</si>
  <si>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</si>
  <si>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</si>
  <si>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</si>
  <si>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</si>
  <si>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</si>
  <si>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</si>
  <si>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</si>
  <si>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</si>
  <si>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</si>
  <si>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</si>
  <si>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</si>
  <si>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</si>
  <si>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</si>
  <si>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</si>
  <si>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</si>
  <si>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</si>
  <si>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</si>
  <si>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</si>
  <si>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</si>
  <si>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</si>
  <si>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</si>
  <si>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</si>
  <si>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</si>
  <si>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</si>
  <si>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</si>
  <si>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</si>
  <si>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</si>
  <si>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</si>
  <si>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</si>
  <si>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</si>
  <si>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</si>
  <si>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</si>
  <si>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</si>
  <si>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</si>
  <si>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</si>
  <si>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</si>
  <si>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</si>
  <si>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</si>
  <si>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</si>
  <si>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</si>
  <si>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</si>
  <si>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</si>
  <si>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</si>
  <si>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</si>
  <si>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</si>
  <si>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</si>
  <si>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</si>
  <si>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</si>
  <si>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</si>
  <si>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</si>
  <si>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</si>
  <si>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</si>
  <si>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</si>
  <si>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</si>
  <si>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</si>
  <si>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</si>
  <si>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</si>
  <si>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</si>
  <si>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</si>
  <si>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</si>
  <si>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</si>
  <si>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</si>
  <si>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</si>
  <si>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</si>
  <si>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</si>
  <si>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</si>
  <si>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</si>
  <si>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</si>
  <si>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</si>
  <si>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</si>
  <si>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</si>
  <si>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</si>
  <si>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</si>
  <si>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</si>
  <si>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</si>
  <si>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</si>
  <si>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</si>
  <si>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</si>
  <si>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</si>
  <si>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</si>
  <si>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</si>
  <si>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</si>
  <si>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</si>
  <si>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</si>
  <si>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</si>
  <si>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</si>
  <si>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</si>
  <si>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</si>
  <si>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</si>
  <si>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</si>
  <si>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</si>
  <si>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</si>
  <si>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</si>
  <si>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</si>
  <si>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</si>
  <si>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</si>
  <si>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</si>
  <si>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</si>
  <si>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</si>
  <si>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</si>
  <si>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</si>
  <si>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</si>
  <si>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</si>
  <si>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</si>
  <si>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</si>
  <si>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</si>
  <si>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</si>
  <si>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</si>
  <si>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</si>
  <si>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</si>
  <si>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</si>
  <si>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</si>
  <si>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</si>
  <si>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</si>
  <si>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</si>
  <si>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</si>
  <si>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</si>
  <si>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</si>
  <si>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</si>
  <si>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</si>
  <si>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</si>
  <si>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</si>
  <si>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</si>
  <si>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</si>
  <si>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</si>
  <si>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</si>
  <si>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</si>
  <si>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</si>
  <si>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</si>
  <si>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</si>
  <si>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</si>
  <si>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</si>
  <si>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</si>
  <si>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</si>
  <si>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</si>
  <si>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</si>
  <si>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</si>
  <si>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</si>
  <si>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</si>
  <si>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</si>
  <si>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</si>
  <si>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</si>
  <si>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</si>
  <si>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</si>
  <si>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</si>
  <si>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</si>
  <si>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</si>
  <si>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</si>
  <si>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</si>
  <si>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</si>
  <si>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</si>
  <si>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</si>
  <si>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</si>
  <si>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</si>
  <si>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</si>
  <si>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</si>
  <si>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</si>
  <si>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</si>
  <si>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</si>
  <si>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</si>
  <si>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</si>
  <si>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</si>
  <si>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</si>
  <si>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</si>
  <si>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</si>
  <si>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</si>
  <si>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</si>
  <si>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</si>
  <si>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</si>
  <si>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</si>
  <si>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</si>
  <si>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</si>
  <si>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</si>
  <si>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</si>
  <si>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</si>
  <si>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</si>
  <si>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</si>
  <si>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</si>
  <si>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</si>
  <si>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</si>
  <si>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</si>
  <si>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</si>
  <si>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</si>
  <si>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</si>
  <si>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</si>
  <si>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</si>
  <si>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</si>
  <si>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</si>
  <si>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</si>
  <si>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</si>
  <si>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</si>
  <si>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</si>
  <si>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</si>
  <si>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</si>
  <si>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</si>
  <si>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</si>
  <si>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</si>
  <si>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</si>
  <si>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</si>
  <si>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</si>
  <si>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</si>
  <si>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</si>
  <si>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</si>
  <si>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</si>
  <si>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</si>
  <si>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</si>
  <si>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</si>
  <si>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</si>
  <si>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</si>
  <si>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</si>
  <si>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</si>
  <si>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</si>
  <si>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</si>
  <si>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</si>
  <si>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</si>
  <si>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</si>
  <si>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</si>
  <si>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</si>
  <si>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</si>
  <si>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</si>
  <si>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</si>
  <si>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</si>
  <si>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</si>
  <si>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</si>
  <si>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</si>
  <si>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</si>
  <si>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</si>
  <si>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</si>
  <si>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</si>
  <si>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</si>
  <si>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</si>
  <si>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</si>
  <si>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</si>
  <si>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</si>
  <si>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</si>
  <si>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</si>
  <si>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</si>
  <si>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</si>
  <si>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</si>
  <si>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</si>
  <si>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</si>
  <si>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</si>
  <si>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</si>
  <si>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</si>
  <si>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</si>
  <si>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</si>
  <si>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</si>
  <si>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</si>
  <si>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</si>
  <si>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</si>
  <si>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</si>
  <si>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</si>
  <si>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</si>
  <si>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</si>
  <si>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</si>
  <si>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</si>
  <si>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</si>
  <si>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</si>
  <si>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</si>
  <si>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</si>
  <si>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</si>
  <si>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</si>
  <si>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</si>
  <si>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</si>
  <si>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</si>
  <si>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</si>
  <si>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</si>
  <si>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</si>
  <si>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</si>
  <si>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</si>
  <si>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</si>
  <si>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</si>
  <si>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</si>
  <si>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</si>
  <si>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</si>
  <si>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</si>
  <si>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</si>
  <si>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</si>
  <si>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</si>
  <si>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</si>
  <si>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</si>
  <si>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</si>
  <si>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</si>
  <si>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</si>
  <si>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</si>
  <si>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</si>
  <si>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</si>
  <si>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</si>
  <si>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</si>
  <si>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</si>
  <si>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</si>
  <si>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</si>
  <si>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</si>
  <si>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</si>
  <si>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</si>
  <si>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</si>
  <si>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</si>
  <si>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</si>
  <si>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</si>
  <si>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</si>
  <si>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</si>
  <si>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</si>
  <si>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</si>
  <si>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</si>
  <si>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</si>
  <si>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</si>
  <si>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</si>
  <si>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</si>
  <si>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</si>
  <si>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</si>
  <si>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</si>
  <si>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</si>
  <si>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</si>
  <si>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</si>
  <si>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</si>
  <si>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</si>
  <si>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</si>
  <si>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</si>
  <si>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</si>
  <si>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</si>
  <si>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</si>
  <si>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</si>
  <si>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</si>
  <si>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</si>
  <si>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</si>
  <si>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</si>
  <si>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</si>
  <si>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</si>
  <si>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</si>
  <si>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</si>
  <si>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</si>
  <si>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</si>
  <si>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</si>
  <si>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</si>
  <si>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</si>
  <si>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</si>
  <si>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</si>
  <si>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</si>
  <si>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</si>
  <si>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</si>
  <si>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</si>
  <si>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</si>
  <si>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</si>
  <si>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</si>
  <si>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</si>
  <si>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</si>
  <si>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</si>
  <si>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</si>
  <si>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</si>
  <si>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</si>
  <si>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</si>
  <si>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</si>
  <si>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</si>
  <si>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</si>
  <si>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</si>
  <si>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</si>
  <si>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</si>
  <si>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</si>
  <si>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</si>
  <si>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</si>
  <si>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</si>
  <si>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</si>
  <si>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</si>
  <si>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</si>
  <si>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</si>
  <si>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</si>
  <si>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</si>
  <si>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</si>
  <si>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</si>
  <si>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</si>
  <si>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</si>
  <si>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</si>
  <si>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</si>
  <si>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</si>
  <si>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</si>
  <si>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</si>
  <si>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</si>
  <si>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</si>
  <si>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</si>
  <si>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</si>
  <si>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</si>
  <si>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</si>
  <si>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</si>
  <si>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</si>
  <si>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</si>
  <si>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</si>
  <si>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</si>
  <si>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</si>
  <si>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</si>
  <si>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</si>
  <si>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</si>
  <si>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</si>
  <si>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</si>
  <si>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</si>
  <si>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</si>
  <si>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</si>
  <si>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</si>
  <si>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</si>
  <si>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</si>
  <si>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</si>
  <si>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</si>
  <si>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</si>
  <si>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</si>
  <si>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</si>
  <si>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</si>
  <si>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</si>
  <si>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</si>
  <si>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</si>
  <si>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</si>
  <si>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</si>
  <si>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</si>
  <si>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</si>
  <si>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</si>
  <si>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</si>
  <si>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</si>
  <si>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</si>
  <si>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</si>
  <si>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</si>
  <si>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</si>
  <si>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</si>
  <si>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</si>
  <si>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</si>
  <si>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</si>
  <si>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</si>
  <si>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</si>
  <si>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</si>
  <si>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</si>
  <si>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</si>
  <si>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</si>
  <si>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</si>
  <si>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</si>
  <si>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</si>
  <si>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</si>
  <si>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</si>
  <si>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</si>
  <si>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</si>
  <si>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</si>
  <si>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</si>
  <si>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</si>
  <si>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</si>
  <si>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</si>
  <si>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</si>
  <si>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</si>
  <si>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</si>
  <si>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</si>
  <si>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</si>
  <si>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</si>
  <si>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</si>
  <si>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</si>
  <si>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</si>
  <si>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</si>
  <si>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</si>
  <si>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</si>
  <si>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</si>
  <si>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</si>
  <si>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</si>
  <si>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</si>
  <si>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</si>
  <si>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</si>
  <si>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</si>
  <si>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</si>
  <si>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</si>
  <si>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</si>
  <si>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</si>
  <si>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</si>
  <si>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</si>
  <si>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</si>
  <si>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</si>
  <si>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</si>
  <si>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</si>
  <si>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</si>
  <si>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</si>
  <si>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</si>
  <si>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</si>
  <si>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</si>
  <si>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</si>
  <si>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</si>
  <si>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</si>
  <si>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</si>
  <si>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</si>
  <si>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</si>
  <si>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</si>
  <si>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</si>
  <si>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</si>
  <si>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</si>
  <si>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</si>
  <si>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</si>
  <si>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</si>
  <si>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</si>
  <si>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</si>
  <si>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</si>
  <si>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</si>
  <si>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</si>
  <si>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</si>
  <si>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</si>
  <si>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</si>
  <si>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</si>
  <si>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</si>
  <si>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</si>
  <si>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</si>
  <si>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</si>
  <si>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</si>
  <si>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</si>
  <si>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</si>
  <si>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</si>
  <si>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</si>
  <si>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</si>
  <si>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</si>
  <si>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</si>
  <si>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</si>
  <si>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</si>
  <si>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</si>
  <si>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</si>
  <si>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</si>
  <si>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</si>
  <si>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</si>
  <si>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</si>
  <si>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</si>
  <si>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</si>
  <si>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</si>
  <si>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</si>
  <si>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</si>
  <si>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</si>
  <si>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</si>
  <si>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</si>
  <si>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</si>
  <si>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</si>
  <si>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</si>
  <si>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</si>
  <si>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</si>
  <si>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</si>
  <si>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</si>
  <si>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</si>
  <si>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</si>
  <si>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</si>
  <si>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</si>
  <si>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</si>
  <si>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</si>
  <si>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</si>
  <si>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</si>
  <si>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</si>
  <si>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</si>
  <si>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</si>
  <si>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</si>
  <si>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</si>
  <si>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</si>
  <si>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</si>
  <si>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</si>
  <si>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</si>
  <si>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</si>
  <si>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</si>
  <si>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</si>
  <si>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</si>
  <si>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</si>
  <si>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</si>
  <si>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</si>
  <si>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</si>
  <si>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</si>
  <si>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</si>
  <si>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</si>
  <si>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</si>
  <si>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</si>
  <si>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</si>
  <si>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</si>
  <si>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</si>
  <si>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</si>
  <si>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</si>
  <si>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</si>
  <si>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</si>
  <si>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</si>
  <si>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</si>
  <si>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</si>
  <si>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</si>
  <si>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</si>
  <si>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</si>
  <si>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</si>
  <si>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</si>
  <si>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</si>
  <si>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</si>
  <si>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</si>
  <si>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</si>
  <si>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</si>
  <si>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</si>
  <si>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</si>
  <si>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</si>
  <si>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</si>
  <si>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</si>
  <si>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</si>
  <si>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</si>
  <si>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</si>
  <si>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</si>
  <si>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</si>
  <si>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</si>
  <si>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</si>
  <si>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</si>
  <si>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</si>
  <si>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</si>
  <si>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</si>
  <si>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</si>
  <si>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</si>
  <si>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</si>
  <si>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</si>
  <si>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</si>
  <si>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</si>
  <si>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</si>
  <si>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</si>
  <si>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</si>
  <si>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</si>
  <si>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</si>
  <si>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</si>
  <si>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</si>
  <si>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</si>
  <si>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</si>
  <si>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</si>
  <si>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</si>
  <si>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</si>
  <si>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</si>
  <si>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</si>
  <si>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</si>
  <si>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</si>
  <si>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</si>
  <si>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</si>
  <si>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</si>
  <si>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</si>
  <si>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</si>
  <si>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</si>
  <si>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</si>
  <si>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</si>
  <si>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</si>
  <si>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</si>
  <si>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</si>
  <si>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</si>
  <si>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</si>
  <si>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</si>
  <si>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</si>
  <si>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</si>
  <si>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</si>
  <si>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</si>
  <si>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</si>
  <si>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</si>
  <si>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</si>
  <si>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</si>
  <si>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</si>
  <si>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</si>
  <si>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</si>
  <si>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</si>
  <si>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</si>
  <si>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</si>
  <si>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</si>
  <si>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</si>
  <si>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</si>
  <si>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</si>
  <si>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</si>
  <si>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</si>
  <si>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</si>
  <si>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</si>
  <si>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</si>
  <si>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</si>
  <si>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</si>
  <si>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</si>
  <si>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</si>
  <si>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</si>
  <si>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</si>
  <si>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</si>
  <si>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</si>
  <si>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</si>
  <si>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</si>
  <si>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</si>
  <si>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</si>
  <si>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</si>
  <si>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</si>
  <si>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</si>
  <si>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</si>
  <si>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</si>
  <si>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</si>
  <si>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</si>
  <si>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</si>
  <si>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</si>
  <si>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</si>
  <si>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</si>
  <si>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</si>
  <si>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</si>
  <si>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</si>
  <si>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</si>
  <si>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</si>
  <si>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</si>
  <si>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</si>
  <si>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</si>
  <si>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</si>
  <si>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</si>
  <si>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</si>
  <si>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</si>
  <si>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</si>
  <si>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</si>
  <si>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</si>
  <si>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</si>
  <si>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</si>
  <si>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</si>
  <si>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</si>
  <si>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</si>
  <si>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</si>
  <si>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</si>
  <si>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</si>
  <si>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</si>
  <si>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</si>
  <si>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</si>
  <si>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</si>
  <si>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</si>
  <si>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</si>
  <si>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</si>
  <si>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</si>
  <si>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</si>
  <si>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</si>
  <si>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</si>
  <si>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</si>
  <si>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</si>
  <si>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</si>
  <si>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</si>
  <si>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</si>
  <si>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</si>
  <si>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</si>
  <si>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</si>
  <si>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</si>
  <si>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</si>
  <si>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</si>
  <si>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</si>
  <si>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</si>
  <si>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</si>
  <si>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</si>
  <si>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</si>
  <si>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</si>
  <si>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</si>
  <si>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</si>
  <si>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</si>
  <si>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</si>
  <si>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</si>
  <si>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</si>
  <si>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</si>
  <si>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</si>
  <si>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</si>
  <si>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</si>
  <si>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</si>
  <si>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</si>
  <si>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</si>
  <si>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</si>
  <si>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</si>
  <si>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</si>
  <si>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</si>
  <si>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</si>
  <si>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</si>
  <si>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</si>
  <si>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</si>
  <si>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</si>
  <si>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</si>
  <si>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</si>
  <si>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</si>
  <si>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</si>
  <si>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</si>
  <si>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</si>
  <si>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</si>
  <si>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</si>
  <si>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</si>
  <si>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</si>
  <si>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</si>
  <si>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</si>
  <si>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</si>
  <si>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</si>
  <si>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</si>
  <si>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</si>
  <si>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</si>
  <si>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</si>
  <si>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</si>
  <si>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</si>
  <si>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</si>
  <si>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</si>
  <si>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</si>
  <si>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</si>
  <si>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</si>
  <si>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</si>
  <si>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</si>
  <si>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</si>
  <si>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</si>
  <si>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</si>
  <si>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</si>
  <si>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</si>
  <si>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</si>
  <si>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</si>
  <si>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</si>
  <si>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</si>
  <si>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</si>
  <si>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</si>
  <si>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</si>
  <si>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</si>
  <si>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</si>
  <si>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</si>
  <si>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</si>
  <si>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</si>
  <si>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</si>
  <si>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</si>
  <si>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</si>
  <si>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</si>
  <si>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</si>
  <si>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</si>
  <si>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</si>
  <si>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</si>
  <si>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</si>
  <si>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</si>
  <si>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</si>
  <si>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</si>
  <si>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</si>
  <si>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</si>
  <si>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</si>
  <si>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</si>
  <si>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</si>
  <si>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</si>
  <si>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</si>
  <si>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</si>
  <si>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</si>
  <si>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</si>
  <si>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</si>
  <si>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</si>
  <si>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</si>
  <si>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</si>
  <si>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</si>
  <si>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</si>
  <si>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</si>
  <si>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</si>
  <si>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</si>
  <si>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</si>
  <si>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</si>
  <si>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</si>
  <si>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</si>
  <si>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</si>
  <si>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</si>
  <si>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</si>
  <si>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</si>
  <si>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</si>
  <si>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</si>
  <si>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</si>
  <si>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</si>
  <si>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</si>
  <si>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</si>
  <si>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</si>
  <si>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</si>
  <si>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</si>
  <si>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</si>
  <si>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</si>
  <si>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</si>
  <si>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</si>
  <si>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</si>
  <si>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</si>
  <si>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</si>
  <si>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</si>
  <si>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</si>
  <si>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</si>
  <si>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</si>
  <si>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</si>
  <si>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</si>
  <si>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</si>
  <si>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</si>
  <si>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</si>
  <si>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</si>
  <si>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</si>
  <si>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</si>
  <si>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</si>
  <si>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</si>
  <si>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</si>
  <si>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</si>
  <si>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</si>
  <si>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</si>
  <si>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</si>
  <si>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</si>
  <si>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</si>
  <si>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</si>
  <si>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</si>
  <si>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</si>
  <si>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</si>
  <si>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</si>
  <si>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</si>
  <si>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</si>
  <si>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</si>
  <si>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</si>
  <si>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</si>
  <si>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</si>
  <si>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</si>
  <si>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</si>
  <si>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</si>
  <si>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</si>
  <si>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</si>
  <si>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</si>
  <si>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</si>
  <si>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</si>
  <si>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</si>
  <si>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</si>
  <si>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</si>
  <si>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</si>
  <si>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</si>
  <si>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</si>
  <si>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</si>
  <si>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</si>
  <si>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</si>
  <si>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</si>
  <si>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</si>
  <si>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</si>
  <si>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</si>
  <si>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</si>
  <si>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</si>
  <si>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</si>
  <si>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</si>
  <si>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</si>
  <si>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</si>
  <si>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</si>
  <si>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</si>
  <si>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</si>
  <si>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</si>
  <si>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</si>
  <si>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</si>
  <si>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</si>
  <si>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</si>
  <si>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</si>
  <si>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</si>
  <si>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</si>
  <si>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</si>
  <si>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</si>
  <si>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</si>
  <si>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</si>
  <si>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</si>
  <si>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</si>
  <si>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</si>
  <si>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</si>
  <si>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</si>
  <si>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</si>
  <si>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</si>
  <si>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</si>
  <si>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</si>
  <si>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</si>
  <si>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</si>
  <si>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</si>
  <si>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</si>
  <si>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</si>
  <si>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</si>
  <si>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</si>
  <si>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</si>
  <si>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</si>
  <si>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</si>
  <si>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</si>
  <si>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</si>
  <si>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</si>
  <si>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</si>
  <si>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</si>
  <si>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</si>
  <si>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</si>
  <si>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</si>
  <si>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</si>
  <si>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</si>
  <si>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</si>
  <si>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</si>
  <si>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</si>
  <si>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</si>
  <si>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</si>
  <si>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</si>
  <si>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</si>
  <si>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</si>
  <si>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</si>
  <si>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</si>
  <si>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</si>
  <si>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</si>
  <si>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</si>
  <si>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</si>
  <si>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</si>
  <si>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</si>
  <si>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</si>
  <si>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</si>
  <si>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</si>
  <si>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</si>
  <si>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</si>
  <si>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</si>
  <si>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</si>
  <si>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</si>
  <si>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</si>
  <si>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</si>
  <si>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</si>
  <si>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</si>
  <si>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</si>
  <si>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</si>
  <si>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</si>
  <si>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</si>
  <si>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</si>
  <si>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</si>
  <si>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</si>
  <si>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</si>
  <si>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</si>
  <si>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</si>
  <si>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</si>
  <si>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</si>
  <si>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</si>
  <si>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</si>
  <si>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</si>
  <si>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</si>
  <si>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</si>
  <si>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</si>
  <si>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</si>
  <si>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</si>
  <si>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</si>
  <si>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</si>
  <si>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</si>
  <si>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</si>
  <si>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</si>
  <si>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</si>
  <si>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</si>
  <si>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</si>
  <si>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</si>
  <si>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</si>
  <si>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</si>
  <si>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</si>
  <si>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</si>
  <si>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</si>
  <si>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</si>
  <si>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</si>
  <si>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</si>
  <si>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</si>
  <si>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</si>
  <si>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</si>
  <si>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</si>
  <si>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</si>
  <si>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</si>
  <si>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</si>
  <si>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</si>
  <si>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</si>
  <si>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</si>
  <si>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</si>
  <si>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</si>
  <si>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</si>
  <si>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</si>
  <si>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</si>
  <si>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</si>
  <si>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</si>
  <si>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</si>
  <si>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</si>
  <si>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</si>
  <si>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</si>
  <si>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</si>
  <si>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</si>
  <si>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</si>
  <si>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</si>
  <si>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</si>
  <si>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</si>
  <si>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</si>
  <si>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</si>
  <si>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</si>
  <si>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</si>
  <si>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</si>
  <si>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</si>
  <si>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</si>
  <si>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</si>
  <si>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</si>
  <si>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</si>
  <si>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</si>
  <si>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</si>
  <si>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</si>
  <si>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</si>
  <si>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</si>
  <si>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</si>
  <si>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</si>
  <si>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</si>
  <si>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</si>
  <si>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</si>
  <si>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</si>
  <si>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</si>
  <si>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</si>
  <si>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</si>
  <si>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</si>
  <si>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</si>
  <si>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</si>
  <si>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</si>
  <si>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</si>
  <si>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</si>
  <si>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</si>
  <si>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</si>
  <si>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</si>
  <si>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</si>
  <si>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</si>
  <si>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</si>
  <si>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</si>
  <si>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</si>
  <si>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</si>
  <si>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</si>
  <si>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</si>
  <si>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</si>
  <si>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</si>
  <si>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</si>
  <si>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</si>
  <si>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</si>
  <si>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</si>
  <si>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</si>
  <si>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</si>
  <si>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</si>
  <si>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</si>
  <si>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</si>
  <si>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</si>
  <si>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</si>
  <si>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</si>
  <si>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</si>
  <si>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</si>
  <si>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</si>
  <si>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</si>
  <si>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</si>
  <si>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</si>
  <si>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</si>
  <si>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</si>
  <si>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</si>
  <si>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</si>
  <si>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</si>
  <si>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</si>
  <si>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</si>
  <si>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</si>
  <si>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</si>
  <si>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</si>
  <si>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</si>
  <si>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</si>
  <si>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</si>
  <si>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</si>
  <si>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</si>
  <si>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</si>
  <si>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</si>
  <si>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</si>
  <si>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</si>
  <si>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</si>
  <si>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</si>
  <si>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</si>
  <si>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</si>
  <si>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</si>
  <si>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</si>
  <si>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</si>
  <si>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</si>
  <si>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</si>
  <si>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</si>
  <si>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</si>
  <si>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</si>
  <si>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</si>
  <si>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</si>
  <si>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</si>
  <si>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</si>
  <si>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</si>
  <si>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</si>
  <si>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</si>
  <si>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</si>
  <si>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</si>
  <si>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</si>
  <si>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</si>
  <si>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</si>
  <si>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</si>
  <si>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</si>
  <si>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</si>
  <si>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</si>
  <si>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</si>
  <si>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</si>
  <si>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</si>
  <si>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</si>
  <si>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</si>
  <si>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</si>
  <si>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</si>
  <si>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</si>
  <si>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</si>
  <si>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</si>
  <si>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</si>
  <si>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</si>
  <si>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</si>
  <si>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</si>
  <si>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</si>
  <si>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</si>
  <si>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</si>
  <si>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</si>
  <si>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</si>
  <si>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</si>
  <si>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</si>
  <si>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</si>
  <si>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</si>
  <si>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</si>
  <si>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</si>
  <si>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</si>
  <si>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</si>
  <si>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</si>
  <si>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</si>
  <si>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</si>
  <si>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</si>
  <si>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</si>
  <si>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</si>
  <si>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</si>
  <si>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</si>
  <si>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</si>
  <si>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</si>
  <si>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</si>
  <si>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</si>
  <si>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</si>
  <si>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</si>
  <si>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</si>
  <si>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</si>
  <si>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</si>
  <si>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</si>
  <si>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</si>
  <si>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</si>
  <si>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</si>
  <si>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</si>
  <si>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</si>
  <si>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</si>
  <si>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</si>
  <si>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</si>
  <si>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</si>
  <si>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</si>
  <si>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</si>
  <si>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</si>
  <si>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</si>
  <si>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</si>
  <si>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</si>
  <si>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</si>
  <si>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</si>
  <si>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</si>
  <si>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</si>
  <si>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</si>
  <si>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</si>
  <si>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</si>
  <si>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</si>
  <si>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</si>
  <si>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</si>
  <si>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</si>
  <si>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</si>
  <si>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</si>
  <si>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</si>
  <si>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</si>
  <si>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</si>
  <si>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</si>
  <si>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</si>
  <si>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</si>
  <si>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</si>
  <si>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</si>
  <si>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</si>
  <si>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</si>
  <si>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</si>
  <si>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</si>
  <si>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</si>
  <si>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</si>
  <si>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</si>
  <si>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</si>
  <si>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</si>
  <si>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</si>
  <si>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</si>
  <si>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</si>
  <si>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</si>
  <si>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</si>
  <si>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</si>
  <si>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</si>
  <si>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</si>
  <si>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</si>
  <si>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</si>
  <si>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</si>
  <si>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</si>
  <si>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</si>
  <si>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</si>
  <si>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</si>
  <si>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</si>
  <si>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</si>
  <si>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</si>
  <si>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</si>
  <si>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</si>
  <si>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</si>
  <si>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</si>
  <si>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</si>
  <si>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</si>
  <si>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</si>
  <si>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</si>
  <si>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</si>
  <si>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</si>
  <si>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</si>
  <si>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</si>
  <si>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</si>
  <si>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</si>
  <si>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</si>
  <si>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</si>
  <si>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</si>
  <si>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</si>
  <si>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</si>
  <si>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</si>
  <si>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</si>
  <si>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</si>
  <si>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</si>
  <si>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</si>
  <si>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</si>
  <si>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</si>
  <si>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</si>
  <si>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</si>
  <si>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</si>
  <si>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</si>
  <si>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</si>
  <si>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</si>
  <si>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</si>
  <si>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</si>
  <si>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</si>
  <si>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</si>
  <si>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</si>
  <si>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</si>
  <si>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</si>
  <si>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</si>
  <si>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</si>
  <si>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</si>
  <si>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</si>
  <si>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</si>
  <si>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</si>
  <si>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</si>
  <si>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</si>
  <si>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</si>
  <si>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</si>
  <si>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</si>
  <si>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</si>
  <si>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</si>
  <si>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</si>
  <si>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</si>
  <si>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</si>
  <si>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</si>
  <si>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</si>
  <si>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</si>
  <si>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</si>
  <si>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</si>
  <si>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</si>
  <si>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</si>
  <si>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</si>
  <si>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</si>
  <si>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</si>
  <si>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</si>
  <si>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</si>
  <si>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</si>
  <si>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</si>
  <si>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</si>
  <si>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</si>
  <si>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</si>
  <si>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</si>
  <si>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</si>
  <si>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</si>
  <si>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</si>
  <si>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</si>
  <si>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</si>
  <si>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</si>
  <si>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</si>
  <si>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</si>
  <si>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</si>
  <si>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</si>
  <si>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</si>
  <si>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</si>
  <si>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</si>
  <si>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</si>
  <si>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</si>
  <si>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</si>
  <si>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</si>
  <si>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</si>
  <si>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</si>
  <si>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</si>
  <si>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</si>
  <si>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</si>
  <si>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</si>
  <si>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</si>
  <si>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</si>
  <si>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</si>
  <si>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</si>
  <si>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</si>
  <si>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</si>
  <si>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</si>
  <si>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</si>
  <si>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</si>
  <si>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</si>
  <si>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</si>
  <si>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</si>
  <si>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</si>
  <si>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</si>
  <si>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</si>
  <si>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</si>
  <si>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</si>
  <si>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</si>
  <si>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</si>
  <si>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</si>
  <si>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</si>
  <si>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</si>
  <si>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</si>
  <si>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</si>
  <si>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</si>
  <si>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</si>
  <si>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</si>
  <si>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</si>
  <si>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</si>
  <si>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</si>
  <si>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</si>
  <si>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</si>
  <si>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</si>
  <si>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</si>
  <si>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</si>
  <si>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</si>
  <si>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</si>
  <si>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</si>
  <si>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</si>
  <si>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</si>
  <si>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</si>
  <si>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</si>
  <si>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</si>
  <si>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</si>
  <si>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</si>
  <si>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</si>
  <si>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</si>
  <si>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</si>
  <si>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</si>
  <si>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</si>
  <si>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</si>
  <si>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</si>
  <si>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</si>
  <si>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</si>
  <si>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</si>
  <si>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</si>
  <si>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</si>
  <si>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</si>
  <si>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</si>
  <si>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</si>
  <si>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</si>
  <si>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</si>
  <si>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</si>
  <si>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</si>
  <si>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</si>
  <si>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</si>
  <si>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</si>
  <si>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</si>
  <si>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</si>
  <si>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</si>
  <si>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</si>
  <si>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</si>
  <si>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</si>
  <si>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</si>
  <si>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</si>
  <si>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</si>
  <si>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</si>
  <si>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</si>
  <si>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</si>
  <si>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</si>
  <si>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</si>
  <si>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</si>
  <si>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</si>
  <si>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</si>
  <si>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</si>
  <si>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</si>
  <si>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</si>
  <si>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</si>
  <si>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</si>
  <si>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</si>
  <si>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</si>
  <si>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</si>
  <si>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</si>
  <si>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</si>
  <si>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</si>
  <si>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</si>
  <si>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</si>
  <si>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</si>
  <si>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</si>
  <si>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</si>
  <si>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</si>
  <si>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</si>
  <si>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</si>
  <si>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</si>
  <si>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</si>
  <si>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</si>
  <si>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</si>
  <si>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</si>
  <si>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</si>
  <si>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</si>
  <si>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</si>
  <si>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</si>
  <si>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</si>
  <si>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</si>
  <si>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</si>
  <si>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</si>
  <si>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</si>
  <si>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</si>
  <si>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</si>
  <si>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</si>
  <si>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</si>
  <si>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</si>
  <si>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</si>
  <si>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</si>
  <si>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</si>
  <si>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</si>
  <si>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</si>
  <si>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</si>
  <si>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</si>
  <si>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</si>
  <si>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</si>
  <si>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</si>
  <si>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</si>
  <si>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</si>
  <si>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</si>
  <si>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</si>
  <si>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</si>
  <si>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</si>
  <si>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</si>
  <si>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</si>
  <si>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</si>
  <si>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</si>
  <si>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</si>
  <si>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</si>
  <si>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</si>
  <si>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</si>
  <si>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</si>
  <si>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</si>
  <si>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</si>
  <si>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</si>
  <si>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</si>
  <si>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</si>
  <si>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</si>
  <si>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</si>
  <si>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</si>
  <si>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</si>
  <si>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</si>
  <si>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</si>
  <si>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</si>
  <si>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</si>
  <si>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</si>
  <si>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</si>
  <si>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</si>
  <si>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</si>
  <si>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</si>
  <si>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</si>
  <si>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</si>
  <si>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</si>
  <si>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</si>
  <si>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</si>
  <si>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</si>
  <si>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</si>
  <si>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</si>
  <si>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</si>
  <si>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</si>
  <si>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</si>
  <si>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</si>
  <si>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</si>
  <si>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</si>
  <si>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</si>
  <si>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</si>
  <si>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</si>
  <si>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</si>
  <si>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</si>
  <si>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</si>
  <si>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</si>
  <si>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</si>
  <si>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</si>
  <si>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</si>
  <si>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</si>
  <si>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</si>
  <si>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</si>
  <si>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</si>
  <si>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</si>
  <si>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</si>
  <si>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</si>
  <si>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</si>
  <si>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</si>
  <si>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</si>
  <si>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</si>
  <si>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</si>
  <si>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</si>
  <si>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</si>
  <si>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</si>
  <si>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</si>
  <si>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</si>
  <si>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</si>
  <si>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</si>
  <si>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</si>
  <si>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</si>
  <si>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</si>
  <si>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</si>
  <si>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</si>
  <si>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</si>
  <si>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</si>
  <si>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</si>
  <si>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</si>
  <si>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</si>
  <si>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</si>
  <si>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</si>
  <si>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</si>
  <si>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</si>
  <si>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</si>
  <si>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</si>
  <si>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</si>
  <si>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</si>
  <si>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</si>
  <si>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</si>
  <si>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</si>
  <si>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</si>
  <si>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</si>
  <si>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</si>
  <si>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</si>
  <si>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</si>
  <si>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</si>
  <si>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</si>
  <si>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</si>
  <si>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</si>
  <si>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</si>
  <si>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</si>
  <si>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</si>
  <si>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</si>
  <si>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</si>
  <si>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</si>
  <si>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</si>
  <si>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</si>
  <si>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</si>
  <si>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</si>
  <si>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</si>
  <si>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</si>
  <si>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</si>
  <si>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</si>
  <si>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</si>
  <si>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</si>
  <si>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</si>
  <si>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</si>
  <si>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</si>
  <si>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</si>
  <si>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</si>
  <si>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</si>
  <si>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</si>
  <si>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</si>
  <si>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</si>
  <si>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</si>
  <si>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</si>
  <si>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</si>
  <si>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</si>
  <si>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</si>
  <si>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</si>
  <si>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</si>
  <si>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</si>
  <si>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</si>
  <si>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</si>
  <si>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</si>
  <si>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</si>
  <si>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</si>
  <si>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</si>
  <si>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</si>
  <si>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</si>
  <si>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</si>
  <si>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</si>
  <si>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</si>
  <si>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</si>
  <si>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</si>
  <si>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</si>
  <si>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</si>
  <si>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</si>
  <si>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</si>
  <si>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</si>
  <si>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</si>
  <si>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</si>
  <si>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</si>
  <si>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</si>
  <si>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</si>
  <si>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</si>
  <si>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</si>
  <si>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</si>
  <si>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</si>
  <si>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</si>
  <si>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</si>
  <si>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</si>
  <si>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</si>
  <si>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</si>
  <si>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</si>
  <si>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</si>
  <si>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</si>
  <si>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</si>
  <si>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</si>
  <si>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</si>
  <si>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</si>
  <si>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</si>
  <si>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</si>
  <si>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</si>
  <si>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</si>
  <si>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</si>
  <si>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</si>
  <si>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</si>
  <si>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</si>
  <si>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</si>
  <si>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</si>
  <si>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</si>
  <si>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</si>
  <si>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</si>
  <si>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</si>
  <si>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</si>
  <si>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</si>
  <si>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</si>
  <si>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</si>
  <si>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</si>
  <si>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</si>
  <si>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</si>
  <si>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</si>
  <si>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</si>
  <si>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</si>
  <si>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</si>
  <si>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</si>
  <si>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</si>
  <si>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</si>
  <si>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</si>
  <si>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</si>
  <si>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</si>
  <si>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</si>
  <si>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</si>
  <si>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</si>
  <si>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</si>
  <si>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</si>
  <si>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</si>
  <si>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</si>
  <si>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</si>
  <si>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</si>
  <si>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</si>
  <si>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</si>
  <si>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</si>
  <si>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</si>
  <si>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</si>
  <si>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</si>
  <si>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</si>
  <si>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</si>
  <si>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</si>
  <si>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</si>
  <si>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</si>
  <si>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</si>
  <si>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</si>
  <si>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</si>
  <si>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</si>
  <si>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</si>
  <si>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</si>
  <si>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</si>
  <si>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</si>
  <si>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</si>
  <si>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</si>
  <si>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</si>
  <si>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</si>
  <si>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</si>
  <si>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</si>
  <si>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</si>
  <si>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</si>
  <si>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</si>
  <si>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</si>
  <si>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</si>
  <si>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</si>
  <si>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</si>
  <si>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</si>
  <si>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</si>
  <si>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</si>
  <si>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</si>
  <si>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</si>
  <si>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</si>
  <si>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</si>
  <si>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</si>
  <si>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</si>
  <si>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</si>
  <si>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</si>
  <si>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</si>
  <si>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</si>
  <si>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</si>
  <si>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</si>
  <si>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</si>
  <si>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</si>
  <si>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</si>
  <si>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</si>
  <si>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</si>
  <si>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</si>
  <si>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</si>
  <si>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</si>
  <si>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</si>
  <si>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</si>
  <si>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</si>
  <si>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</si>
  <si>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</si>
  <si>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</si>
  <si>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</si>
  <si>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</si>
  <si>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</si>
  <si>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</si>
  <si>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</si>
  <si>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</si>
  <si>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</si>
  <si>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</si>
  <si>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</si>
  <si>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</si>
  <si>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</si>
  <si>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</si>
  <si>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</si>
  <si>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</si>
  <si>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</si>
  <si>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</si>
  <si>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</si>
  <si>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</si>
  <si>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</si>
  <si>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</si>
  <si>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</si>
  <si>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</si>
  <si>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</si>
  <si>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</si>
  <si>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</si>
  <si>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</si>
  <si>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</si>
  <si>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</si>
  <si>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</si>
  <si>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</si>
  <si>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</si>
  <si>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</si>
  <si>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</si>
  <si>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</si>
  <si>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</si>
  <si>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</si>
  <si>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</si>
  <si>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</si>
  <si>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</si>
  <si>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</si>
  <si>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</si>
  <si>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</si>
  <si>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</si>
  <si>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</si>
  <si>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</si>
  <si>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</si>
  <si>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</si>
  <si>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</si>
  <si>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</si>
  <si>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</si>
  <si>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</si>
  <si>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</si>
  <si>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</si>
  <si>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</si>
  <si>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</si>
  <si>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</si>
  <si>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</si>
  <si>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</si>
  <si>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</si>
  <si>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</si>
  <si>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</si>
  <si>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</si>
  <si>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</si>
  <si>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</si>
  <si>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</si>
  <si>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</si>
  <si>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</si>
  <si>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</si>
  <si>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</si>
  <si>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</si>
  <si>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</si>
  <si>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</si>
  <si>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</si>
  <si>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</si>
  <si>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</si>
  <si>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</si>
  <si>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</si>
  <si>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</si>
  <si>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</si>
  <si>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</si>
  <si>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</si>
  <si>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</si>
  <si>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</si>
  <si>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</si>
  <si>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</si>
  <si>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</si>
  <si>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</si>
  <si>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</si>
  <si>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</si>
  <si>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</si>
  <si>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</si>
  <si>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</si>
  <si>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</si>
  <si>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</si>
  <si>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</si>
  <si>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</si>
  <si>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</si>
  <si>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</si>
  <si>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</si>
  <si>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</si>
  <si>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</si>
  <si>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</si>
  <si>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</si>
  <si>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</si>
  <si>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</si>
  <si>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</si>
  <si>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</si>
  <si>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</si>
  <si>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</si>
  <si>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</si>
  <si>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</si>
  <si>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</si>
  <si>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</si>
  <si>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</si>
  <si>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</si>
  <si>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</si>
  <si>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</si>
  <si>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</si>
  <si>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</si>
  <si>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</si>
  <si>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</si>
  <si>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</si>
  <si>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</si>
  <si>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</si>
  <si>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</si>
  <si>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</si>
  <si>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</si>
  <si>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</si>
  <si>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</si>
  <si>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</si>
  <si>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</si>
  <si>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</si>
  <si>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</si>
  <si>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</si>
  <si>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</si>
  <si>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</si>
  <si>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</si>
  <si>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</si>
  <si>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</si>
  <si>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</si>
  <si>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</si>
  <si>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</si>
  <si>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</si>
  <si>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</si>
  <si>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</si>
  <si>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</si>
  <si>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</si>
  <si>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</si>
  <si>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</si>
  <si>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</si>
  <si>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</si>
  <si>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</si>
  <si>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</si>
  <si>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</si>
  <si>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</si>
  <si>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</si>
  <si>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</si>
  <si>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</si>
  <si>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</si>
  <si>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</si>
  <si>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</si>
  <si>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</si>
  <si>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</si>
  <si>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</si>
  <si>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</si>
  <si>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</si>
  <si>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</si>
  <si>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</si>
  <si>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</si>
  <si>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</si>
  <si>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</si>
  <si>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</si>
  <si>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</si>
  <si>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</si>
  <si>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</si>
  <si>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</si>
  <si>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</si>
  <si>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</si>
  <si>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</si>
  <si>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</si>
  <si>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</si>
  <si>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</si>
  <si>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</si>
  <si>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</si>
  <si>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</si>
  <si>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</si>
  <si>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</si>
  <si>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</si>
  <si>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</si>
  <si>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</si>
  <si>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</si>
  <si>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</si>
  <si>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</si>
  <si>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</si>
  <si>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</si>
  <si>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</si>
  <si>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</si>
  <si>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</si>
  <si>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</si>
  <si>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</si>
  <si>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</si>
  <si>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</si>
  <si>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</si>
  <si>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</si>
  <si>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</si>
  <si>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</si>
  <si>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</si>
  <si>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</si>
  <si>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</si>
  <si>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</si>
  <si>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</si>
  <si>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</si>
  <si>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</si>
  <si>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</si>
  <si>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</si>
  <si>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</si>
  <si>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</si>
  <si>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</si>
  <si>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</si>
  <si>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</si>
  <si>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</si>
  <si>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</si>
  <si>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</si>
  <si>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</si>
  <si>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</si>
  <si>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</si>
  <si>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</si>
  <si>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</si>
  <si>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</si>
  <si>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</si>
  <si>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</si>
  <si>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</si>
  <si>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</si>
  <si>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</si>
  <si>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</si>
  <si>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</si>
  <si>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</si>
  <si>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</si>
  <si>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</si>
  <si>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</si>
  <si>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</si>
  <si>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</si>
  <si>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</si>
  <si>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</si>
  <si>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</si>
  <si>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</si>
  <si>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</si>
  <si>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</si>
  <si>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</si>
  <si>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</si>
  <si>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</si>
  <si>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</si>
  <si>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</si>
  <si>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</si>
  <si>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</si>
  <si>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</si>
  <si>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</si>
  <si>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</si>
  <si>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</si>
  <si>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</si>
  <si>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</si>
  <si>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</si>
  <si>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</si>
  <si>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</si>
  <si>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</si>
  <si>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</si>
  <si>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</si>
  <si>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</si>
  <si>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</si>
  <si>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</si>
  <si>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</si>
  <si>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</si>
  <si>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</si>
  <si>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</si>
  <si>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</si>
  <si>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</si>
  <si>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</si>
  <si>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</si>
  <si>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</si>
  <si>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</si>
  <si>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</si>
  <si>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</si>
  <si>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</si>
  <si>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</si>
  <si>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</si>
  <si>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</si>
  <si>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</si>
  <si>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</si>
  <si>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</si>
  <si>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</si>
  <si>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</si>
  <si>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</si>
  <si>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</si>
  <si>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</si>
  <si>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</si>
  <si>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</si>
  <si>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</si>
  <si>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</si>
  <si>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</si>
  <si>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</si>
  <si>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</si>
  <si>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</si>
  <si>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</si>
  <si>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</si>
  <si>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</si>
  <si>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</si>
  <si>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</si>
  <si>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</si>
  <si>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</si>
  <si>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</si>
  <si>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</si>
  <si>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</si>
  <si>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</si>
  <si>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</si>
  <si>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</si>
  <si>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</si>
  <si>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</si>
  <si>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</si>
  <si>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</si>
  <si>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</si>
  <si>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</si>
  <si>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</si>
  <si>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</si>
  <si>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</si>
  <si>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</si>
  <si>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</si>
  <si>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</si>
  <si>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</si>
  <si>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</si>
  <si>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</si>
  <si>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</si>
  <si>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</si>
  <si>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</si>
  <si>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</si>
  <si>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</si>
  <si>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</si>
  <si>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</si>
  <si>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</si>
  <si>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</si>
  <si>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</si>
  <si>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</si>
  <si>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</si>
  <si>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</si>
  <si>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</si>
  <si>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</si>
  <si>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</si>
  <si>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</si>
  <si>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</si>
  <si>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</si>
  <si>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</si>
  <si>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</si>
  <si>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</si>
  <si>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</si>
  <si>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</si>
  <si>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</si>
  <si>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</si>
  <si>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</si>
  <si>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</si>
  <si>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</si>
  <si>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</si>
  <si>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</si>
  <si>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</si>
  <si>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</si>
  <si>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</si>
  <si>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</si>
  <si>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</si>
  <si>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</si>
  <si>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</si>
  <si>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</si>
  <si>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</si>
  <si>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</si>
  <si>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</si>
  <si>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</si>
  <si>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</si>
  <si>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</si>
  <si>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</si>
  <si>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</si>
  <si>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</si>
  <si>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</si>
  <si>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</si>
  <si>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</si>
  <si>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</si>
  <si>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</si>
  <si>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</si>
  <si>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</si>
  <si>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</si>
  <si>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</si>
  <si>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</si>
  <si>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</si>
  <si>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</si>
  <si>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</si>
  <si>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</si>
  <si>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</si>
  <si>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</si>
  <si>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</si>
  <si>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</si>
  <si>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</si>
  <si>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</si>
  <si>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</si>
  <si>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</si>
  <si>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</si>
  <si>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</si>
  <si>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</si>
  <si>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</si>
  <si>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</si>
  <si>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</si>
  <si>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</si>
  <si>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</si>
  <si>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</si>
  <si>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</si>
  <si>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</si>
  <si>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</si>
  <si>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</si>
  <si>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</si>
  <si>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</si>
  <si>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</si>
  <si>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</si>
  <si>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</si>
  <si>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</si>
  <si>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</si>
  <si>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</si>
  <si>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</si>
  <si>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</si>
  <si>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</si>
  <si>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</si>
  <si>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</si>
  <si>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</si>
  <si>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</si>
  <si>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</si>
  <si>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</si>
  <si>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</si>
  <si>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</si>
  <si>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</si>
  <si>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</si>
  <si>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</si>
  <si>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</si>
  <si>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</si>
  <si>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</si>
  <si>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</si>
  <si>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</si>
  <si>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</si>
  <si>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</si>
  <si>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</si>
  <si>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</si>
  <si>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</si>
  <si>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</si>
  <si>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</si>
  <si>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</si>
  <si>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</si>
  <si>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</si>
  <si>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</si>
  <si>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</si>
  <si>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</si>
  <si>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</si>
  <si>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</si>
  <si>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</si>
  <si>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</si>
  <si>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</si>
  <si>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</si>
  <si>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</si>
  <si>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</si>
  <si>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</si>
  <si>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</si>
  <si>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</si>
  <si>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</si>
  <si>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</si>
  <si>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</si>
  <si>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</si>
  <si>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</si>
  <si>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</si>
  <si>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</si>
  <si>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</si>
  <si>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</si>
  <si>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</si>
  <si>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</si>
  <si>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</si>
  <si>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</si>
  <si>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</si>
  <si>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</si>
  <si>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</si>
  <si>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</si>
  <si>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</si>
  <si>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</si>
  <si>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</si>
  <si>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</si>
  <si>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</si>
  <si>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</si>
  <si>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</si>
  <si>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</si>
  <si>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</si>
  <si>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</si>
  <si>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</si>
  <si>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</si>
  <si>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</si>
  <si>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</si>
  <si>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</si>
  <si>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</si>
  <si>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</si>
  <si>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</si>
  <si>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</si>
  <si>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</si>
  <si>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</si>
  <si>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</si>
  <si>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</si>
  <si>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</si>
  <si>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</si>
  <si>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</si>
  <si>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</si>
  <si>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</si>
  <si>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</si>
  <si>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</si>
  <si>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</si>
  <si>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</si>
  <si>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</si>
  <si>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</si>
  <si>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</si>
  <si>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</si>
  <si>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</si>
  <si>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</si>
  <si>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</si>
  <si>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</si>
  <si>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</si>
  <si>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</si>
  <si>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</si>
  <si>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</si>
  <si>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</si>
  <si>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</si>
  <si>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</si>
  <si>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</si>
  <si>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</si>
  <si>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</si>
  <si>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</si>
  <si>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</si>
  <si>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</si>
  <si>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</si>
  <si>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</si>
  <si>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</si>
  <si>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</si>
  <si>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</si>
  <si>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</si>
  <si>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</si>
  <si>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</si>
  <si>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</si>
  <si>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</si>
  <si>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</si>
  <si>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</si>
  <si>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</si>
  <si>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</si>
  <si>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</si>
  <si>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</si>
  <si>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</si>
  <si>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</si>
  <si>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</si>
  <si>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</si>
  <si>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</si>
  <si>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</si>
  <si>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</si>
  <si>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</si>
  <si>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</si>
  <si>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</si>
  <si>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</si>
  <si>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</si>
  <si>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</si>
  <si>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</si>
  <si>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</si>
  <si>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</si>
  <si>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</si>
  <si>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</si>
  <si>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</si>
  <si>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</si>
  <si>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</si>
  <si>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</si>
  <si>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</si>
  <si>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</si>
  <si>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</si>
  <si>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</si>
  <si>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</si>
  <si>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</si>
  <si>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</si>
  <si>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</si>
  <si>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</si>
  <si>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</si>
  <si>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</si>
  <si>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</si>
  <si>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</si>
  <si>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</si>
  <si>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</si>
  <si>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</si>
  <si>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</si>
  <si>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</si>
  <si>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</si>
  <si>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</si>
  <si>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</si>
  <si>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</si>
  <si>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</si>
  <si>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</si>
  <si>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</si>
  <si>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</si>
  <si>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</si>
  <si>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</si>
  <si>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</si>
  <si>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</si>
  <si>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</si>
  <si>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</si>
  <si>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</si>
  <si>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</si>
  <si>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</si>
  <si>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</si>
  <si>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</si>
  <si>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</si>
  <si>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</si>
  <si>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</si>
  <si>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</si>
  <si>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</si>
  <si>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</si>
  <si>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</si>
  <si>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</si>
  <si>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</si>
  <si>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</si>
  <si>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</si>
  <si>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</si>
  <si>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</si>
  <si>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</si>
  <si>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</si>
  <si>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</si>
  <si>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</si>
  <si>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</si>
  <si>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</si>
  <si>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</si>
  <si>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</si>
  <si>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</si>
  <si>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</si>
  <si>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</si>
  <si>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</si>
  <si>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</si>
  <si>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</si>
  <si>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</si>
  <si>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</si>
  <si>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</si>
  <si>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</si>
  <si>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</si>
  <si>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</si>
  <si>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</si>
  <si>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</si>
  <si>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</si>
  <si>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</si>
  <si>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</si>
  <si>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</si>
  <si>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</si>
  <si>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</si>
  <si>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</si>
  <si>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</si>
  <si>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</si>
  <si>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</si>
  <si>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</si>
  <si>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</si>
  <si>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</si>
  <si>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</si>
  <si>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</si>
  <si>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</si>
  <si>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</si>
  <si>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</si>
  <si>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</si>
  <si>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</si>
  <si>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</si>
  <si>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</si>
  <si>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</si>
  <si>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</si>
  <si>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</si>
  <si>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</si>
  <si>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</si>
  <si>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</si>
  <si>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</si>
  <si>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</si>
  <si>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</si>
  <si>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</si>
  <si>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</si>
  <si>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</si>
  <si>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</si>
  <si>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</si>
  <si>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</si>
  <si>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</si>
  <si>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</si>
  <si>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</si>
  <si>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</si>
  <si>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</si>
  <si>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</si>
  <si>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</si>
  <si>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</si>
  <si>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</si>
  <si>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</si>
  <si>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</si>
  <si>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</si>
  <si>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</si>
  <si>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</si>
  <si>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</si>
  <si>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</si>
  <si>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</si>
  <si>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</si>
  <si>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</si>
  <si>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</si>
  <si>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</si>
  <si>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</si>
  <si>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</si>
  <si>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</si>
  <si>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</si>
  <si>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</si>
  <si>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</si>
  <si>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</si>
  <si>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</si>
  <si>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</si>
  <si>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</si>
  <si>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</si>
  <si>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</si>
  <si>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</si>
  <si>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</si>
  <si>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</si>
  <si>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</si>
  <si>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</si>
  <si>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</si>
  <si>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</si>
  <si>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</si>
  <si>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</si>
  <si>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</si>
  <si>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</si>
  <si>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</si>
  <si>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</si>
  <si>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</si>
  <si>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</si>
  <si>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</si>
  <si>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</si>
  <si>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</si>
  <si>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</si>
  <si>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</si>
  <si>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</si>
  <si>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</si>
  <si>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</si>
  <si>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</si>
  <si>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</si>
  <si>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</si>
  <si>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</si>
  <si>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</si>
  <si>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</si>
  <si>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</si>
  <si>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</si>
  <si>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</si>
  <si>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</si>
  <si>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</si>
  <si>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</si>
  <si>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</si>
  <si>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</si>
  <si>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</si>
  <si>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</si>
  <si>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</si>
  <si>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</si>
  <si>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</si>
  <si>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</si>
  <si>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</si>
  <si>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</si>
  <si>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</si>
  <si>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</si>
  <si>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</si>
  <si>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</si>
  <si>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</si>
  <si>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</si>
  <si>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</si>
  <si>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</si>
  <si>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</si>
  <si>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</si>
  <si>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</si>
  <si>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</si>
  <si>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</si>
  <si>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</si>
  <si>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</si>
  <si>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</si>
  <si>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</si>
  <si>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</si>
  <si>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</si>
  <si>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</si>
  <si>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</si>
  <si>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</si>
  <si>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</si>
  <si>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</si>
  <si>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</si>
  <si>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</si>
  <si>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</si>
  <si>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</si>
  <si>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</si>
  <si>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</si>
  <si>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</si>
  <si>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</si>
  <si>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</si>
  <si>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</si>
  <si>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</si>
  <si>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</si>
  <si>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</si>
  <si>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</si>
  <si>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</si>
  <si>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</si>
  <si>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</si>
  <si>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</si>
  <si>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</si>
  <si>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</si>
  <si>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</si>
  <si>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</si>
  <si>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</si>
  <si>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</si>
  <si>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</si>
  <si>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</si>
  <si>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</si>
  <si>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</si>
  <si>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</si>
  <si>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</si>
  <si>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</si>
  <si>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</si>
  <si>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</si>
  <si>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</si>
  <si>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</si>
  <si>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</si>
  <si>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</si>
  <si>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</si>
  <si>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</si>
  <si>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</si>
  <si>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</si>
  <si>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</si>
  <si>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</si>
  <si>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</si>
  <si>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</si>
  <si>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</si>
  <si>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</si>
  <si>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</si>
  <si>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</si>
  <si>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</si>
  <si>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</si>
  <si>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</si>
  <si>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</si>
  <si>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</si>
  <si>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</si>
  <si>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</si>
  <si>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</si>
  <si>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</si>
  <si>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</si>
  <si>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</si>
  <si>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</si>
  <si>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</si>
  <si>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</si>
  <si>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</si>
  <si>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</si>
  <si>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</si>
  <si>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</si>
  <si>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</si>
  <si>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</si>
  <si>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</si>
  <si>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</si>
  <si>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</si>
  <si>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</si>
  <si>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</si>
  <si>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</si>
  <si>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</si>
  <si>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</si>
  <si>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</si>
  <si>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</si>
  <si>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</si>
  <si>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</si>
  <si>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</si>
  <si>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</si>
  <si>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</si>
  <si>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</si>
  <si>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</si>
  <si>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</si>
  <si>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</si>
  <si>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</si>
  <si>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</si>
  <si>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</si>
  <si>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</si>
  <si>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</si>
  <si>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</si>
  <si>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</si>
  <si>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</si>
  <si>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</si>
  <si>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</si>
  <si>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</si>
  <si>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</si>
  <si>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</si>
  <si>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</si>
  <si>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</si>
  <si>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</si>
  <si>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</si>
  <si>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</si>
  <si>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</si>
  <si>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</si>
  <si>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</si>
  <si>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</si>
  <si>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</si>
  <si>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</si>
  <si>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</si>
  <si>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</si>
  <si>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</si>
  <si>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</si>
  <si>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</si>
  <si>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</si>
  <si>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</si>
  <si>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</si>
  <si>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</si>
  <si>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</si>
  <si>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</si>
  <si>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</si>
  <si>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</si>
  <si>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</si>
  <si>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</si>
  <si>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</si>
  <si>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</si>
  <si>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</si>
  <si>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</si>
  <si>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</si>
  <si>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</si>
  <si>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</si>
  <si>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</si>
  <si>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</si>
  <si>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</si>
  <si>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</si>
  <si>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</si>
  <si>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</si>
  <si>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</si>
  <si>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</si>
  <si>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</si>
  <si>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</si>
  <si>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</si>
  <si>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</si>
  <si>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</si>
  <si>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</si>
  <si>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</si>
  <si>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</si>
  <si>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</si>
  <si>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</si>
  <si>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</si>
  <si>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</si>
  <si>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</si>
  <si>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</si>
  <si>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</si>
  <si>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</si>
  <si>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</si>
  <si>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</si>
  <si>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</si>
  <si>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</si>
  <si>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</si>
  <si>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</si>
  <si>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</si>
  <si>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</si>
  <si>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</si>
  <si>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</si>
  <si>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</si>
  <si>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</si>
  <si>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</si>
  <si>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</si>
  <si>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</si>
  <si>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</si>
  <si>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</si>
  <si>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</si>
  <si>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</si>
  <si>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</si>
  <si>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</si>
  <si>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</si>
  <si>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</si>
  <si>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</si>
  <si>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</si>
  <si>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</si>
  <si>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</si>
  <si>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</si>
  <si>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</si>
  <si>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</si>
  <si>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</si>
  <si>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</si>
  <si>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</si>
  <si>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</si>
  <si>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</si>
  <si>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</si>
  <si>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</si>
  <si>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</si>
  <si>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</si>
  <si>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</si>
  <si>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</si>
  <si>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</si>
  <si>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</si>
  <si>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</si>
  <si>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</si>
  <si>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</si>
  <si>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</si>
  <si>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</si>
  <si>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</si>
  <si>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</si>
  <si>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</si>
  <si>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</si>
  <si>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</si>
  <si>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</si>
  <si>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</si>
  <si>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</si>
  <si>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</si>
  <si>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</si>
  <si>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</si>
  <si>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</si>
  <si>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</si>
  <si>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</si>
  <si>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</si>
  <si>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</si>
  <si>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</si>
  <si>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</si>
  <si>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</si>
  <si>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</si>
  <si>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</si>
  <si>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</si>
  <si>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</si>
  <si>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</si>
  <si>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</si>
  <si>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</si>
  <si>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</si>
  <si>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</si>
  <si>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</si>
  <si>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</si>
  <si>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</si>
  <si>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</si>
  <si>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</si>
  <si>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</si>
  <si>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</si>
  <si>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</si>
  <si>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</si>
  <si>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</si>
  <si>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</si>
  <si>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</si>
  <si>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</si>
  <si>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</si>
  <si>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</si>
  <si>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</si>
  <si>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</si>
  <si>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</si>
  <si>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</si>
  <si>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</si>
  <si>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</si>
  <si>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</si>
  <si>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</si>
  <si>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</si>
  <si>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</si>
  <si>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</si>
  <si>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</si>
  <si>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</si>
  <si>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</si>
  <si>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</si>
  <si>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</si>
  <si>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</si>
  <si>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</si>
  <si>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</si>
  <si>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</si>
  <si>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</si>
  <si>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</si>
  <si>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</si>
  <si>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</si>
  <si>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</si>
  <si>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</si>
  <si>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</si>
  <si>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</si>
  <si>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</si>
  <si>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</si>
  <si>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</si>
  <si>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</si>
  <si>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</si>
  <si>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</si>
  <si>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</si>
  <si>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</si>
  <si>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</si>
  <si>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</si>
  <si>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</si>
  <si>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</si>
  <si>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</si>
  <si>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</si>
  <si>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</si>
  <si>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</si>
  <si>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</si>
  <si>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</si>
  <si>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</si>
  <si>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</si>
  <si>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</si>
  <si>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</si>
  <si>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</si>
  <si>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</si>
  <si>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</si>
  <si>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</si>
  <si>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</si>
  <si>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</si>
  <si>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</si>
  <si>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</si>
  <si>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</si>
  <si>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</si>
  <si>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</si>
  <si>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</si>
  <si>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</si>
  <si>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</si>
  <si>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</si>
  <si>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</si>
  <si>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</si>
  <si>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</si>
  <si>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</si>
  <si>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</si>
  <si>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</si>
  <si>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</si>
  <si>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</si>
  <si>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</si>
  <si>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</si>
  <si>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</si>
  <si>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</si>
  <si>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</si>
  <si>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</si>
  <si>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</si>
  <si>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</si>
  <si>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</si>
  <si>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</si>
  <si>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</si>
  <si>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</si>
  <si>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</si>
  <si>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</si>
  <si>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</si>
  <si>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</si>
  <si>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</si>
  <si>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</si>
  <si>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</si>
  <si>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</si>
  <si>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</si>
  <si>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</si>
  <si>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</si>
  <si>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</si>
  <si>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</si>
  <si>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</si>
  <si>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</si>
  <si>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</si>
  <si>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</si>
  <si>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</si>
  <si>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</si>
  <si>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</si>
  <si>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</si>
  <si>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</si>
  <si>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</si>
  <si>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</si>
  <si>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</si>
  <si>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</si>
  <si>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</si>
  <si>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</si>
  <si>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</si>
  <si>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</si>
  <si>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</si>
  <si>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</si>
  <si>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</si>
  <si>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</si>
  <si>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</si>
  <si>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</si>
  <si>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</si>
  <si>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</si>
  <si>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</si>
  <si>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</si>
  <si>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</si>
  <si>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</si>
  <si>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</si>
  <si>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</si>
  <si>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</si>
  <si>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</si>
  <si>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</si>
  <si>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</si>
  <si>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</si>
  <si>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</si>
  <si>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</si>
  <si>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</si>
  <si>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</si>
  <si>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</si>
  <si>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</si>
  <si>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</si>
  <si>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</si>
  <si>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</si>
  <si>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</si>
  <si>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</si>
  <si>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</si>
  <si>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</si>
  <si>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</si>
  <si>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</si>
  <si>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</si>
  <si>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</si>
  <si>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</si>
  <si>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</si>
  <si>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</si>
  <si>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</si>
  <si>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</si>
  <si>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</si>
  <si>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</si>
  <si>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</si>
  <si>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</si>
  <si>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</si>
  <si>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</si>
  <si>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</si>
  <si>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</si>
  <si>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</si>
  <si>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</si>
  <si>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</si>
  <si>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</si>
  <si>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</si>
  <si>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</si>
  <si>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</si>
  <si>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</si>
  <si>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</si>
  <si>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</si>
  <si>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</si>
  <si>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</si>
  <si>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</si>
  <si>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</si>
  <si>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</si>
  <si>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</si>
  <si>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</si>
  <si>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</si>
  <si>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</si>
  <si>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</si>
  <si>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</si>
  <si>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</si>
  <si>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</si>
  <si>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</si>
  <si>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</si>
  <si>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</si>
  <si>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</si>
  <si>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</si>
  <si>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</si>
  <si>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</si>
  <si>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</si>
  <si>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</si>
  <si>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</si>
  <si>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</si>
  <si>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</si>
  <si>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</si>
  <si>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</si>
  <si>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</si>
  <si>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</si>
  <si>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</si>
  <si>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</si>
  <si>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</si>
  <si>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</si>
  <si>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</si>
  <si>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</si>
  <si>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</si>
  <si>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</si>
  <si>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</si>
  <si>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</si>
  <si>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</si>
  <si>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</si>
  <si>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</si>
  <si>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</si>
  <si>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</si>
  <si>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</si>
  <si>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</si>
  <si>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</si>
  <si>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</si>
  <si>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</si>
  <si>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</si>
  <si>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</si>
  <si>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</si>
  <si>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</si>
  <si>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</si>
  <si>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</si>
  <si>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</si>
  <si>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</si>
  <si>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</si>
  <si>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</si>
  <si>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</si>
  <si>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</si>
  <si>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</si>
  <si>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</si>
  <si>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</si>
  <si>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</si>
  <si>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</si>
  <si>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</si>
  <si>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</si>
  <si>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</si>
  <si>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</si>
  <si>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</si>
  <si>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</si>
  <si>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</si>
  <si>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</si>
  <si>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</si>
  <si>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</si>
  <si>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</si>
  <si>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</si>
  <si>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</si>
  <si>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</si>
  <si>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</si>
  <si>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</si>
  <si>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</si>
  <si>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</si>
  <si>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</si>
  <si>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</si>
  <si>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</si>
  <si>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</si>
  <si>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</si>
  <si>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</si>
  <si>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</si>
  <si>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</si>
  <si>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</si>
  <si>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</si>
  <si>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</si>
  <si>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</si>
  <si>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</si>
  <si>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</si>
  <si>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</si>
  <si>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</si>
  <si>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</si>
  <si>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</si>
  <si>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</si>
  <si>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</si>
  <si>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</si>
  <si>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</si>
  <si>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</si>
  <si>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</si>
  <si>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</si>
  <si>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</si>
  <si>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</si>
  <si>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</si>
  <si>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</si>
  <si>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</si>
  <si>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</si>
  <si>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</si>
  <si>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</si>
  <si>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</si>
  <si>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</si>
  <si>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</si>
  <si>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</si>
  <si>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</si>
  <si>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</si>
  <si>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</si>
  <si>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</si>
  <si>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</si>
  <si>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</si>
  <si>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</si>
  <si>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</si>
  <si>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</si>
  <si>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</si>
  <si>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</si>
  <si>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</si>
  <si>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</si>
  <si>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</si>
  <si>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</si>
  <si>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</si>
  <si>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</si>
  <si>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</si>
  <si>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</si>
  <si>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</si>
  <si>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</si>
  <si>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</si>
  <si>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</si>
  <si>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</si>
  <si>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</si>
  <si>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</si>
  <si>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</si>
  <si>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</si>
  <si>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</si>
  <si>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</si>
  <si>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</si>
  <si>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</si>
  <si>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</si>
  <si>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</si>
  <si>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</si>
  <si>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</si>
  <si>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</si>
  <si>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</si>
  <si>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</si>
  <si>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</si>
  <si>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</si>
  <si>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</si>
  <si>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</si>
  <si>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</si>
  <si>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</si>
  <si>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</si>
  <si>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</si>
  <si>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</si>
  <si>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</si>
  <si>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</si>
  <si>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</si>
  <si>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</si>
  <si>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</si>
  <si>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</si>
  <si>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</si>
  <si>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</si>
  <si>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</si>
  <si>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</si>
  <si>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</si>
  <si>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</si>
  <si>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</si>
  <si>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</si>
  <si>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</si>
  <si>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</si>
  <si>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</si>
  <si>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</si>
  <si>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</si>
  <si>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</si>
  <si>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</si>
  <si>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</si>
  <si>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</si>
  <si>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</si>
  <si>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</si>
  <si>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</si>
  <si>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</si>
  <si>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</si>
  <si>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</si>
  <si>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</si>
  <si>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</si>
  <si>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</si>
  <si>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</si>
  <si>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</si>
  <si>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</si>
  <si>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</si>
  <si>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</si>
  <si>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</si>
  <si>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</si>
  <si>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</si>
  <si>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</si>
  <si>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</si>
  <si>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</si>
  <si>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</si>
  <si>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</si>
  <si>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</si>
  <si>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</si>
  <si>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</si>
  <si>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</si>
  <si>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</si>
  <si>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</si>
  <si>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</si>
  <si>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</si>
  <si>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</si>
  <si>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</si>
  <si>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</si>
  <si>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</si>
  <si>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</si>
  <si>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</si>
  <si>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</si>
  <si>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</si>
  <si>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</si>
  <si>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</si>
  <si>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</si>
  <si>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</si>
  <si>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</si>
  <si>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</si>
  <si>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</si>
  <si>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</si>
  <si>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</si>
  <si>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</si>
  <si>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</si>
  <si>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</si>
  <si>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</si>
  <si>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</si>
  <si>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</si>
  <si>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</si>
  <si>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</si>
  <si>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</si>
  <si>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</si>
  <si>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</si>
  <si>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</si>
  <si>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</si>
  <si>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</si>
  <si>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</si>
  <si>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</si>
  <si>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</si>
  <si>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</si>
  <si>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</si>
  <si>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</si>
  <si>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</si>
  <si>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</si>
  <si>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</si>
  <si>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</si>
  <si>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</si>
  <si>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</si>
  <si>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</si>
  <si>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</si>
  <si>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</si>
  <si>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</si>
  <si>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</si>
  <si>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</si>
  <si>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</si>
  <si>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</si>
  <si>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</si>
  <si>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</si>
  <si>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</si>
  <si>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</si>
  <si>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</si>
  <si>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</si>
  <si>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</si>
  <si>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</si>
  <si>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</si>
  <si>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</si>
  <si>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</si>
  <si>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</si>
  <si>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</si>
  <si>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</si>
  <si>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</si>
  <si>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</si>
  <si>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</si>
  <si>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</si>
  <si>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</si>
  <si>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</si>
  <si>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</si>
  <si>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</si>
  <si>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</si>
  <si>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</si>
  <si>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</si>
  <si>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</si>
  <si>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</si>
  <si>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</si>
  <si>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</si>
  <si>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</si>
  <si>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</si>
  <si>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</si>
  <si>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</si>
  <si>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</si>
  <si>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</si>
  <si>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</si>
  <si>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</si>
  <si>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</si>
  <si>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</si>
  <si>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</si>
  <si>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</si>
  <si>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</si>
  <si>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</si>
  <si>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</si>
  <si>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</si>
  <si>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</si>
  <si>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</si>
  <si>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</si>
  <si>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</si>
  <si>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</si>
  <si>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</si>
  <si>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</si>
  <si>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</si>
  <si>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</si>
  <si>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</si>
  <si>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</si>
  <si>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</si>
  <si>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</si>
  <si>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</si>
  <si>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</si>
  <si>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</si>
  <si>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</si>
  <si>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</si>
  <si>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</si>
  <si>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</si>
  <si>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</si>
  <si>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</si>
  <si>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</si>
  <si>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</si>
  <si>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</si>
  <si>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</si>
  <si>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</si>
  <si>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</si>
  <si>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</si>
  <si>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</si>
  <si>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</si>
  <si>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</si>
  <si>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</si>
  <si>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</si>
  <si>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</si>
  <si>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</si>
  <si>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</si>
  <si>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</si>
  <si>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</si>
  <si>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</si>
  <si>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</si>
  <si>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</si>
  <si>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</si>
  <si>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</si>
  <si>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</si>
  <si>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</si>
  <si>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</si>
  <si>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</si>
  <si>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</si>
  <si>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</si>
  <si>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</si>
  <si>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</si>
  <si>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</si>
  <si>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</si>
  <si>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</si>
  <si>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</si>
  <si>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</si>
  <si>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</si>
  <si>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</si>
  <si>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</si>
  <si>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</si>
  <si>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</si>
  <si>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</si>
  <si>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</si>
  <si>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</si>
  <si>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</si>
  <si>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</si>
  <si>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</si>
  <si>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</si>
  <si>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</si>
  <si>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</si>
  <si>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</si>
  <si>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</si>
  <si>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</si>
  <si>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</si>
  <si>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</si>
  <si>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</si>
  <si>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</si>
  <si>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</si>
  <si>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</si>
  <si>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</si>
  <si>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</si>
  <si>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</si>
  <si>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</si>
  <si>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</si>
  <si>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</si>
  <si>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</si>
  <si>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</si>
  <si>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</si>
  <si>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</si>
  <si>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</si>
  <si>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</si>
  <si>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</si>
  <si>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</si>
  <si>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</si>
  <si>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</si>
  <si>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</si>
  <si>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</si>
  <si>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</si>
  <si>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</si>
  <si>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</si>
  <si>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</si>
  <si>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</si>
  <si>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</si>
  <si>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</si>
  <si>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</si>
  <si>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</si>
  <si>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</si>
  <si>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</si>
  <si>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</si>
  <si>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</si>
  <si>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</si>
  <si>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</si>
  <si>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</si>
  <si>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</si>
  <si>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</si>
  <si>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</si>
  <si>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</si>
  <si>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</si>
  <si>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</si>
  <si>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</si>
  <si>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</si>
  <si>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</si>
  <si>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</si>
  <si>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</si>
  <si>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</si>
  <si>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</si>
  <si>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</si>
  <si>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</si>
  <si>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</si>
  <si>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</si>
  <si>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</si>
  <si>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</si>
  <si>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</si>
  <si>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</si>
  <si>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</si>
  <si>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</si>
  <si>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</si>
  <si>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</si>
  <si>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</si>
  <si>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</si>
  <si>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</si>
  <si>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</si>
  <si>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</si>
  <si>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</si>
  <si>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</si>
  <si>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</si>
  <si>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</si>
  <si>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</si>
  <si>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</si>
  <si>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</si>
  <si>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</si>
  <si>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</si>
  <si>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</si>
  <si>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</si>
  <si>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</si>
  <si>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</si>
  <si>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</si>
  <si>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</si>
  <si>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</si>
  <si>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</si>
  <si>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</si>
  <si>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</si>
  <si>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</si>
  <si>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</si>
  <si>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</si>
  <si>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</si>
  <si>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</si>
  <si>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</si>
  <si>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</si>
  <si>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</si>
  <si>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</si>
  <si>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</si>
  <si>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</si>
  <si>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</si>
  <si>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</si>
  <si>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</si>
  <si>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</si>
  <si>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</si>
  <si>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</si>
  <si>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</si>
  <si>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</si>
  <si>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</si>
  <si>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</si>
  <si>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</si>
  <si>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</si>
  <si>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</si>
  <si>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</si>
  <si>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</si>
  <si>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</si>
  <si>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</si>
  <si>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</si>
  <si>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</si>
  <si>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</si>
  <si>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</si>
  <si>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</si>
  <si>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</si>
  <si>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</si>
  <si>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</si>
  <si>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</si>
  <si>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</si>
  <si>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</si>
  <si>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</si>
  <si>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</si>
  <si>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</si>
  <si>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</si>
  <si>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</si>
  <si>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</si>
  <si>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</si>
  <si>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</si>
  <si>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</si>
  <si>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</si>
  <si>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</si>
  <si>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</si>
  <si>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</si>
  <si>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</si>
  <si>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</si>
  <si>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</si>
  <si>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</si>
  <si>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</si>
  <si>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</si>
  <si>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</si>
  <si>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</si>
  <si>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</si>
  <si>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</si>
  <si>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</si>
  <si>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</si>
  <si>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</si>
  <si>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</si>
  <si>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</si>
  <si>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</si>
  <si>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</si>
  <si>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</si>
  <si>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</si>
  <si>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</si>
  <si>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</si>
  <si>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</si>
  <si>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</si>
  <si>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</si>
  <si>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</si>
  <si>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</si>
  <si>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</si>
  <si>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</si>
  <si>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</si>
  <si>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</si>
  <si>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</si>
  <si>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</si>
  <si>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</si>
  <si>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</si>
  <si>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</si>
  <si>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</si>
  <si>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</si>
  <si>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</si>
  <si>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</si>
  <si>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</si>
  <si>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</si>
  <si>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</si>
  <si>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</si>
  <si>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</si>
  <si>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</si>
  <si>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</si>
  <si>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</si>
  <si>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</si>
  <si>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</si>
  <si>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</si>
  <si>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</si>
  <si>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</si>
  <si>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</si>
  <si>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</si>
  <si>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</si>
  <si>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</si>
  <si>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</si>
  <si>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</si>
  <si>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</si>
  <si>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</si>
  <si>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</si>
  <si>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</si>
  <si>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</si>
  <si>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</si>
  <si>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</si>
  <si>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</si>
  <si>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</si>
  <si>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</si>
  <si>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</si>
  <si>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</si>
  <si>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</si>
  <si>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</si>
  <si>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</si>
  <si>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</si>
  <si>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</si>
  <si>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</si>
  <si>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</si>
  <si>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</si>
  <si>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</si>
  <si>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</si>
  <si>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</si>
  <si>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</si>
  <si>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</si>
  <si>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</si>
  <si>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</si>
  <si>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</si>
  <si>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</si>
  <si>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</si>
  <si>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</si>
  <si>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</si>
  <si>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</si>
  <si>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</si>
  <si>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</si>
  <si>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</si>
  <si>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</si>
  <si>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</si>
  <si>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</si>
  <si>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</si>
  <si>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</si>
  <si>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</si>
  <si>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</si>
  <si>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</si>
  <si>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</si>
  <si>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</si>
  <si>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</si>
  <si>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</si>
  <si>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</si>
  <si>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</si>
  <si>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</si>
  <si>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</si>
  <si>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</si>
  <si>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</si>
  <si>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</si>
  <si>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</si>
  <si>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</si>
  <si>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</si>
  <si>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</si>
  <si>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</si>
  <si>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</si>
  <si>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</si>
  <si>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</si>
  <si>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</si>
  <si>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</si>
  <si>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</si>
  <si>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</si>
  <si>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</si>
  <si>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</si>
  <si>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</si>
  <si>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</si>
  <si>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</si>
  <si>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</si>
  <si>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</si>
  <si>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</si>
  <si>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</si>
  <si>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</si>
  <si>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</si>
  <si>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</si>
  <si>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</si>
  <si>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</si>
  <si>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</si>
  <si>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</si>
  <si>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</si>
  <si>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</si>
  <si>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</si>
  <si>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</si>
  <si>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</si>
  <si>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</si>
  <si>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</si>
  <si>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</si>
  <si>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</si>
  <si>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</si>
  <si>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</si>
  <si>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</si>
  <si>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</si>
  <si>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</si>
  <si>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</si>
  <si>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</si>
  <si>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</si>
  <si>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</si>
  <si>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</si>
  <si>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</si>
  <si>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</si>
  <si>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</si>
  <si>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</si>
  <si>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</si>
  <si>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</si>
  <si>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</si>
  <si>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</si>
  <si>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</si>
  <si>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</si>
  <si>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</si>
  <si>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</si>
  <si>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</si>
  <si>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</si>
  <si>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</si>
  <si>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</si>
  <si>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</si>
  <si>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</si>
  <si>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</si>
  <si>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</si>
  <si>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</si>
  <si>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</si>
  <si>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</si>
  <si>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</si>
  <si>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</si>
  <si>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</si>
  <si>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</si>
  <si>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</si>
  <si>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</si>
  <si>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</si>
  <si>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</si>
  <si>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</si>
  <si>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</si>
  <si>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</si>
  <si>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</si>
  <si>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</si>
  <si>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</si>
  <si>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</si>
  <si>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</si>
  <si>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</si>
  <si>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</si>
  <si>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</si>
  <si>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</si>
  <si>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</si>
  <si>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</si>
  <si>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</si>
  <si>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</si>
  <si>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</si>
  <si>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</si>
  <si>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</si>
  <si>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</si>
  <si>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</si>
  <si>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</si>
  <si>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</si>
  <si>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</si>
  <si>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</si>
  <si>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</si>
  <si>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</si>
  <si>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</si>
  <si>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</si>
  <si>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</si>
  <si>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</si>
  <si>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</si>
  <si>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</si>
  <si>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</si>
  <si>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</si>
  <si>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</si>
  <si>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</si>
  <si>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</si>
  <si>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</si>
  <si>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</si>
  <si>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</si>
  <si>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</si>
  <si>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</si>
  <si>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</si>
  <si>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</si>
  <si>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</si>
  <si>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</si>
  <si>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</si>
  <si>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</si>
  <si>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</si>
  <si>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</si>
  <si>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</si>
  <si>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</si>
  <si>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</si>
  <si>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</si>
  <si>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</si>
  <si>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</si>
  <si>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</si>
  <si>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</si>
  <si>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</si>
  <si>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</si>
  <si>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</si>
  <si>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</si>
  <si>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</si>
  <si>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</si>
  <si>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</si>
  <si>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</si>
  <si>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</si>
  <si>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</si>
  <si>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</si>
  <si>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</si>
  <si>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</si>
  <si>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</si>
  <si>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</si>
  <si>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</si>
  <si>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</si>
  <si>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</si>
  <si>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</si>
  <si>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</si>
  <si>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</si>
  <si>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</si>
  <si>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</si>
  <si>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</si>
  <si>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</si>
  <si>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</si>
  <si>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</si>
  <si>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</si>
  <si>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</si>
  <si>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</si>
  <si>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</si>
  <si>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</si>
  <si>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</si>
  <si>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</si>
  <si>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</si>
  <si>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</si>
  <si>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</si>
  <si>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</si>
  <si>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</si>
  <si>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</si>
  <si>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</si>
  <si>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</si>
  <si>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</si>
  <si>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</si>
  <si>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</si>
  <si>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</si>
  <si>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</si>
  <si>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</si>
  <si>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</si>
  <si>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</si>
  <si>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</si>
  <si>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</si>
  <si>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</si>
  <si>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</si>
  <si>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</si>
  <si>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</si>
  <si>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</si>
  <si>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</si>
  <si>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</si>
  <si>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</si>
  <si>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</si>
  <si>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</si>
  <si>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</si>
  <si>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</si>
  <si>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</si>
  <si>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</si>
  <si>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</si>
  <si>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</si>
  <si>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</si>
  <si>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</si>
  <si>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</si>
  <si>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</si>
  <si>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</si>
  <si>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</si>
  <si>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</si>
  <si>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</si>
  <si>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</si>
  <si>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</si>
  <si>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</si>
  <si>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</si>
  <si>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</si>
  <si>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</si>
  <si>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</si>
  <si>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</si>
  <si>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</si>
  <si>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</si>
  <si>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</si>
  <si>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</si>
  <si>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</si>
  <si>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</si>
  <si>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</si>
  <si>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</si>
  <si>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</si>
  <si>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</si>
  <si>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</si>
  <si>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</si>
  <si>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</si>
  <si>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</si>
  <si>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</si>
  <si>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</si>
  <si>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</si>
  <si>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</si>
  <si>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</si>
  <si>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</si>
  <si>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</si>
  <si>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</si>
  <si>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</si>
  <si>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</si>
  <si>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</si>
  <si>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</si>
  <si>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</si>
  <si>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</si>
  <si>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</si>
  <si>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</si>
  <si>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</si>
  <si>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</si>
  <si>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</si>
  <si>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</si>
  <si>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</si>
  <si>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</si>
  <si>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</si>
  <si>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</si>
  <si>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</si>
  <si>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</si>
  <si>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</si>
  <si>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</si>
  <si>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</si>
  <si>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</si>
  <si>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</si>
  <si>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</si>
  <si>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</si>
  <si>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</si>
  <si>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</si>
  <si>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</si>
  <si>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</si>
  <si>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</si>
  <si>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</si>
  <si>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</si>
  <si>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</si>
  <si>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</si>
  <si>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</si>
  <si>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</si>
  <si>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</si>
  <si>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</si>
  <si>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</si>
  <si>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</si>
  <si>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</si>
  <si>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</si>
  <si>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</si>
  <si>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</si>
  <si>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</si>
  <si>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</si>
  <si>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</si>
  <si>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</si>
  <si>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</si>
  <si>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</si>
  <si>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</si>
  <si>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</si>
  <si>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</si>
  <si>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</si>
  <si>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</si>
  <si>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</si>
  <si>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</si>
  <si>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</si>
  <si>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</si>
  <si>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</si>
  <si>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</si>
  <si>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</si>
  <si>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</si>
  <si>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</si>
  <si>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</si>
  <si>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</si>
  <si>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</si>
  <si>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</si>
  <si>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</si>
  <si>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</si>
  <si>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</si>
  <si>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</si>
  <si>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</si>
  <si>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</si>
  <si>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</si>
  <si>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</si>
  <si>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</si>
  <si>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</si>
  <si>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</si>
  <si>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</si>
  <si>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</si>
  <si>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</si>
  <si>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</si>
  <si>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</si>
  <si>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</si>
  <si>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</si>
  <si>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</si>
  <si>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</si>
  <si>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</si>
  <si>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</si>
  <si>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</si>
  <si>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</si>
  <si>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</si>
  <si>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</si>
  <si>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</si>
  <si>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</si>
  <si>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</si>
  <si>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</si>
  <si>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</si>
  <si>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</si>
  <si>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</si>
  <si>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</si>
  <si>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</si>
  <si>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</si>
  <si>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</si>
  <si>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</si>
  <si>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</si>
  <si>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</si>
  <si>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</si>
  <si>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</si>
  <si>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</si>
  <si>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</si>
  <si>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</si>
  <si>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</si>
  <si>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</si>
  <si>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</si>
  <si>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</si>
  <si>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</si>
  <si>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</si>
  <si>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</si>
  <si>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</si>
  <si>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</si>
  <si>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</si>
  <si>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</si>
  <si>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</si>
  <si>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</si>
  <si>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</si>
  <si>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</si>
  <si>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</si>
  <si>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</si>
  <si>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</si>
  <si>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</si>
  <si>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</si>
  <si>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</si>
  <si>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</si>
  <si>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</si>
  <si>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</si>
  <si>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</si>
  <si>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</si>
  <si>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</si>
  <si>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</si>
  <si>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</si>
  <si>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</si>
  <si>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</si>
  <si>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</si>
  <si>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</si>
  <si>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</si>
  <si>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</si>
  <si>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</si>
  <si>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</si>
  <si>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</si>
  <si>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</si>
  <si>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</si>
  <si>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</si>
  <si>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</si>
  <si>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</si>
  <si>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</si>
  <si>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</si>
  <si>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</si>
  <si>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</si>
  <si>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</si>
  <si>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</si>
  <si>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</si>
  <si>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</si>
  <si>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</si>
  <si>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</si>
  <si>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</si>
  <si>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</si>
  <si>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</si>
  <si>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</si>
  <si>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</si>
  <si>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</si>
  <si>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</si>
  <si>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</si>
  <si>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</si>
  <si>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</si>
  <si>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</si>
  <si>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</si>
  <si>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</si>
  <si>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</si>
  <si>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</si>
  <si>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</si>
  <si>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</si>
  <si>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</si>
  <si>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</si>
  <si>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</si>
  <si>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</si>
  <si>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</si>
  <si>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</si>
  <si>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</si>
  <si>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</si>
  <si>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</si>
  <si>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</si>
  <si>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</si>
  <si>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</si>
  <si>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</si>
  <si>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</si>
  <si>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</si>
  <si>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</si>
  <si>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</si>
  <si>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</si>
  <si>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</si>
  <si>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</si>
  <si>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</si>
  <si>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</si>
  <si>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</si>
  <si>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</si>
  <si>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</si>
  <si>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</si>
  <si>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</si>
  <si>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</si>
  <si>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</si>
  <si>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</si>
  <si>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</si>
  <si>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</si>
  <si>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</si>
  <si>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</si>
  <si>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</si>
  <si>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</si>
  <si>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</si>
  <si>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</si>
  <si>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</si>
  <si>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</si>
  <si>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</si>
  <si>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</si>
  <si>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</si>
  <si>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</si>
  <si>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</si>
  <si>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</si>
  <si>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</si>
  <si>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</si>
  <si>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</si>
  <si>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</si>
  <si>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</si>
  <si>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</si>
  <si>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</si>
  <si>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</si>
  <si>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</si>
  <si>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</si>
  <si>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</si>
  <si>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</si>
  <si>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</si>
  <si>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</si>
  <si>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</si>
  <si>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</si>
  <si>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</si>
  <si>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</si>
  <si>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</si>
  <si>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</si>
  <si>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</si>
  <si>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</si>
  <si>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</si>
  <si>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</si>
  <si>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</si>
  <si>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</si>
  <si>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</si>
  <si>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</si>
  <si>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</si>
  <si>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</si>
  <si>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</si>
  <si>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</si>
  <si>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</si>
  <si>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</si>
  <si>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</si>
  <si>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</si>
  <si>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</si>
  <si>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</si>
  <si>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</si>
  <si>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</si>
  <si>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</si>
  <si>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</si>
  <si>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</si>
  <si>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</si>
  <si>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</si>
  <si>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</si>
  <si>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</si>
  <si>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</si>
  <si>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</si>
  <si>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</si>
  <si>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</si>
  <si>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</si>
  <si>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</si>
  <si>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</si>
  <si>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</si>
  <si>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</si>
  <si>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</si>
  <si>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</si>
  <si>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</si>
  <si>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</si>
  <si>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</si>
  <si>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</si>
  <si>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</si>
  <si>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</si>
  <si>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</si>
  <si>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</si>
  <si>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</si>
  <si>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</si>
  <si>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</si>
  <si>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</si>
  <si>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</si>
  <si>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</si>
  <si>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</si>
  <si>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</si>
  <si>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</si>
  <si>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</si>
  <si>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</si>
  <si>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</si>
  <si>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</si>
  <si>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</si>
  <si>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</si>
  <si>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</si>
  <si>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</si>
  <si>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</si>
  <si>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</si>
  <si>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</si>
  <si>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</si>
  <si>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</si>
  <si>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</si>
  <si>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</si>
  <si>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</si>
  <si>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</si>
  <si>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</si>
  <si>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</si>
  <si>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</si>
  <si>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</si>
  <si>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</si>
  <si>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</si>
  <si>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</si>
  <si>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</si>
  <si>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</si>
  <si>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</si>
  <si>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</si>
  <si>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</si>
  <si>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</si>
  <si>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</si>
  <si>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</si>
  <si>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</si>
  <si>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</si>
  <si>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</si>
  <si>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</si>
  <si>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</si>
  <si>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</si>
  <si>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</si>
  <si>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</si>
  <si>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</si>
  <si>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</si>
  <si>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</si>
  <si>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</si>
  <si>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</si>
  <si>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</si>
  <si>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</si>
  <si>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</si>
  <si>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</si>
  <si>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</si>
  <si>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</si>
  <si>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</si>
  <si>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</si>
  <si>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</si>
  <si>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</si>
  <si>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</si>
  <si>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</si>
  <si>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</si>
  <si>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</si>
  <si>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</si>
  <si>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</si>
  <si>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</si>
  <si>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</si>
  <si>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</si>
  <si>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</si>
  <si>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</si>
  <si>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</si>
  <si>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</si>
  <si>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</si>
  <si>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</si>
  <si>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</si>
  <si>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</si>
  <si>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</si>
  <si>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</si>
  <si>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</si>
  <si>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</si>
  <si>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</si>
  <si>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</si>
  <si>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</si>
  <si>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</si>
  <si>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</si>
  <si>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</si>
  <si>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</si>
  <si>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</si>
  <si>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</si>
  <si>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</si>
  <si>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</si>
  <si>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</si>
  <si>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</si>
  <si>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</si>
  <si>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</si>
  <si>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</si>
  <si>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</si>
  <si>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</si>
  <si>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</si>
  <si>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</si>
  <si>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</si>
  <si>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</si>
  <si>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</si>
  <si>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</si>
  <si>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</si>
  <si>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</si>
  <si>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</si>
  <si>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</si>
  <si>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</si>
  <si>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</si>
  <si>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</si>
  <si>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</si>
  <si>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</si>
  <si>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</si>
  <si>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</si>
  <si>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</si>
  <si>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</si>
  <si>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</si>
  <si>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</si>
  <si>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</si>
  <si>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</si>
  <si>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</si>
  <si>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</si>
  <si>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</si>
  <si>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</si>
  <si>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</si>
  <si>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</si>
  <si>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</si>
  <si>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</si>
  <si>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</si>
  <si>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</si>
  <si>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</si>
  <si>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</si>
  <si>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</si>
  <si>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</si>
  <si>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</si>
  <si>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</si>
  <si>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</si>
  <si>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</si>
  <si>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</si>
  <si>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</si>
  <si>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</si>
  <si>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</si>
  <si>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</si>
  <si>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</si>
  <si>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</si>
  <si>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</si>
  <si>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</si>
  <si>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</si>
  <si>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</si>
  <si>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</si>
  <si>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</si>
  <si>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</si>
  <si>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</si>
  <si>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</si>
  <si>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</si>
  <si>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</si>
  <si>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</si>
  <si>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</si>
  <si>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</si>
  <si>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</si>
  <si>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</si>
  <si>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</si>
  <si>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</si>
  <si>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</si>
  <si>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</si>
  <si>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</si>
  <si>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</si>
  <si>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</si>
  <si>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</si>
  <si>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</si>
  <si>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</si>
  <si>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</si>
  <si>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</si>
  <si>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</si>
  <si>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</si>
  <si>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</si>
  <si>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</si>
  <si>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</si>
  <si>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</si>
  <si>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</si>
  <si>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</si>
  <si>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</si>
  <si>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</si>
  <si>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</si>
  <si>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</si>
  <si>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</si>
  <si>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</si>
  <si>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</si>
  <si>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</si>
  <si>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</si>
  <si>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</si>
  <si>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</si>
  <si>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</si>
  <si>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</si>
  <si>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</si>
  <si>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</si>
  <si>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</si>
  <si>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</si>
  <si>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</si>
  <si>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</si>
  <si>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</si>
  <si>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</si>
  <si>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</si>
  <si>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</si>
  <si>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</si>
  <si>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</si>
  <si>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</si>
  <si>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</si>
  <si>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</si>
  <si>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</si>
  <si>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</si>
  <si>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</si>
  <si>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</si>
  <si>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</si>
  <si>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</si>
  <si>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</si>
  <si>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</si>
  <si>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</si>
  <si>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</si>
  <si>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</si>
  <si>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</si>
  <si>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</si>
  <si>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</si>
  <si>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</si>
  <si>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</si>
  <si>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</si>
  <si>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</si>
  <si>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</si>
  <si>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</si>
  <si>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</si>
  <si>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</si>
  <si>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</si>
  <si>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</si>
  <si>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</si>
  <si>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</si>
  <si>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</si>
  <si>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</si>
  <si>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</si>
  <si>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</si>
  <si>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</si>
  <si>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</si>
  <si>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</si>
  <si>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</si>
  <si>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</si>
  <si>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</si>
  <si>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</si>
  <si>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</si>
  <si>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</si>
  <si>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</si>
  <si>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</si>
  <si>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</si>
  <si>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</si>
  <si>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</si>
  <si>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</si>
  <si>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</si>
  <si>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</si>
  <si>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</si>
  <si>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</si>
  <si>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</si>
  <si>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</si>
  <si>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</si>
  <si>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</si>
  <si>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</si>
  <si>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</si>
  <si>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</si>
  <si>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</si>
  <si>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</si>
  <si>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</si>
  <si>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</si>
  <si>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</si>
  <si>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</si>
  <si>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</si>
  <si>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</si>
  <si>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</si>
  <si>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</si>
  <si>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</si>
  <si>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</si>
  <si>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</si>
  <si>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</si>
  <si>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</si>
  <si>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</si>
  <si>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</si>
  <si>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</si>
  <si>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</si>
  <si>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</si>
  <si>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</si>
  <si>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</si>
  <si>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</si>
  <si>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</si>
  <si>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</si>
  <si>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</si>
  <si>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</si>
  <si>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</si>
  <si>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</si>
  <si>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</si>
  <si>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</si>
  <si>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</si>
  <si>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</si>
  <si>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</si>
  <si>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</si>
  <si>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</si>
  <si>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</si>
  <si>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</si>
  <si>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</si>
  <si>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</si>
  <si>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</si>
  <si>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</si>
  <si>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</si>
  <si>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</si>
  <si>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</si>
  <si>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</si>
  <si>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</si>
  <si>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</si>
  <si>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</si>
  <si>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</si>
  <si>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</si>
  <si>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</si>
  <si>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</si>
  <si>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</si>
  <si>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</si>
  <si>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</si>
  <si>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</si>
  <si>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</si>
  <si>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</si>
  <si>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</si>
  <si>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</si>
  <si>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</si>
  <si>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</si>
  <si>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</si>
  <si>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</si>
  <si>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</si>
  <si>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</si>
  <si>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</si>
  <si>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</si>
  <si>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</si>
  <si>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</si>
  <si>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</si>
  <si>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</si>
  <si>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</si>
  <si>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</si>
  <si>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</si>
  <si>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</si>
  <si>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</si>
  <si>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</si>
  <si>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</si>
  <si>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</si>
  <si>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</si>
  <si>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</si>
  <si>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</si>
  <si>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</si>
  <si>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</si>
  <si>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</si>
  <si>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</si>
  <si>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</si>
  <si>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</si>
  <si>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</si>
  <si>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</si>
  <si>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</si>
  <si>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</si>
  <si>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</si>
  <si>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</si>
  <si>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</si>
  <si>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</si>
  <si>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</si>
  <si>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</si>
  <si>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</si>
  <si>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</si>
  <si>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</si>
  <si>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</si>
  <si>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</si>
  <si>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</si>
  <si>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</si>
  <si>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</si>
  <si>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</si>
  <si>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</si>
  <si>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</si>
  <si>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</si>
  <si>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</si>
  <si>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</si>
  <si>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</si>
  <si>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</si>
  <si>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</si>
  <si>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</si>
  <si>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</si>
  <si>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</si>
  <si>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</si>
  <si>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</si>
  <si>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</si>
  <si>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</si>
  <si>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</si>
  <si>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</si>
  <si>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</si>
  <si>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</si>
  <si>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</si>
  <si>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</si>
  <si>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</si>
  <si>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</si>
  <si>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</si>
  <si>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</si>
  <si>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</si>
  <si>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</si>
  <si>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</si>
  <si>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</si>
  <si>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</si>
  <si>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</si>
  <si>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</si>
  <si>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</si>
  <si>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</si>
  <si>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</si>
  <si>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</si>
  <si>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</si>
  <si>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</si>
  <si>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</si>
  <si>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</si>
  <si>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</si>
  <si>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</si>
  <si>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</si>
  <si>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</si>
  <si>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</si>
  <si>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</si>
  <si>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</si>
  <si>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</si>
  <si>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</si>
  <si>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</si>
  <si>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</si>
  <si>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</si>
  <si>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</si>
  <si>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</si>
  <si>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</si>
  <si>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</si>
  <si>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</si>
  <si>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</si>
  <si>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</si>
  <si>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</si>
  <si>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</si>
  <si>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</si>
  <si>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</si>
  <si>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</si>
  <si>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</si>
  <si>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</si>
  <si>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</si>
  <si>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</si>
  <si>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</si>
  <si>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</si>
  <si>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</si>
  <si>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</si>
  <si>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</si>
  <si>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</si>
  <si>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</si>
  <si>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</si>
  <si>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</si>
  <si>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</si>
  <si>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</si>
  <si>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</si>
  <si>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</si>
  <si>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</si>
  <si>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</si>
  <si>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</si>
  <si>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</si>
  <si>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</si>
  <si>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</si>
  <si>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</si>
  <si>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</si>
  <si>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</si>
  <si>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</si>
  <si>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</si>
  <si>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</si>
  <si>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</si>
  <si>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</si>
  <si>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</si>
  <si>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</si>
  <si>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</si>
  <si>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</si>
  <si>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</si>
  <si>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</si>
  <si>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</si>
  <si>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</si>
  <si>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</si>
  <si>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</si>
  <si>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</si>
  <si>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</si>
  <si>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</si>
  <si>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</si>
  <si>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</si>
  <si>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</si>
  <si>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</si>
  <si>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</si>
  <si>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</si>
  <si>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</si>
  <si>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</si>
  <si>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</si>
  <si>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</si>
  <si>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</si>
  <si>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</si>
  <si>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</si>
  <si>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</si>
  <si>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</si>
  <si>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</si>
  <si>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</si>
  <si>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</si>
  <si>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</si>
  <si>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</si>
  <si>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</si>
  <si>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</si>
  <si>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</si>
  <si>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</si>
  <si>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</si>
  <si>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</si>
  <si>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</si>
  <si>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</si>
  <si>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</si>
  <si>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</si>
  <si>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</si>
  <si>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</si>
  <si>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</si>
  <si>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</si>
  <si>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</si>
  <si>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</si>
  <si>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</si>
  <si>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</si>
  <si>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</si>
  <si>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</si>
  <si>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</si>
  <si>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</si>
  <si>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</si>
  <si>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</si>
  <si>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</si>
  <si>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</si>
  <si>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</si>
  <si>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</si>
  <si>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</si>
  <si>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</si>
  <si>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</si>
  <si>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</si>
  <si>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</si>
  <si>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</si>
  <si>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</si>
  <si>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</si>
  <si>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</si>
  <si>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</si>
  <si>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</si>
  <si>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</si>
  <si>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</si>
  <si>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</si>
  <si>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</si>
  <si>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</si>
  <si>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</si>
  <si>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</si>
  <si>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</si>
  <si>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</si>
  <si>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</si>
  <si>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</si>
  <si>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</si>
  <si>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</si>
  <si>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</si>
  <si>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</si>
  <si>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</si>
  <si>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</si>
  <si>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</si>
  <si>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</si>
  <si>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</si>
  <si>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</si>
  <si>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</si>
  <si>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</si>
  <si>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</si>
  <si>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</si>
  <si>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</si>
  <si>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</si>
  <si>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</si>
  <si>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</si>
  <si>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</si>
  <si>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</si>
  <si>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</si>
  <si>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</si>
  <si>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</si>
  <si>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</si>
  <si>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</si>
  <si>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</si>
  <si>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</si>
  <si>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</si>
  <si>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</si>
  <si>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</si>
  <si>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</si>
  <si>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</si>
  <si>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</si>
  <si>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</si>
  <si>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</si>
  <si>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</si>
  <si>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</si>
  <si>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</si>
  <si>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</si>
  <si>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</si>
  <si>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</si>
  <si>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</si>
  <si>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</si>
  <si>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</si>
  <si>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</si>
  <si>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</si>
  <si>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</si>
  <si>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</si>
  <si>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</si>
  <si>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</si>
  <si>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</si>
  <si>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</si>
  <si>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</si>
  <si>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</si>
  <si>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</si>
  <si>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</si>
  <si>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</si>
  <si>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</si>
  <si>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</si>
  <si>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</si>
  <si>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</si>
  <si>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</si>
  <si>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</si>
  <si>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</si>
  <si>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</si>
  <si>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</si>
  <si>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</si>
  <si>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</si>
  <si>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</si>
  <si>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</si>
  <si>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</si>
  <si>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</si>
  <si>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</si>
  <si>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</si>
  <si>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</si>
  <si>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</si>
  <si>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</si>
  <si>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</si>
  <si>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</si>
  <si>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</si>
  <si>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</si>
  <si>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</si>
  <si>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</si>
  <si>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</si>
  <si>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</si>
  <si>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</si>
  <si>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</si>
  <si>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</si>
  <si>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</si>
  <si>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</si>
  <si>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</si>
  <si>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</si>
  <si>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</si>
  <si>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</si>
  <si>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</si>
  <si>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</si>
  <si>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</si>
  <si>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</si>
  <si>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</si>
  <si>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</si>
  <si>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</si>
  <si>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</si>
  <si>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</si>
  <si>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</si>
  <si>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</si>
  <si>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</si>
  <si>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</si>
  <si>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</si>
  <si>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</si>
  <si>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</si>
  <si>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</si>
  <si>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</si>
  <si>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</si>
  <si>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</si>
  <si>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</si>
  <si>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</si>
  <si>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</si>
  <si>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</si>
  <si>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</si>
  <si>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</si>
  <si>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</si>
  <si>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</si>
  <si>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</si>
  <si>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</si>
  <si>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</si>
  <si>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</si>
  <si>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</si>
  <si>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</si>
  <si>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</si>
  <si>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</si>
  <si>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</si>
  <si>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</si>
  <si>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</si>
  <si>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</si>
  <si>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</si>
  <si>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</si>
  <si>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</si>
  <si>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</si>
  <si>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</si>
  <si>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</si>
  <si>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</si>
  <si>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</si>
  <si>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</si>
  <si>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</si>
  <si>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</si>
  <si>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</si>
  <si>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</si>
  <si>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</si>
  <si>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</si>
  <si>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</si>
  <si>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</si>
  <si>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</si>
  <si>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</si>
  <si>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</si>
  <si>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</si>
  <si>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</si>
  <si>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</si>
  <si>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</si>
  <si>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</si>
  <si>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</si>
  <si>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</si>
  <si>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</si>
  <si>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</si>
  <si>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</si>
  <si>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</si>
  <si>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</si>
  <si>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</si>
  <si>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</si>
  <si>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</si>
  <si>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</si>
  <si>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</si>
  <si>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</si>
  <si>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</si>
  <si>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</si>
  <si>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</si>
  <si>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</si>
  <si>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</si>
  <si>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</si>
  <si>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</si>
  <si>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</si>
  <si>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</si>
  <si>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</si>
  <si>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</si>
  <si>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</si>
  <si>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</si>
  <si>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</si>
  <si>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</si>
  <si>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</si>
  <si>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</si>
  <si>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</si>
  <si>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</si>
  <si>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</si>
  <si>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</si>
  <si>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</si>
  <si>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</si>
  <si>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</si>
  <si>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</si>
  <si>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</si>
  <si>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</si>
  <si>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</si>
  <si>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</si>
  <si>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</si>
  <si>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</si>
  <si>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</si>
  <si>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</si>
  <si>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</si>
  <si>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</si>
  <si>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</si>
  <si>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</si>
  <si>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</si>
  <si>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</si>
  <si>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</si>
  <si>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</si>
  <si>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</si>
  <si>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</si>
  <si>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</si>
  <si>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</si>
  <si>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</si>
  <si>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</si>
  <si>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</si>
  <si>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</si>
  <si>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</si>
  <si>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</si>
  <si>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</si>
  <si>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</si>
  <si>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</si>
  <si>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</si>
  <si>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</si>
  <si>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</si>
  <si>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</si>
  <si>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</si>
  <si>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</si>
  <si>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</si>
  <si>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</si>
  <si>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</si>
  <si>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</si>
  <si>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</si>
  <si>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</si>
  <si>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</si>
  <si>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</si>
  <si>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</si>
  <si>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</si>
  <si>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</si>
  <si>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</si>
  <si>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</si>
  <si>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</si>
  <si>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</si>
  <si>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</si>
  <si>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</si>
  <si>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</si>
  <si>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</si>
  <si>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</si>
  <si>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</si>
  <si>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</si>
  <si>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</si>
  <si>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</si>
  <si>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</si>
  <si>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</si>
  <si>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</si>
  <si>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</si>
  <si>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</si>
  <si>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</si>
  <si>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</si>
  <si>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</si>
  <si>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</si>
  <si>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</si>
  <si>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</si>
  <si>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</si>
  <si>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</si>
  <si>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</si>
  <si>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</si>
  <si>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</si>
  <si>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</si>
  <si>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</si>
  <si>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</si>
  <si>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</si>
  <si>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</si>
  <si>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</si>
  <si>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</si>
  <si>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</si>
  <si>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</si>
  <si>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</si>
  <si>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</si>
  <si>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</si>
  <si>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</si>
  <si>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</si>
  <si>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</si>
  <si>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</si>
  <si>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</si>
  <si>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</si>
  <si>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</si>
  <si>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</si>
  <si>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</si>
  <si>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</si>
  <si>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</si>
  <si>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</si>
  <si>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</si>
  <si>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</si>
  <si>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</si>
  <si>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</si>
  <si>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</si>
  <si>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</si>
  <si>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</si>
  <si>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</si>
  <si>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</si>
  <si>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</si>
  <si>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</si>
  <si>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</si>
  <si>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</si>
  <si>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</si>
  <si>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</si>
  <si>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</si>
  <si>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</si>
  <si>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</si>
  <si>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</si>
  <si>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</si>
  <si>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</si>
  <si>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</si>
  <si>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</si>
  <si>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</si>
  <si>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</si>
  <si>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</si>
  <si>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</si>
  <si>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</si>
  <si>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</si>
  <si>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</si>
  <si>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</si>
  <si>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</si>
  <si>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</si>
  <si>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</si>
  <si>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</si>
  <si>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</si>
  <si>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</si>
  <si>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</si>
  <si>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</si>
  <si>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</si>
  <si>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</si>
  <si>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</si>
  <si>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</si>
  <si>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</si>
  <si>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</si>
  <si>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</si>
  <si>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</si>
  <si>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</si>
  <si>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</si>
  <si>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</si>
  <si>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</si>
  <si>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</si>
  <si>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</si>
  <si>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</si>
  <si>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</si>
  <si>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</si>
  <si>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</si>
  <si>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</si>
  <si>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</si>
  <si>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</si>
  <si>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</si>
  <si>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</si>
  <si>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</si>
  <si>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</si>
  <si>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</si>
  <si>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</si>
  <si>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</si>
  <si>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</si>
  <si>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</si>
  <si>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</si>
  <si>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</si>
  <si>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</si>
  <si>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</si>
  <si>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</si>
  <si>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</si>
  <si>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</si>
  <si>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</si>
  <si>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</si>
  <si>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</si>
  <si>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</si>
  <si>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</si>
  <si>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</si>
  <si>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</si>
  <si>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</si>
  <si>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</si>
  <si>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</si>
  <si>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</si>
  <si>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</si>
  <si>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</si>
  <si>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</si>
  <si>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</si>
  <si>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</si>
  <si>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</si>
  <si>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</si>
  <si>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</si>
  <si>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</si>
  <si>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</si>
  <si>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</si>
  <si>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</si>
  <si>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</si>
  <si>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</si>
  <si>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</si>
  <si>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</si>
  <si>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</si>
  <si>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</si>
  <si>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</si>
  <si>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</si>
  <si>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</si>
  <si>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</si>
  <si>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</si>
  <si>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</si>
  <si>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</si>
  <si>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</si>
  <si>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</si>
  <si>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</si>
  <si>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</si>
  <si>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</si>
  <si>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</si>
  <si>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</si>
  <si>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</si>
  <si>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</si>
  <si>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</si>
  <si>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</si>
  <si>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</si>
  <si>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</si>
  <si>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</si>
  <si>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</si>
  <si>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</si>
  <si>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</si>
  <si>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</si>
  <si>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</si>
  <si>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</si>
  <si>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</si>
  <si>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</si>
  <si>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</si>
  <si>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</si>
  <si>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</si>
  <si>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</si>
  <si>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</si>
  <si>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</si>
  <si>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</si>
  <si>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</si>
  <si>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</si>
  <si>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</si>
  <si>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</si>
  <si>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</si>
  <si>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</si>
  <si>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</si>
  <si>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</si>
  <si>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</si>
  <si>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</si>
  <si>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</si>
  <si>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</si>
  <si>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</si>
  <si>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</si>
  <si>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</si>
  <si>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</si>
  <si>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</si>
  <si>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</si>
  <si>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</si>
  <si>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</si>
  <si>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</si>
  <si>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</si>
  <si>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</si>
  <si>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</si>
  <si>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</si>
  <si>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</si>
  <si>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</si>
  <si>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</si>
  <si>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</si>
  <si>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</si>
  <si>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</si>
  <si>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</si>
  <si>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</si>
  <si>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</si>
  <si>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</si>
  <si>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</si>
  <si>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</si>
  <si>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</si>
  <si>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</si>
  <si>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</si>
  <si>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</si>
  <si>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</si>
  <si>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</si>
  <si>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</si>
  <si>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</si>
  <si>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</si>
  <si>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</si>
  <si>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</si>
  <si>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</si>
  <si>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</si>
  <si>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</si>
  <si>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</si>
  <si>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</si>
  <si>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</si>
  <si>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</si>
  <si>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</si>
  <si>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</si>
  <si>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</si>
  <si>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</si>
  <si>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</si>
  <si>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</si>
  <si>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</si>
  <si>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</si>
  <si>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</si>
  <si>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</si>
  <si>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</si>
  <si>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</si>
  <si>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</si>
  <si>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</si>
  <si>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</si>
  <si>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</si>
  <si>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</si>
  <si>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</si>
  <si>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</si>
  <si>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</si>
  <si>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</si>
  <si>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</si>
  <si>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</si>
  <si>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</si>
  <si>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</si>
  <si>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</si>
  <si>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</si>
  <si>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</si>
  <si>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</si>
  <si>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</si>
  <si>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</si>
  <si>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</si>
  <si>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</si>
  <si>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</si>
  <si>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</si>
  <si>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</si>
  <si>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</si>
  <si>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</si>
  <si>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</si>
  <si>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</si>
  <si>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</si>
  <si>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</si>
  <si>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</si>
  <si>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</si>
  <si>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</si>
  <si>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</si>
  <si>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</si>
  <si>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</si>
  <si>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</si>
  <si>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</si>
  <si>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</si>
  <si>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</si>
  <si>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</si>
  <si>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</si>
  <si>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</si>
  <si>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</si>
  <si>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</si>
  <si>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</si>
  <si>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</si>
  <si>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</si>
  <si>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</si>
  <si>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</si>
  <si>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</si>
  <si>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</si>
  <si>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</si>
  <si>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</si>
  <si>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</si>
  <si>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</si>
  <si>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</si>
  <si>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</si>
  <si>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</si>
  <si>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</si>
  <si>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</si>
  <si>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</si>
  <si>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</si>
  <si>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</si>
  <si>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</si>
  <si>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</si>
  <si>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</si>
  <si>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</si>
  <si>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</si>
  <si>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</si>
  <si>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</si>
  <si>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</si>
  <si>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</si>
  <si>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</si>
  <si>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</si>
  <si>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</si>
  <si>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</si>
  <si>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</si>
  <si>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</si>
  <si>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</si>
  <si>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</si>
  <si>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</si>
  <si>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</si>
  <si>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</si>
  <si>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</si>
  <si>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</si>
  <si>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</si>
  <si>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</si>
  <si>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</si>
  <si>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</si>
  <si>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</si>
  <si>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</si>
  <si>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</si>
  <si>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</si>
  <si>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</si>
  <si>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</si>
  <si>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</si>
  <si>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</si>
  <si>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</si>
  <si>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</si>
  <si>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</si>
  <si>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</si>
  <si>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</si>
  <si>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</si>
  <si>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</si>
  <si>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</si>
  <si>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</si>
  <si>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</si>
  <si>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</si>
  <si>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</si>
  <si>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</si>
  <si>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</si>
  <si>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</si>
  <si>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</si>
  <si>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</si>
  <si>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</si>
  <si>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</si>
  <si>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</si>
  <si>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</si>
  <si>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</si>
  <si>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</si>
  <si>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</si>
  <si>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</si>
  <si>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</si>
  <si>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</si>
  <si>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</si>
  <si>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</si>
  <si>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</si>
  <si>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</si>
  <si>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</si>
  <si>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</si>
  <si>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</si>
  <si>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</si>
  <si>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</si>
  <si>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</si>
  <si>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</si>
  <si>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</si>
  <si>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</si>
  <si>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</si>
  <si>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</si>
  <si>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</si>
  <si>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</si>
  <si>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</si>
  <si>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</si>
  <si>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</si>
  <si>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</si>
  <si>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</si>
  <si>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</si>
  <si>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</si>
  <si>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</si>
  <si>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</si>
  <si>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</si>
  <si>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</si>
  <si>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</si>
  <si>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</si>
  <si>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</si>
  <si>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</si>
  <si>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</si>
  <si>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</si>
  <si>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</si>
  <si>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</si>
  <si>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</si>
  <si>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</si>
  <si>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</si>
  <si>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</si>
  <si>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</si>
  <si>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</si>
  <si>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</si>
  <si>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</si>
  <si>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</si>
  <si>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</si>
  <si>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</si>
  <si>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</si>
  <si>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</si>
  <si>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</si>
  <si>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</si>
  <si>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</si>
  <si>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</si>
  <si>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</si>
  <si>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</si>
  <si>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</si>
  <si>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</si>
  <si>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</si>
  <si>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</si>
  <si>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</si>
  <si>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</si>
  <si>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</si>
  <si>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</si>
  <si>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</si>
  <si>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</si>
  <si>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</si>
  <si>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</si>
  <si>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</si>
  <si>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</si>
  <si>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</si>
  <si>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</si>
  <si>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</si>
  <si>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</si>
  <si>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</si>
  <si>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</si>
  <si>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</si>
  <si>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</si>
  <si>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</si>
  <si>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</si>
  <si>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</si>
  <si>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</si>
  <si>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</si>
  <si>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</si>
  <si>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</si>
  <si>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</si>
  <si>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</si>
  <si>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</si>
  <si>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</si>
  <si>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</si>
  <si>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</si>
  <si>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</si>
  <si>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</si>
  <si>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</si>
  <si>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</si>
  <si>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</si>
  <si>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</si>
  <si>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</si>
  <si>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</si>
  <si>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</si>
  <si>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</si>
  <si>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</si>
  <si>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</si>
  <si>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</si>
  <si>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</si>
  <si>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</si>
  <si>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</si>
  <si>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</si>
  <si>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</si>
  <si>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</si>
  <si>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</si>
  <si>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</si>
  <si>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</si>
  <si>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</si>
  <si>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</si>
  <si>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</si>
  <si>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</si>
  <si>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</si>
  <si>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</si>
  <si>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</si>
  <si>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</si>
  <si>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</si>
  <si>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</si>
  <si>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</si>
  <si>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</si>
  <si>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</si>
  <si>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</si>
  <si>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</si>
  <si>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</si>
  <si>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</si>
  <si>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</si>
  <si>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</si>
  <si>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</si>
  <si>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</si>
  <si>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</si>
  <si>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</si>
  <si>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</si>
  <si>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</si>
  <si>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</si>
  <si>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</si>
  <si>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</si>
  <si>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</si>
  <si>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</si>
  <si>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</si>
  <si>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</si>
  <si>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</si>
  <si>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</si>
  <si>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</si>
  <si>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</si>
  <si>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</si>
  <si>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</si>
  <si>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</si>
  <si>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</si>
  <si>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</si>
  <si>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</si>
  <si>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</si>
  <si>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</si>
  <si>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</si>
  <si>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</si>
  <si>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</si>
  <si>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</si>
  <si>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</si>
  <si>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</si>
  <si>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</si>
  <si>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</si>
  <si>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</si>
  <si>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</si>
  <si>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</si>
  <si>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</si>
  <si>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</si>
  <si>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</si>
  <si>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</si>
  <si>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</si>
  <si>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</si>
  <si>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</si>
  <si>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</si>
  <si>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</si>
  <si>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</si>
  <si>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</si>
  <si>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</si>
  <si>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</si>
  <si>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</si>
  <si>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</si>
  <si>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</si>
  <si>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</si>
  <si>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</si>
  <si>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</si>
  <si>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</si>
  <si>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</si>
  <si>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</si>
  <si>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</si>
  <si>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</si>
  <si>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</si>
  <si>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</si>
  <si>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</si>
  <si>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</si>
  <si>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</si>
  <si>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</si>
  <si>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</si>
  <si>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</si>
  <si>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</si>
  <si>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</si>
  <si>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</si>
  <si>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</si>
  <si>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</si>
  <si>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</si>
  <si>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</si>
  <si>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</si>
  <si>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</si>
  <si>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</si>
  <si>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</si>
  <si>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</si>
  <si>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</si>
  <si>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</si>
  <si>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</si>
  <si>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</si>
  <si>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</si>
  <si>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</si>
  <si>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</si>
  <si>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</si>
  <si>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</si>
  <si>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</si>
  <si>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</si>
  <si>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</si>
  <si>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</si>
  <si>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</si>
  <si>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</si>
  <si>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</si>
  <si>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</si>
  <si>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</si>
  <si>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</si>
  <si>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</si>
  <si>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</si>
  <si>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</si>
  <si>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</si>
  <si>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</si>
  <si>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</si>
  <si>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</si>
  <si>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</si>
  <si>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</si>
  <si>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</si>
  <si>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</si>
  <si>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</si>
  <si>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</si>
  <si>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</si>
  <si>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</si>
  <si>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</si>
  <si>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</si>
  <si>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</si>
  <si>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</si>
  <si>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</si>
  <si>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</si>
  <si>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</si>
  <si>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</si>
  <si>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</si>
  <si>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</si>
  <si>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</si>
  <si>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</si>
  <si>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</si>
  <si>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</si>
  <si>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</si>
  <si>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</si>
  <si>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</si>
  <si>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</si>
  <si>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</si>
  <si>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</si>
  <si>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</si>
  <si>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</si>
  <si>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</si>
  <si>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</si>
  <si>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</si>
  <si>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</si>
  <si>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</si>
  <si>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</si>
  <si>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</si>
  <si>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</si>
  <si>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</si>
  <si>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</si>
  <si>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</si>
  <si>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</si>
  <si>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</si>
  <si>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</si>
  <si>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</si>
  <si>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</si>
  <si>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</si>
  <si>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</si>
  <si>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</si>
  <si>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</si>
  <si>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</si>
  <si>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</si>
  <si>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</si>
  <si>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</si>
  <si>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</si>
  <si>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</si>
  <si>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</si>
  <si>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</si>
  <si>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</si>
  <si>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</si>
  <si>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</si>
  <si>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</si>
  <si>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</si>
  <si>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</si>
  <si>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</si>
  <si>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</si>
  <si>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</si>
  <si>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</si>
  <si>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</si>
  <si>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</si>
  <si>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</si>
  <si>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</si>
  <si>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</si>
  <si>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</si>
  <si>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</si>
  <si>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</si>
  <si>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</si>
  <si>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</si>
  <si>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</si>
  <si>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</si>
  <si>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</si>
  <si>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</si>
  <si>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</si>
  <si>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</si>
  <si>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</si>
  <si>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</si>
  <si>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</si>
  <si>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</si>
  <si>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</si>
  <si>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</si>
  <si>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</si>
  <si>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</si>
  <si>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</si>
  <si>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</si>
  <si>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</si>
  <si>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</si>
  <si>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</si>
  <si>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</si>
  <si>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</si>
  <si>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</si>
  <si>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</si>
  <si>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</si>
  <si>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</si>
  <si>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</si>
  <si>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</si>
  <si>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</si>
  <si>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</si>
  <si>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</si>
  <si>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</si>
  <si>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</si>
  <si>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</si>
  <si>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</si>
  <si>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</si>
  <si>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</si>
  <si>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</si>
  <si>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</si>
  <si>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</si>
  <si>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</si>
  <si>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</si>
  <si>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</si>
  <si>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</si>
  <si>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</si>
  <si>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</si>
  <si>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</si>
  <si>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</si>
  <si>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</si>
  <si>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</si>
  <si>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</si>
  <si>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</si>
  <si>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</si>
  <si>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</si>
  <si>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</si>
  <si>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</si>
  <si>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</si>
  <si>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</si>
  <si>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</si>
  <si>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</si>
  <si>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</si>
  <si>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</si>
  <si>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</si>
  <si>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</si>
  <si>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</si>
  <si>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</si>
  <si>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</si>
  <si>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</si>
  <si>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</si>
  <si>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</si>
  <si>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</si>
  <si>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</si>
  <si>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</si>
  <si>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</si>
  <si>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</si>
  <si>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</si>
  <si>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</si>
  <si>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</si>
  <si>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</si>
  <si>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</si>
  <si>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</si>
  <si>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</si>
  <si>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</si>
  <si>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</si>
  <si>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</si>
  <si>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</si>
  <si>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</si>
  <si>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</si>
  <si>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</si>
  <si>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</si>
  <si>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</si>
  <si>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</si>
  <si>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</si>
  <si>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</si>
  <si>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</si>
  <si>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</si>
  <si>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</si>
  <si>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</si>
  <si>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</si>
  <si>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</si>
  <si>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</si>
  <si>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</si>
  <si>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</si>
  <si>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</si>
  <si>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</si>
  <si>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</si>
  <si>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</si>
  <si>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</si>
  <si>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</si>
  <si>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</si>
  <si>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</si>
  <si>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</si>
  <si>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</si>
  <si>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</si>
  <si>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</si>
  <si>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</si>
  <si>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</si>
  <si>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</si>
  <si>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</si>
  <si>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</si>
  <si>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</si>
  <si>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</si>
  <si>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</si>
  <si>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</si>
  <si>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</si>
  <si>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</si>
  <si>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</si>
  <si>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</si>
  <si>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</si>
  <si>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</si>
  <si>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</si>
  <si>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</si>
  <si>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</si>
  <si>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</si>
  <si>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</si>
  <si>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</si>
  <si>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</si>
  <si>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</si>
  <si>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</si>
  <si>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</si>
  <si>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</si>
  <si>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</si>
  <si>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</si>
  <si>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</si>
  <si>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</si>
  <si>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</si>
  <si>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</si>
  <si>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</si>
  <si>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</si>
  <si>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</si>
  <si>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</si>
  <si>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</si>
  <si>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</si>
  <si>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</si>
  <si>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</si>
  <si>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</si>
  <si>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</si>
  <si>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</si>
  <si>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</si>
  <si>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</si>
  <si>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</si>
  <si>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</si>
  <si>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</si>
  <si>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</si>
  <si>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</si>
  <si>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</si>
  <si>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</si>
  <si>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</si>
  <si>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</si>
  <si>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</si>
  <si>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</si>
  <si>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</si>
  <si>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</si>
  <si>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</si>
  <si>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</si>
  <si>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</si>
  <si>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</si>
  <si>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</si>
  <si>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</si>
  <si>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</si>
  <si>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</si>
  <si>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</si>
  <si>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</si>
  <si>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</si>
  <si>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</si>
  <si>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</si>
  <si>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</si>
  <si>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</si>
  <si>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</si>
  <si>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</si>
  <si>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</si>
  <si>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</si>
  <si>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</si>
  <si>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</si>
  <si>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</si>
  <si>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</si>
  <si>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</si>
  <si>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</si>
  <si>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</si>
  <si>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</si>
  <si>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</si>
  <si>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</si>
  <si>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</si>
  <si>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</si>
  <si>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</si>
  <si>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</si>
  <si>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</si>
  <si>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</si>
  <si>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</si>
  <si>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</si>
  <si>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</si>
  <si>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</si>
  <si>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</si>
  <si>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</si>
  <si>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</si>
  <si>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</si>
  <si>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</si>
  <si>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</si>
  <si>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</si>
  <si>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</si>
  <si>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</si>
  <si>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</si>
  <si>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</si>
  <si>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</si>
  <si>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</si>
  <si>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</si>
  <si>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</si>
  <si>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</si>
  <si>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</si>
  <si>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</si>
  <si>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</si>
  <si>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</si>
  <si>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</si>
  <si>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</si>
  <si>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</si>
  <si>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</si>
  <si>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</si>
  <si>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</si>
  <si>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</si>
  <si>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</si>
  <si>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</si>
  <si>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</si>
  <si>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</si>
  <si>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</si>
  <si>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</si>
  <si>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</si>
  <si>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</si>
  <si>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</si>
  <si>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</si>
  <si>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</si>
  <si>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</si>
  <si>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</si>
  <si>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</si>
  <si>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</si>
  <si>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</si>
  <si>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</si>
  <si>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</si>
  <si>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</si>
  <si>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</si>
  <si>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</si>
  <si>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</si>
  <si>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</si>
  <si>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</si>
  <si>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</si>
  <si>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</si>
  <si>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</si>
  <si>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</si>
  <si>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</si>
  <si>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</si>
  <si>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</si>
  <si>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</si>
  <si>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</si>
  <si>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</si>
  <si>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</si>
  <si>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</si>
  <si>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</si>
  <si>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</si>
  <si>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</si>
  <si>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</si>
  <si>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</si>
  <si>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</si>
  <si>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</si>
  <si>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</si>
  <si>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</si>
  <si>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</si>
  <si>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</si>
  <si>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</si>
  <si>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</si>
  <si>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</si>
  <si>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</si>
  <si>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</si>
  <si>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</si>
  <si>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</si>
  <si>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</si>
  <si>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</si>
  <si>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</si>
  <si>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</si>
  <si>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</si>
  <si>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</si>
  <si>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</si>
  <si>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</si>
  <si>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</si>
  <si>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</si>
  <si>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</si>
  <si>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</si>
  <si>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</si>
  <si>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</si>
  <si>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</si>
  <si>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</si>
  <si>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</si>
  <si>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</si>
  <si>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</si>
  <si>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</si>
  <si>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</si>
  <si>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</si>
  <si>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</si>
  <si>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</si>
  <si>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</si>
  <si>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</si>
  <si>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</si>
  <si>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</si>
  <si>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</si>
  <si>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</si>
  <si>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</si>
  <si>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</si>
  <si>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</si>
  <si>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</si>
  <si>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</si>
  <si>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</si>
  <si>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</si>
  <si>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</si>
  <si>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</si>
  <si>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</si>
  <si>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</si>
  <si>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</si>
  <si>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</si>
  <si>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</si>
  <si>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</si>
  <si>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</si>
  <si>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</si>
  <si>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</si>
  <si>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</si>
  <si>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</si>
  <si>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</si>
  <si>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</si>
  <si>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</si>
  <si>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</si>
  <si>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</si>
  <si>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</si>
  <si>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</si>
  <si>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</si>
  <si>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</si>
  <si>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</si>
  <si>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</si>
  <si>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</si>
  <si>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</si>
  <si>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</si>
  <si>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</si>
  <si>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</si>
  <si>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</si>
  <si>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</si>
  <si>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</si>
  <si>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</si>
  <si>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</si>
  <si>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</si>
  <si>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</si>
  <si>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</si>
  <si>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</si>
  <si>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</si>
  <si>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</si>
  <si>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</si>
  <si>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</si>
  <si>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</si>
  <si>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</si>
  <si>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</si>
  <si>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</si>
  <si>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</si>
  <si>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</si>
  <si>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</si>
  <si>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</si>
  <si>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</si>
  <si>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</si>
  <si>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</si>
  <si>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</si>
  <si>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</si>
  <si>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</si>
  <si>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</si>
  <si>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</si>
  <si>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</si>
  <si>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</si>
  <si>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</si>
  <si>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</si>
  <si>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</si>
  <si>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</si>
  <si>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</si>
  <si>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</si>
  <si>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</si>
  <si>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</si>
  <si>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</si>
  <si>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</si>
  <si>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</si>
  <si>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</si>
  <si>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</si>
  <si>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</si>
  <si>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</si>
  <si>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</si>
  <si>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</si>
  <si>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</si>
  <si>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</si>
  <si>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</si>
  <si>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</si>
  <si>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</si>
  <si>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</si>
  <si>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</si>
  <si>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</si>
  <si>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</si>
  <si>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</si>
  <si>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</si>
  <si>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</si>
  <si>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</si>
  <si>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</si>
  <si>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</si>
  <si>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</si>
  <si>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</si>
  <si>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</si>
  <si>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</si>
  <si>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</si>
  <si>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</si>
  <si>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</si>
  <si>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</si>
  <si>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</si>
  <si>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</si>
  <si>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</si>
  <si>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</si>
  <si>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</si>
  <si>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</si>
  <si>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</si>
  <si>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</si>
  <si>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</si>
  <si>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</si>
  <si>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</si>
  <si>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</si>
  <si>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</si>
  <si>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</si>
  <si>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</si>
  <si>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</si>
  <si>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</si>
  <si>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</si>
  <si>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</si>
  <si>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</si>
  <si>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</si>
  <si>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</si>
  <si>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</si>
  <si>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</si>
  <si>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</si>
  <si>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</si>
  <si>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</si>
  <si>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</si>
  <si>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</si>
  <si>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</si>
  <si>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</si>
  <si>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</si>
  <si>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</si>
  <si>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</si>
  <si>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</si>
  <si>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</si>
  <si>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</si>
  <si>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</si>
  <si>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</si>
  <si>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</si>
  <si>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</si>
  <si>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</si>
  <si>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</si>
  <si>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</si>
  <si>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</si>
  <si>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</si>
  <si>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</si>
  <si>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</si>
  <si>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</si>
  <si>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</si>
  <si>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</si>
  <si>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</si>
  <si>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</si>
  <si>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</si>
  <si>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</si>
  <si>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</si>
  <si>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</si>
  <si>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</si>
  <si>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</si>
  <si>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</si>
  <si>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</si>
  <si>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</si>
  <si>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</si>
  <si>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</si>
  <si>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</si>
  <si>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</si>
  <si>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</si>
  <si>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</si>
  <si>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</si>
  <si>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</si>
  <si>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</si>
  <si>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</si>
  <si>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</si>
  <si>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</si>
  <si>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</si>
  <si>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</si>
  <si>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</si>
  <si>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</si>
  <si>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</si>
  <si>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</si>
  <si>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</si>
  <si>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</si>
  <si>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</si>
  <si>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</si>
  <si>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</si>
  <si>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</si>
  <si>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</si>
  <si>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</si>
  <si>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</si>
  <si>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</si>
  <si>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</si>
  <si>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</si>
  <si>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</si>
  <si>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</si>
  <si>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</si>
  <si>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</si>
  <si>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</si>
  <si>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</si>
  <si>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</si>
  <si>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</si>
  <si>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</si>
  <si>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</si>
  <si>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</si>
  <si>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</si>
  <si>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</si>
  <si>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</si>
  <si>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</si>
  <si>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</si>
  <si>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</si>
  <si>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</si>
  <si>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</si>
  <si>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</si>
  <si>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</si>
  <si>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</si>
  <si>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</si>
  <si>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</si>
  <si>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</si>
  <si>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</si>
  <si>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</si>
  <si>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</si>
  <si>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</si>
  <si>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</si>
  <si>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</si>
  <si>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</si>
  <si>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</si>
  <si>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</si>
  <si>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</si>
  <si>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</si>
  <si>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</si>
  <si>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</si>
  <si>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</si>
  <si>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</si>
  <si>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</si>
  <si>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</si>
  <si>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</si>
  <si>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</si>
  <si>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</si>
  <si>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</si>
  <si>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</si>
  <si>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</si>
  <si>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</si>
  <si>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</si>
  <si>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</si>
  <si>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</si>
  <si>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</si>
  <si>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</si>
  <si>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</si>
  <si>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</si>
  <si>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</si>
  <si>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</si>
  <si>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</si>
  <si>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</si>
  <si>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</si>
  <si>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</si>
  <si>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</si>
  <si>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</si>
  <si>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</si>
  <si>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</si>
  <si>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</si>
  <si>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</si>
  <si>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</si>
  <si>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</si>
  <si>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</si>
  <si>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</si>
  <si>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</si>
  <si>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</si>
  <si>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</si>
  <si>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</si>
  <si>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</si>
  <si>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</si>
  <si>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</si>
  <si>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</si>
  <si>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</si>
  <si>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</si>
  <si>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</si>
  <si>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</si>
  <si>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</si>
  <si>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</si>
  <si>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</si>
  <si>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</si>
  <si>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</si>
  <si>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</si>
  <si>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</si>
  <si>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</si>
  <si>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</si>
  <si>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</si>
  <si>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</si>
  <si>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</si>
  <si>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</si>
  <si>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</si>
  <si>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</si>
  <si>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</si>
  <si>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</si>
  <si>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</si>
  <si>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</si>
  <si>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</si>
  <si>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</si>
  <si>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</si>
  <si>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</si>
  <si>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</si>
  <si>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</si>
  <si>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</si>
  <si>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</si>
  <si>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</si>
  <si>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</si>
  <si>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</si>
  <si>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</si>
  <si>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</si>
  <si>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</si>
  <si>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</si>
  <si>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</si>
  <si>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</si>
  <si>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</si>
  <si>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</si>
  <si>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</si>
  <si>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</si>
  <si>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</si>
  <si>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</si>
  <si>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</si>
  <si>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</si>
  <si>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</si>
  <si>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</si>
  <si>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</si>
  <si>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</si>
  <si>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</si>
  <si>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</si>
  <si>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</si>
  <si>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</si>
  <si>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</si>
  <si>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</si>
  <si>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</si>
  <si>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</si>
  <si>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</si>
  <si>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</si>
  <si>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</si>
  <si>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</si>
  <si>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</si>
  <si>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</si>
  <si>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</si>
  <si>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</si>
  <si>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</si>
  <si>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</si>
  <si>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</si>
  <si>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</si>
  <si>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</si>
  <si>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</si>
  <si>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</si>
  <si>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</si>
  <si>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</si>
  <si>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</si>
  <si>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</si>
  <si>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</si>
  <si>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</si>
  <si>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</si>
  <si>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</si>
  <si>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</si>
  <si>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</si>
  <si>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</si>
  <si>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</si>
  <si>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</si>
  <si>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</si>
  <si>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</si>
  <si>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</si>
  <si>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</si>
  <si>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</si>
  <si>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</si>
  <si>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</si>
  <si>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</si>
  <si>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</si>
  <si>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</si>
  <si>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</si>
  <si>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</si>
  <si>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</si>
  <si>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</si>
  <si>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</si>
  <si>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</si>
  <si>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</si>
  <si>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</si>
  <si>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</si>
  <si>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</si>
  <si>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</si>
  <si>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</si>
  <si>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</si>
  <si>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</si>
  <si>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</si>
  <si>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</si>
  <si>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</si>
  <si>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</si>
  <si>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</si>
  <si>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</si>
  <si>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</si>
  <si>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</si>
  <si>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</si>
  <si>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</si>
  <si>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</si>
  <si>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</si>
  <si>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</si>
  <si>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</si>
  <si>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</si>
  <si>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</si>
  <si>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</si>
  <si>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</si>
  <si>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</si>
  <si>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</si>
  <si>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</si>
  <si>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</si>
  <si>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</si>
  <si>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</si>
  <si>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</si>
  <si>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</si>
  <si>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</si>
  <si>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</si>
  <si>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</si>
  <si>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</si>
  <si>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</si>
  <si>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</si>
  <si>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</si>
  <si>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</si>
  <si>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</si>
  <si>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</si>
  <si>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</si>
  <si>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</si>
  <si>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</si>
  <si>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</si>
  <si>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</si>
  <si>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</si>
  <si>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</si>
  <si>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</si>
  <si>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</si>
  <si>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</si>
  <si>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</si>
  <si>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</si>
  <si>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</si>
  <si>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</si>
  <si>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</si>
  <si>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</si>
  <si>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</si>
  <si>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</si>
  <si>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</si>
  <si>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</si>
  <si>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</si>
  <si>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</si>
  <si>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</si>
  <si>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</si>
  <si>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</si>
  <si>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</si>
  <si>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</si>
  <si>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</si>
  <si>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</si>
  <si>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</si>
  <si>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</si>
  <si>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</si>
  <si>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</si>
  <si>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</si>
  <si>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</si>
  <si>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</si>
  <si>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</si>
  <si>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</si>
  <si>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</si>
  <si>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</si>
  <si>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</si>
  <si>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</si>
  <si>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</si>
  <si>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</si>
  <si>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</si>
  <si>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</si>
  <si>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</si>
  <si>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</si>
  <si>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</si>
  <si>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</si>
  <si>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</si>
  <si>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</si>
  <si>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</si>
  <si>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</si>
  <si>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</si>
  <si>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</si>
  <si>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</si>
  <si>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</si>
  <si>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</si>
  <si>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</si>
  <si>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</si>
  <si>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</si>
  <si>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</si>
  <si>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</si>
  <si>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</si>
  <si>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</si>
  <si>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</si>
  <si>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</si>
  <si>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</si>
  <si>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</si>
  <si>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</si>
  <si>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</si>
  <si>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</si>
  <si>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</si>
  <si>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</si>
  <si>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</si>
  <si>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</si>
  <si>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</si>
  <si>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</si>
  <si>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</si>
  <si>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</si>
  <si>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</si>
  <si>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</si>
  <si>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</si>
  <si>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</si>
  <si>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</si>
  <si>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</si>
  <si>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</si>
  <si>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</si>
  <si>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</si>
  <si>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</si>
  <si>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</si>
  <si>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</si>
  <si>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</si>
  <si>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</si>
  <si>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</si>
  <si>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</si>
  <si>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</si>
  <si>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</si>
  <si>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</si>
  <si>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</si>
  <si>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</si>
  <si>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</si>
  <si>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</si>
  <si>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</si>
  <si>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</si>
  <si>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</si>
  <si>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</si>
  <si>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</si>
  <si>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</si>
  <si>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</si>
  <si>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</si>
  <si>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</si>
  <si>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</si>
  <si>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</si>
  <si>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</si>
  <si>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</si>
  <si>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</si>
  <si>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</si>
  <si>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</si>
  <si>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</si>
  <si>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</si>
  <si>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</si>
  <si>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</si>
  <si>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</si>
  <si>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</si>
  <si>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</si>
  <si>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</si>
  <si>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</si>
  <si>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</si>
  <si>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</si>
  <si>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</si>
  <si>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</si>
  <si>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</si>
  <si>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</si>
  <si>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</si>
  <si>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</si>
  <si>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</si>
  <si>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</si>
  <si>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</si>
  <si>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</si>
  <si>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</si>
  <si>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</si>
  <si>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</si>
  <si>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</si>
  <si>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</si>
  <si>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</si>
  <si>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</si>
  <si>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</si>
  <si>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</si>
  <si>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</si>
  <si>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</si>
  <si>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</si>
  <si>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</si>
  <si>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</si>
  <si>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</si>
  <si>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</si>
  <si>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</si>
  <si>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</si>
  <si>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</si>
  <si>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</si>
  <si>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</si>
  <si>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</si>
  <si>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</si>
  <si>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</si>
  <si>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</si>
  <si>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</si>
  <si>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</si>
  <si>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</si>
  <si>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</si>
  <si>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</si>
  <si>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</si>
  <si>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</si>
  <si>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</si>
  <si>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</si>
  <si>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</si>
  <si>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</si>
  <si>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</si>
  <si>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</si>
  <si>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</si>
  <si>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</si>
  <si>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</si>
  <si>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</si>
  <si>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</si>
  <si>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</si>
  <si>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</si>
  <si>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</si>
  <si>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</si>
  <si>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</si>
  <si>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</si>
  <si>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</si>
  <si>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</si>
  <si>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</si>
  <si>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</si>
  <si>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</si>
  <si>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</si>
  <si>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</si>
  <si>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</si>
  <si>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</si>
  <si>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</si>
  <si>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</si>
  <si>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</si>
  <si>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</si>
  <si>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</si>
  <si>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</si>
  <si>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</si>
  <si>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</si>
  <si>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</si>
  <si>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</si>
  <si>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</si>
  <si>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</si>
  <si>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</si>
  <si>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</si>
  <si>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</si>
  <si>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</si>
  <si>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</si>
  <si>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</si>
  <si>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</si>
  <si>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</si>
  <si>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</si>
  <si>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</si>
  <si>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</si>
  <si>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</si>
  <si>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</si>
  <si>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</si>
  <si>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</si>
  <si>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</si>
  <si>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</si>
  <si>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</si>
  <si>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</si>
  <si>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</si>
  <si>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</si>
  <si>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</si>
  <si>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</si>
  <si>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</si>
  <si>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</si>
  <si>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</si>
  <si>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</si>
  <si>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</si>
  <si>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</si>
  <si>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</si>
  <si>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</si>
  <si>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</si>
  <si>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</si>
  <si>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</si>
  <si>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</si>
  <si>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</si>
  <si>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</si>
  <si>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</si>
  <si>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</si>
  <si>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</si>
  <si>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</si>
  <si>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</si>
  <si>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</si>
  <si>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</si>
  <si>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</si>
  <si>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</si>
  <si>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</si>
  <si>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</si>
  <si>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</si>
  <si>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</si>
  <si>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</si>
  <si>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</si>
  <si>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</si>
  <si>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</si>
  <si>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</si>
  <si>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</si>
  <si>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</si>
  <si>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</si>
  <si>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</si>
  <si>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</si>
  <si>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</si>
  <si>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</si>
  <si>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</si>
  <si>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</si>
  <si>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</si>
  <si>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</si>
  <si>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</si>
  <si>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</si>
  <si>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</si>
  <si>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</si>
  <si>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</si>
  <si>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</si>
  <si>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</si>
  <si>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</si>
  <si>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</si>
  <si>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</si>
  <si>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</si>
  <si>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</si>
  <si>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</si>
  <si>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</si>
  <si>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</si>
  <si>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</si>
  <si>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</si>
  <si>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</si>
  <si>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</si>
  <si>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</si>
  <si>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</si>
  <si>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</si>
  <si>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</si>
  <si>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</si>
  <si>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</si>
  <si>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</si>
  <si>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</si>
  <si>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</si>
  <si>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</si>
  <si>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</si>
  <si>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</si>
  <si>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</si>
  <si>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</si>
  <si>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</si>
  <si>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</si>
  <si>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</si>
  <si>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</si>
  <si>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</si>
  <si>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</si>
  <si>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</si>
  <si>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</si>
  <si>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</si>
  <si>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</si>
  <si>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</si>
  <si>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</si>
  <si>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</si>
  <si>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</si>
  <si>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</si>
  <si>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</si>
  <si>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</si>
  <si>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</si>
  <si>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</si>
  <si>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</si>
  <si>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</si>
  <si>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</si>
  <si>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</si>
  <si>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</si>
  <si>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</si>
  <si>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</si>
  <si>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</si>
  <si>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</si>
  <si>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</si>
  <si>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</si>
  <si>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</si>
  <si>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</si>
  <si>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</si>
  <si>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</si>
  <si>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</si>
  <si>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</si>
  <si>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</si>
  <si>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</si>
  <si>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</si>
  <si>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</si>
  <si>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</si>
  <si>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</si>
  <si>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</si>
  <si>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</si>
  <si>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</si>
  <si>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</si>
  <si>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</si>
  <si>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</si>
  <si>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</si>
  <si>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</si>
  <si>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</si>
  <si>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</si>
  <si>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</si>
  <si>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</si>
  <si>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</si>
  <si>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</si>
  <si>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</si>
  <si>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</si>
  <si>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</si>
  <si>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</si>
  <si>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</si>
  <si>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</si>
  <si>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</si>
  <si>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</si>
  <si>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</si>
  <si>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</si>
  <si>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</si>
  <si>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</si>
  <si>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</si>
  <si>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</si>
  <si>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</si>
  <si>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</si>
  <si>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</si>
  <si>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</si>
  <si>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</si>
  <si>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</si>
  <si>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</si>
  <si>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</si>
  <si>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</si>
  <si>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</si>
  <si>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</si>
  <si>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</si>
  <si>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</si>
  <si>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</si>
  <si>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</si>
  <si>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</si>
  <si>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</si>
  <si>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</si>
  <si>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</si>
  <si>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</si>
  <si>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</si>
  <si>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</si>
  <si>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</si>
  <si>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</si>
  <si>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</si>
  <si>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</si>
  <si>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</si>
  <si>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</si>
  <si>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</si>
  <si>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</si>
  <si>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</si>
  <si>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</si>
  <si>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</si>
  <si>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</si>
  <si>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</si>
  <si>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</si>
  <si>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</si>
  <si>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</si>
  <si>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</si>
  <si>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</si>
  <si>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</si>
  <si>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</si>
  <si>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</si>
  <si>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</si>
  <si>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</si>
  <si>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</si>
  <si>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</si>
  <si>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</si>
  <si>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</si>
  <si>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</si>
  <si>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</si>
  <si>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</si>
  <si>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</si>
  <si>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</si>
  <si>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</si>
  <si>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</si>
  <si>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</si>
  <si>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</si>
  <si>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</si>
  <si>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</si>
  <si>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</si>
  <si>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</si>
  <si>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</si>
  <si>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</si>
  <si>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</si>
  <si>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</si>
  <si>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</si>
  <si>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</si>
  <si>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</si>
  <si>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</si>
  <si>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</si>
  <si>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</si>
  <si>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</si>
  <si>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</si>
  <si>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</si>
  <si>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</si>
  <si>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</si>
  <si>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</si>
  <si>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</si>
  <si>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</si>
  <si>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</si>
  <si>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</si>
  <si>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</si>
  <si>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</si>
  <si>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</si>
  <si>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</si>
  <si>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</si>
  <si>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</si>
  <si>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</si>
  <si>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</si>
  <si>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</si>
  <si>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</si>
  <si>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</si>
  <si>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</si>
  <si>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</si>
  <si>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</si>
  <si>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</si>
  <si>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</si>
  <si>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</si>
  <si>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</si>
  <si>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</si>
  <si>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</si>
  <si>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</si>
  <si>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</si>
  <si>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</si>
  <si>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</si>
  <si>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</si>
  <si>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</si>
  <si>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</si>
  <si>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</si>
  <si>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</si>
  <si>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</si>
  <si>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</si>
  <si>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</si>
  <si>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</si>
  <si>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</si>
  <si>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</si>
  <si>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</si>
  <si>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</si>
  <si>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</si>
  <si>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</si>
  <si>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</si>
  <si>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</si>
  <si>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</si>
  <si>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</si>
  <si>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</si>
  <si>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</si>
  <si>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</si>
  <si>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</si>
  <si>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</si>
  <si>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</si>
  <si>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</si>
  <si>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</si>
  <si>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</si>
  <si>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</si>
  <si>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</si>
  <si>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</si>
  <si>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</si>
  <si>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</si>
  <si>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</si>
  <si>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</si>
  <si>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</si>
  <si>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</si>
  <si>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</si>
  <si>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</si>
  <si>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</si>
  <si>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</si>
  <si>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</si>
  <si>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</si>
  <si>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</si>
  <si>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</si>
  <si>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</si>
  <si>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</si>
  <si>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</si>
  <si>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</si>
  <si>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</si>
  <si>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</si>
  <si>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</si>
  <si>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</si>
  <si>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</si>
  <si>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</si>
  <si>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</si>
  <si>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</si>
  <si>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</si>
  <si>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</si>
  <si>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</si>
  <si>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</si>
  <si>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</si>
  <si>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</si>
  <si>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</si>
  <si>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</si>
  <si>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</si>
  <si>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</si>
  <si>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</si>
  <si>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</si>
  <si>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</si>
  <si>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</si>
  <si>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</si>
  <si>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</si>
  <si>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</si>
  <si>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</si>
  <si>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</si>
  <si>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</si>
  <si>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</si>
  <si>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</si>
  <si>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</si>
  <si>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</si>
  <si>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</si>
  <si>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</si>
  <si>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</si>
  <si>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</si>
  <si>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</si>
  <si>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</si>
  <si>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</si>
  <si>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</si>
  <si>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</si>
  <si>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</si>
  <si>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</si>
  <si>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</si>
  <si>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</si>
  <si>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</si>
  <si>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</si>
  <si>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</si>
  <si>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</si>
  <si>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</si>
  <si>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</si>
  <si>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</si>
  <si>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</si>
  <si>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</si>
  <si>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</si>
  <si>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</si>
  <si>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</si>
  <si>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</si>
  <si>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</si>
  <si>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</si>
  <si>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</si>
  <si>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</si>
  <si>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</si>
  <si>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</si>
  <si>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</si>
  <si>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</si>
  <si>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</si>
  <si>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</si>
  <si>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</si>
  <si>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</si>
  <si>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</si>
  <si>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</si>
  <si>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</si>
  <si>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</si>
  <si>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</si>
  <si>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</si>
  <si>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</si>
  <si>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</si>
  <si>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</si>
  <si>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</si>
  <si>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</si>
  <si>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</si>
  <si>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</si>
  <si>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</si>
  <si>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</si>
  <si>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</si>
  <si>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</si>
  <si>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</si>
  <si>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</si>
  <si>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</si>
  <si>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</si>
  <si>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</si>
  <si>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</si>
  <si>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</si>
  <si>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</si>
  <si>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</si>
  <si>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</si>
  <si>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</si>
  <si>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</si>
  <si>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</si>
  <si>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</si>
  <si>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</si>
  <si>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</si>
  <si>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</si>
  <si>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</si>
  <si>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</si>
  <si>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</si>
  <si>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</si>
  <si>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</si>
  <si>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</si>
  <si>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</si>
  <si>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</si>
  <si>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</si>
  <si>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</si>
  <si>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</si>
  <si>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</si>
  <si>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</si>
  <si>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</si>
  <si>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</si>
  <si>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</si>
  <si>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</si>
  <si>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</si>
  <si>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</si>
  <si>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</si>
  <si>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</si>
  <si>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</si>
  <si>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</si>
  <si>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</si>
  <si>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</si>
  <si>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</si>
  <si>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</si>
  <si>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</si>
  <si>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</si>
  <si>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</si>
  <si>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</si>
  <si>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</si>
  <si>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</si>
  <si>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</si>
  <si>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</si>
  <si>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</si>
  <si>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</si>
  <si>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</si>
  <si>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</si>
  <si>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</si>
  <si>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</si>
  <si>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</si>
  <si>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</si>
  <si>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</si>
  <si>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</si>
  <si>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</si>
  <si>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</si>
  <si>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</si>
  <si>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</si>
  <si>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</si>
  <si>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</si>
  <si>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</si>
  <si>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</si>
  <si>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</si>
  <si>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</si>
  <si>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</si>
  <si>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</si>
  <si>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</si>
  <si>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</si>
  <si>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</si>
  <si>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</si>
  <si>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</si>
  <si>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</si>
  <si>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</si>
  <si>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</si>
  <si>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</si>
  <si>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</si>
  <si>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</si>
  <si>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</si>
  <si>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</si>
  <si>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</si>
  <si>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</si>
  <si>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</si>
  <si>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</si>
  <si>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</si>
  <si>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</si>
  <si>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</si>
  <si>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</si>
  <si>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</si>
  <si>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</si>
  <si>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</si>
  <si>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</si>
  <si>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</si>
  <si>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</si>
  <si>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</si>
  <si>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</si>
  <si>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</si>
  <si>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</si>
  <si>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</si>
  <si>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</si>
  <si>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</si>
  <si>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</si>
  <si>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</si>
  <si>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</si>
  <si>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</si>
  <si>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</si>
  <si>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</si>
  <si>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</si>
  <si>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</si>
  <si>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</si>
  <si>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</si>
  <si>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</si>
  <si>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</si>
  <si>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</si>
  <si>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</si>
  <si>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</si>
  <si>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</si>
  <si>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</si>
  <si>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</si>
  <si>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</si>
  <si>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</si>
  <si>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</si>
  <si>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</si>
  <si>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</si>
  <si>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</si>
  <si>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</si>
  <si>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</si>
  <si>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</si>
  <si>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</si>
  <si>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</si>
  <si>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</si>
  <si>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</si>
  <si>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</si>
  <si>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</si>
  <si>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</si>
  <si>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</si>
  <si>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</si>
  <si>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</si>
  <si>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</si>
  <si>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</si>
  <si>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</si>
  <si>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</si>
  <si>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</si>
  <si>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</si>
  <si>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</si>
  <si>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</si>
  <si>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</si>
  <si>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</si>
  <si>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</si>
  <si>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</si>
  <si>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</si>
  <si>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</si>
  <si>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</si>
  <si>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</si>
  <si>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</si>
  <si>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</si>
  <si>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</si>
  <si>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</si>
  <si>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</si>
  <si>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</si>
  <si>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</si>
  <si>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</si>
  <si>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</si>
  <si>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</si>
  <si>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</si>
  <si>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</si>
  <si>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</si>
  <si>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</si>
  <si>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</si>
  <si>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</si>
  <si>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</si>
  <si>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</si>
  <si>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</si>
  <si>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</si>
  <si>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</si>
  <si>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</si>
  <si>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</si>
  <si>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</si>
  <si>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</si>
  <si>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</si>
  <si>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</si>
  <si>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</si>
  <si>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</si>
  <si>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</si>
  <si>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</si>
  <si>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</si>
  <si>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</si>
  <si>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</si>
  <si>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</si>
  <si>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</si>
  <si>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</si>
  <si>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</si>
  <si>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</si>
  <si>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</si>
  <si>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</si>
  <si>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</si>
  <si>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</si>
  <si>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</si>
  <si>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</si>
  <si>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</si>
  <si>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</si>
  <si>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</si>
  <si>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</si>
  <si>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</si>
  <si>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</si>
  <si>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</si>
  <si>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</si>
  <si>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</si>
  <si>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</si>
  <si>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</si>
  <si>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</si>
  <si>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</si>
  <si>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</si>
  <si>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</si>
  <si>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</si>
  <si>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</si>
  <si>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</si>
  <si>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</si>
  <si>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</si>
  <si>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</si>
  <si>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</si>
  <si>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</si>
  <si>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</si>
  <si>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</si>
  <si>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</si>
  <si>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</si>
  <si>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</si>
  <si>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</si>
  <si>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</si>
  <si>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</si>
  <si>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</si>
  <si>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</si>
  <si>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</si>
  <si>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</si>
  <si>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</si>
  <si>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</si>
  <si>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</si>
  <si>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</si>
  <si>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</si>
  <si>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</si>
  <si>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</si>
  <si>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</si>
  <si>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</si>
  <si>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</si>
  <si>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</si>
  <si>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</si>
  <si>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</si>
  <si>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</si>
  <si>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</si>
  <si>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</si>
  <si>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</si>
  <si>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</si>
  <si>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</si>
  <si>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</si>
  <si>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</si>
  <si>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</si>
  <si>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</si>
  <si>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</si>
  <si>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</si>
  <si>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</si>
  <si>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</si>
  <si>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</si>
  <si>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</si>
  <si>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</si>
  <si>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</si>
  <si>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</si>
  <si>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</si>
  <si>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</si>
  <si>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</si>
  <si>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</si>
  <si>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</si>
  <si>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</si>
  <si>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</si>
  <si>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</si>
  <si>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</si>
  <si>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</si>
  <si>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</si>
  <si>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</si>
  <si>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</si>
  <si>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</si>
  <si>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</si>
  <si>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</si>
  <si>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</si>
  <si>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</si>
  <si>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</si>
  <si>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</si>
  <si>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</si>
  <si>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</si>
  <si>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</si>
  <si>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</si>
  <si>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</si>
  <si>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</si>
  <si>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</si>
  <si>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</si>
  <si>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</si>
  <si>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</si>
  <si>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</si>
  <si>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</si>
  <si>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</si>
  <si>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</si>
  <si>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</si>
  <si>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</si>
  <si>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</si>
  <si>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</si>
  <si>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</si>
  <si>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</si>
  <si>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</si>
  <si>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</si>
  <si>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</si>
  <si>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</si>
  <si>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</si>
  <si>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</si>
  <si>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</si>
  <si>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</si>
  <si>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</si>
  <si>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</si>
  <si>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</si>
  <si>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</si>
  <si>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</si>
  <si>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</si>
  <si>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</si>
  <si>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</si>
  <si>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</si>
  <si>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</si>
  <si>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</si>
  <si>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</si>
  <si>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</si>
  <si>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</si>
  <si>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</si>
  <si>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</si>
  <si>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</si>
  <si>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</si>
  <si>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</si>
  <si>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</si>
  <si>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</si>
  <si>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</si>
  <si>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</si>
  <si>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</si>
  <si>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</si>
  <si>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</si>
  <si>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</si>
  <si>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</si>
  <si>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</si>
  <si>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</si>
  <si>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</si>
  <si>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</si>
  <si>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</si>
  <si>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</si>
  <si>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</si>
  <si>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</si>
  <si>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</si>
  <si>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</si>
  <si>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</si>
  <si>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</si>
  <si>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</si>
  <si>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</si>
  <si>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</si>
  <si>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</si>
  <si>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</si>
  <si>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</si>
  <si>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</si>
  <si>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</si>
  <si>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</si>
  <si>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</si>
  <si>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</si>
  <si>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</si>
  <si>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</si>
  <si>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</si>
  <si>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</si>
  <si>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</si>
  <si>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</si>
  <si>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</si>
  <si>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</si>
  <si>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</si>
  <si>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</si>
  <si>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</si>
  <si>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</si>
  <si>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</si>
  <si>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</si>
  <si>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</si>
  <si>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</si>
  <si>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</si>
  <si>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</si>
  <si>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</si>
  <si>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</si>
  <si>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</si>
  <si>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</si>
  <si>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</si>
  <si>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</si>
  <si>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</si>
  <si>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</si>
  <si>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</si>
  <si>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</si>
  <si>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</si>
  <si>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</si>
  <si>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</si>
  <si>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</si>
  <si>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</si>
  <si>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</si>
  <si>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</si>
  <si>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</si>
  <si>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</si>
  <si>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</si>
  <si>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</si>
  <si>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</si>
  <si>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</si>
  <si>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</si>
  <si>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</si>
  <si>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</si>
  <si>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</si>
  <si>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</si>
  <si>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</si>
  <si>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</si>
  <si>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</si>
  <si>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</si>
  <si>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</si>
  <si>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</si>
  <si>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</si>
  <si>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</si>
  <si>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</si>
  <si>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</si>
  <si>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</si>
  <si>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</si>
  <si>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</si>
  <si>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</si>
  <si>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</si>
  <si>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</si>
  <si>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</si>
  <si>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</si>
  <si>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</si>
  <si>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</si>
  <si>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</si>
  <si>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</si>
  <si>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</si>
  <si>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</si>
  <si>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</si>
  <si>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</si>
  <si>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</si>
  <si>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</si>
  <si>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</si>
  <si>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</si>
  <si>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</si>
  <si>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</si>
  <si>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</si>
  <si>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</si>
  <si>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</si>
  <si>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</si>
  <si>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</si>
  <si>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</si>
  <si>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</si>
  <si>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</si>
  <si>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</si>
  <si>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</si>
  <si>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</si>
  <si>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</si>
  <si>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</si>
  <si>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</si>
  <si>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</si>
  <si>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</si>
  <si>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</si>
  <si>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</si>
  <si>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</si>
  <si>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</si>
  <si>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</si>
  <si>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</si>
  <si>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</si>
  <si>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</si>
  <si>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</si>
  <si>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</si>
  <si>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</si>
  <si>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</si>
  <si>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</si>
  <si>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</si>
  <si>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</si>
  <si>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</si>
  <si>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</si>
  <si>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</si>
  <si>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</si>
  <si>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</si>
  <si>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</si>
  <si>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</si>
  <si>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</si>
  <si>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</si>
  <si>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</si>
  <si>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</si>
  <si>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</si>
  <si>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</si>
  <si>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</si>
  <si>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</si>
  <si>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</si>
  <si>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</si>
  <si>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</si>
  <si>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</si>
  <si>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</si>
  <si>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</si>
  <si>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</si>
  <si>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</si>
  <si>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</si>
  <si>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</si>
  <si>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</si>
  <si>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</si>
  <si>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</si>
  <si>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</si>
  <si>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</si>
  <si>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</si>
  <si>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</si>
  <si>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</si>
  <si>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</si>
  <si>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</si>
  <si>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</si>
  <si>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</si>
  <si>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</si>
  <si>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</si>
  <si>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</si>
  <si>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</si>
  <si>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</si>
  <si>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</si>
  <si>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</si>
  <si>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</si>
  <si>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</si>
  <si>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</si>
  <si>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</si>
  <si>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</si>
  <si>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</si>
  <si>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</si>
  <si>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</si>
  <si>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</si>
  <si>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</si>
  <si>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</si>
  <si>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</si>
  <si>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</si>
  <si>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</si>
  <si>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</si>
  <si>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</si>
  <si>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</si>
  <si>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</si>
  <si>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</si>
  <si>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</si>
  <si>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</si>
  <si>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</si>
  <si>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</si>
  <si>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</si>
  <si>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</si>
  <si>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</si>
  <si>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</si>
  <si>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</si>
  <si>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</si>
  <si>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</si>
  <si>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</si>
  <si>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</si>
  <si>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</si>
  <si>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</si>
  <si>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</si>
  <si>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</si>
  <si>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</si>
  <si>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</si>
  <si>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</si>
  <si>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</si>
  <si>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</si>
  <si>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</si>
  <si>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</si>
  <si>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</si>
  <si>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</si>
  <si>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</si>
  <si>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</si>
  <si>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</si>
  <si>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</si>
  <si>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</si>
  <si>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</si>
  <si>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</si>
  <si>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</si>
  <si>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</si>
  <si>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</si>
  <si>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</si>
  <si>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</si>
  <si>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</si>
  <si>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</si>
  <si>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</si>
  <si>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</si>
  <si>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</si>
  <si>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</si>
  <si>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</si>
  <si>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</si>
  <si>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</si>
  <si>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</si>
  <si>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</si>
  <si>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</si>
  <si>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</si>
  <si>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</si>
  <si>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</si>
  <si>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</si>
  <si>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</si>
  <si>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</si>
  <si>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</si>
  <si>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</si>
  <si>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</si>
  <si>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</si>
  <si>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</si>
  <si>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</si>
  <si>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</si>
  <si>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</si>
  <si>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</si>
  <si>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</si>
  <si>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</si>
  <si>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</si>
  <si>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</si>
  <si>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</si>
  <si>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</si>
  <si>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</si>
  <si>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</si>
  <si>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</si>
  <si>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</si>
  <si>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</si>
  <si>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</si>
  <si>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</si>
  <si>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</si>
  <si>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</si>
  <si>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</si>
  <si>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</si>
  <si>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</si>
  <si>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</si>
  <si>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</si>
  <si>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</si>
  <si>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</si>
  <si>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</si>
  <si>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</si>
  <si>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</si>
  <si>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</si>
  <si>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</si>
  <si>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</si>
  <si>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</si>
  <si>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</si>
  <si>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</si>
  <si>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</si>
  <si>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</si>
  <si>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</si>
  <si>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</si>
  <si>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</si>
  <si>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</si>
  <si>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</si>
  <si>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</si>
  <si>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</si>
  <si>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</si>
  <si>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</si>
  <si>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</si>
  <si>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</si>
  <si>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</si>
  <si>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</si>
  <si>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</si>
  <si>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</si>
  <si>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</si>
  <si>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</si>
  <si>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</si>
  <si>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</si>
  <si>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</si>
  <si>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</si>
  <si>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</si>
  <si>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</si>
  <si>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</si>
  <si>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</si>
  <si>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</si>
  <si>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</si>
  <si>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</si>
  <si>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</si>
  <si>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</si>
  <si>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</si>
  <si>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</si>
  <si>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</si>
  <si>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</si>
  <si>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</si>
  <si>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</si>
  <si>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</si>
  <si>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</si>
  <si>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</si>
  <si>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</si>
  <si>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</si>
  <si>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</si>
  <si>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</si>
  <si>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</si>
  <si>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</si>
  <si>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</si>
  <si>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</si>
  <si>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</si>
  <si>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</si>
  <si>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</si>
  <si>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</si>
  <si>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</si>
  <si>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</si>
  <si>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</si>
  <si>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</si>
  <si>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</si>
  <si>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</si>
  <si>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</si>
  <si>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</si>
  <si>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</si>
  <si>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</si>
  <si>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</si>
  <si>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</si>
  <si>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</si>
  <si>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</si>
  <si>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</si>
  <si>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</si>
  <si>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</si>
  <si>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</si>
  <si>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</si>
  <si>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</si>
  <si>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</si>
  <si>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</si>
  <si>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</si>
  <si>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</si>
  <si>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</si>
  <si>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</si>
  <si>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</si>
  <si>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</si>
  <si>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</si>
  <si>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</si>
  <si>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</si>
  <si>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</si>
  <si>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</si>
  <si>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</si>
  <si>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</si>
  <si>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</si>
  <si>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</si>
  <si>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</si>
  <si>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</si>
  <si>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</si>
  <si>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</si>
  <si>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</si>
  <si>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</si>
  <si>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</si>
  <si>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</si>
  <si>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</si>
  <si>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</si>
  <si>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</si>
  <si>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</si>
  <si>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</si>
  <si>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</si>
  <si>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</si>
  <si>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</si>
  <si>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</si>
  <si>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</si>
  <si>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</si>
  <si>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</si>
  <si>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</si>
  <si>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</si>
  <si>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</si>
  <si>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</si>
  <si>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</si>
  <si>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</si>
  <si>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</si>
  <si>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</si>
  <si>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</si>
  <si>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</si>
  <si>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</si>
  <si>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</si>
  <si>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</si>
  <si>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</si>
  <si>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</si>
  <si>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</si>
  <si>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</si>
  <si>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</si>
  <si>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</si>
  <si>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</si>
  <si>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</si>
  <si>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</si>
  <si>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</si>
  <si>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</si>
  <si>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</si>
  <si>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</si>
  <si>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</si>
  <si>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</si>
  <si>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</si>
  <si>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</si>
  <si>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</si>
  <si>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</si>
  <si>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</si>
  <si>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</si>
  <si>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</si>
  <si>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</si>
  <si>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</si>
  <si>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</si>
  <si>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</si>
  <si>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</si>
  <si>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</si>
  <si>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</si>
  <si>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</si>
  <si>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</si>
  <si>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</si>
  <si>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</si>
  <si>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</si>
  <si>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</si>
  <si>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</si>
  <si>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</si>
  <si>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</si>
  <si>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</si>
  <si>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</si>
  <si>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</si>
  <si>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</si>
  <si>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</si>
  <si>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</si>
  <si>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</si>
  <si>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</si>
  <si>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</si>
  <si>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</si>
  <si>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</si>
  <si>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</si>
  <si>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</si>
  <si>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</si>
  <si>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</si>
  <si>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</si>
  <si>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</si>
  <si>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</si>
  <si>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</si>
  <si>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</si>
  <si>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</si>
  <si>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</si>
  <si>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</si>
  <si>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</si>
  <si>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</si>
  <si>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</si>
  <si>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</si>
  <si>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</si>
  <si>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</si>
  <si>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</si>
  <si>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</si>
  <si>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</si>
  <si>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</si>
  <si>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</si>
  <si>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</si>
  <si>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</si>
  <si>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</si>
  <si>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</si>
  <si>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</si>
  <si>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</si>
  <si>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</si>
  <si>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</si>
  <si>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</si>
  <si>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</si>
  <si>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</si>
  <si>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</si>
  <si>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</si>
  <si>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</si>
  <si>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</si>
  <si>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</si>
  <si>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</si>
  <si>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</si>
  <si>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</si>
  <si>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</si>
  <si>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</si>
  <si>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</si>
  <si>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</si>
  <si>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</si>
  <si>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</si>
  <si>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</si>
  <si>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</si>
  <si>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</si>
  <si>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</si>
  <si>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</si>
  <si>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</si>
  <si>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</si>
  <si>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</si>
  <si>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</si>
  <si>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</si>
  <si>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</si>
  <si>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</si>
  <si>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</si>
  <si>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</si>
  <si>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</si>
  <si>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</si>
  <si>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</si>
  <si>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</si>
  <si>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</si>
  <si>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</si>
  <si>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</si>
  <si>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</si>
  <si>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</si>
  <si>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</si>
  <si>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</si>
  <si>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</si>
  <si>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</si>
  <si>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</si>
  <si>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</si>
  <si>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</si>
  <si>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</si>
  <si>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</si>
  <si>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</si>
  <si>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</si>
  <si>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</si>
  <si>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</si>
  <si>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</si>
  <si>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</si>
  <si>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</si>
  <si>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</si>
  <si>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</si>
  <si>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</si>
  <si>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</si>
  <si>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</si>
  <si>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</si>
  <si>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</si>
  <si>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</si>
  <si>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</si>
  <si>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</si>
  <si>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</si>
  <si>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</si>
  <si>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</si>
  <si>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</si>
  <si>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</si>
  <si>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</si>
  <si>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</si>
  <si>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</si>
  <si>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</si>
  <si>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</si>
  <si>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</si>
  <si>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</si>
  <si>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</si>
  <si>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</si>
  <si>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</si>
  <si>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</si>
  <si>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</si>
  <si>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</si>
  <si>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</si>
  <si>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</si>
  <si>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</si>
  <si>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</si>
  <si>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</si>
  <si>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</si>
  <si>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</si>
  <si>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</si>
  <si>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</si>
  <si>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</si>
  <si>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</si>
  <si>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</si>
  <si>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</si>
  <si>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</si>
  <si>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</si>
  <si>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</si>
  <si>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</si>
  <si>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</si>
  <si>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</si>
  <si>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</si>
  <si>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</si>
  <si>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</si>
  <si>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</si>
  <si>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</si>
  <si>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</si>
  <si>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</si>
  <si>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</si>
  <si>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</si>
  <si>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</si>
  <si>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</si>
  <si>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</si>
  <si>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</si>
  <si>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</si>
  <si>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</si>
  <si>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</si>
  <si>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</si>
  <si>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</si>
  <si>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</si>
  <si>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</si>
  <si>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</si>
  <si>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</si>
  <si>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</si>
  <si>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</si>
  <si>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</si>
  <si>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</si>
  <si>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</si>
  <si>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</si>
  <si>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</si>
  <si>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</si>
  <si>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</si>
  <si>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</si>
  <si>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</si>
  <si>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</si>
  <si>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</si>
  <si>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</si>
  <si>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</si>
  <si>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</si>
  <si>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</si>
  <si>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</si>
  <si>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</si>
  <si>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</si>
  <si>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</si>
  <si>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</si>
  <si>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</si>
  <si>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</si>
  <si>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</si>
  <si>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</si>
  <si>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</si>
  <si>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</si>
  <si>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</si>
  <si>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</si>
  <si>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</si>
  <si>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</si>
  <si>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</si>
  <si>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</si>
  <si>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</si>
  <si>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</si>
  <si>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</si>
  <si>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</si>
  <si>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</si>
  <si>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</si>
  <si>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</si>
  <si>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</si>
  <si>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</si>
  <si>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</si>
  <si>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</si>
  <si>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</si>
  <si>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</si>
  <si>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</si>
  <si>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</si>
  <si>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</si>
  <si>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</si>
  <si>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</si>
  <si>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</si>
  <si>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</si>
  <si>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</si>
  <si>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</si>
  <si>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</si>
  <si>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</si>
  <si>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</si>
  <si>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</si>
  <si>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</si>
  <si>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</si>
  <si>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</si>
  <si>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</si>
  <si>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</si>
  <si>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</si>
  <si>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</si>
  <si>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</si>
  <si>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</si>
  <si>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</si>
  <si>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</si>
  <si>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</si>
  <si>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</si>
  <si>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</si>
  <si>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</si>
  <si>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</si>
  <si>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</si>
  <si>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</si>
  <si>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</si>
  <si>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</si>
  <si>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</si>
  <si>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</si>
  <si>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</si>
  <si>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</si>
  <si>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</si>
  <si>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</si>
  <si>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</si>
  <si>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</si>
  <si>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</si>
  <si>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</si>
  <si>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</si>
  <si>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</si>
  <si>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</si>
  <si>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</si>
  <si>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</si>
  <si>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</si>
  <si>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</si>
  <si>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</si>
  <si>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</si>
  <si>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</si>
  <si>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</si>
  <si>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</si>
  <si>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</si>
  <si>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</si>
  <si>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</si>
  <si>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</si>
  <si>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</si>
  <si>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</si>
  <si>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</si>
  <si>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</si>
  <si>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</si>
  <si>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</si>
  <si>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</si>
  <si>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</si>
  <si>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</si>
  <si>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</si>
  <si>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</si>
  <si>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</si>
  <si>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</si>
  <si>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</si>
  <si>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</si>
  <si>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</si>
  <si>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</si>
  <si>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</si>
  <si>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</si>
  <si>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</si>
  <si>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</si>
  <si>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</si>
  <si>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</si>
  <si>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</si>
  <si>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</si>
  <si>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</si>
  <si>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</si>
  <si>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</si>
  <si>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</si>
  <si>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</si>
  <si>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</si>
  <si>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</si>
  <si>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</si>
  <si>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</si>
  <si>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</si>
  <si>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</si>
  <si>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</si>
  <si>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</si>
  <si>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</si>
  <si>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</si>
  <si>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</si>
  <si>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</si>
  <si>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</si>
  <si>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</si>
  <si>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</si>
  <si>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</si>
  <si>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</si>
  <si>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</si>
  <si>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</si>
  <si>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</si>
  <si>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</si>
  <si>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</si>
  <si>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</si>
  <si>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</si>
  <si>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</si>
  <si>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</si>
  <si>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</si>
  <si>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</si>
  <si>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</si>
  <si>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</si>
  <si>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</si>
  <si>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</si>
  <si>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</si>
  <si>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</si>
  <si>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</si>
  <si>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</si>
  <si>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</si>
  <si>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</si>
  <si>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</si>
  <si>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</si>
  <si>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</si>
  <si>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</si>
  <si>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</si>
  <si>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</si>
  <si>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</si>
  <si>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</si>
  <si>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</si>
  <si>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</si>
  <si>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</si>
  <si>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</si>
  <si>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</si>
  <si>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</si>
  <si>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</si>
  <si>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</si>
  <si>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</si>
  <si>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</si>
  <si>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</si>
  <si>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</si>
  <si>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</si>
  <si>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</si>
  <si>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</si>
  <si>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</si>
  <si>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</si>
  <si>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</si>
  <si>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</si>
  <si>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</si>
  <si>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</si>
  <si>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</si>
  <si>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</si>
  <si>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</si>
  <si>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</si>
  <si>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</si>
  <si>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</si>
  <si>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</si>
  <si>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</si>
  <si>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</si>
  <si>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</si>
  <si>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</si>
  <si>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</si>
  <si>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</si>
  <si>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</si>
  <si>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</si>
  <si>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</si>
  <si>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</si>
  <si>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</si>
  <si>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</si>
  <si>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</si>
  <si>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</si>
  <si>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</si>
  <si>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</si>
  <si>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</si>
  <si>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</si>
  <si>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</si>
  <si>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</si>
  <si>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</si>
  <si>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</si>
  <si>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</si>
  <si>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</si>
  <si>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</si>
  <si>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</si>
  <si>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</si>
  <si>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</si>
  <si>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</si>
  <si>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</si>
  <si>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</si>
  <si>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</si>
  <si>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</si>
  <si>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</si>
  <si>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</si>
  <si>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</si>
  <si>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</si>
  <si>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</si>
  <si>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</si>
  <si>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</si>
  <si>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</si>
  <si>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</si>
  <si>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</si>
  <si>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 xml:space="preserve">Sub Category 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</si>
  <si>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</si>
  <si>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</si>
  <si>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</si>
  <si>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</si>
  <si>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</si>
  <si>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</si>
  <si>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</si>
  <si>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</si>
  <si>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</si>
  <si>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</si>
  <si>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</si>
  <si>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</si>
  <si>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</si>
  <si>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</si>
  <si>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</si>
  <si>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</si>
  <si>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</si>
  <si>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</si>
  <si>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</si>
  <si>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</si>
  <si>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\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</si>
  <si>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</si>
  <si>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</si>
  <si>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</si>
  <si>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</si>
  <si>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</si>
  <si>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</si>
  <si>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</si>
  <si>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</si>
  <si>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</si>
  <si>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</si>
  <si>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</si>
  <si>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</si>
  <si>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</si>
  <si>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</si>
  <si>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</si>
  <si>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</si>
  <si>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</si>
  <si>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</si>
  <si>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</si>
  <si>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</si>
  <si>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</si>
  <si>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Mean</t>
  </si>
  <si>
    <t>Median</t>
  </si>
  <si>
    <t>Min</t>
  </si>
  <si>
    <t>Max</t>
  </si>
  <si>
    <t>Std Deviation</t>
  </si>
  <si>
    <t xml:space="preserve">Variance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</si>
</sst>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applyFont="1"/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20"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2-0D40-B687-410CE3E9628D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C2-0D40-B687-410CE3E9628D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C2-0D40-B687-410CE3E9628D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C2-0D40-B687-410CE3E96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9902144"/>
        <c:axId val="799903776"/>
      </c:barChart>
      <c:catAx>
        <c:axId val="79990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903776"/>
        <c:crosses val="autoZero"/>
        <c:auto val="1"/>
        <c:lblAlgn val="ctr"/>
        <c:lblOffset val="100"/>
        <c:noMultiLvlLbl val="0"/>
      </c:catAx>
      <c:valAx>
        <c:axId val="7999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90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3-5A42-BC3C-C22CA17B657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03-5A42-BC3C-C22CA17B657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03-5A42-BC3C-C22CA17B6579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03-5A42-BC3C-C22CA17B6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478096"/>
        <c:axId val="757779696"/>
      </c:barChart>
      <c:catAx>
        <c:axId val="75347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79696"/>
        <c:crosses val="autoZero"/>
        <c:auto val="1"/>
        <c:lblAlgn val="ctr"/>
        <c:lblOffset val="100"/>
        <c:noMultiLvlLbl val="0"/>
      </c:catAx>
      <c:valAx>
        <c:axId val="75777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3-4A47-9D37-B8B424E745D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3-4A47-9D37-B8B424E745D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73-4A47-9D37-B8B424E74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252736"/>
        <c:axId val="338254368"/>
      </c:lineChart>
      <c:catAx>
        <c:axId val="33825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54368"/>
        <c:crosses val="autoZero"/>
        <c:auto val="1"/>
        <c:lblAlgn val="ctr"/>
        <c:lblOffset val="100"/>
        <c:noMultiLvlLbl val="0"/>
      </c:catAx>
      <c:valAx>
        <c:axId val="33825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5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Bonus!$F$2:$F$15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0-4D4C-AC73-5091AF505DA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Bonus!$G$2:$G$15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0-4D4C-AC73-5091AF505DA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Bonus!$H$2:$H$15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0-4D4C-AC73-5091AF505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7499872"/>
        <c:axId val="2063225968"/>
      </c:lineChart>
      <c:catAx>
        <c:axId val="20574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225968"/>
        <c:crosses val="autoZero"/>
        <c:auto val="1"/>
        <c:lblAlgn val="ctr"/>
        <c:lblOffset val="100"/>
        <c:noMultiLvlLbl val="0"/>
      </c:catAx>
      <c:valAx>
        <c:axId val="206322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4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619760</xdr:colOff>
      <xdr:row>7</xdr:row>
      <xdr:rowOff>172720</xdr:rowOff>
    </xdr:from>
    <xdr:to>
      <xdr:col>17</xdr:col>
      <xdr:colOff>213723</xdr:colOff>
      <xdr:row>25</xdr:row>
      <xdr:rowOff>42999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DC3811-2DDD-C645-822B-4856B3A95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12</xdr:row>
      <xdr:rowOff>57150</xdr:rowOff>
    </xdr:from>
    <xdr:to>
      <xdr:col>17</xdr:col>
      <xdr:colOff>88900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B9051-E79B-0D47-820E-E9CCA4FD3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440267</xdr:colOff>
      <xdr:row>3</xdr:row>
      <xdr:rowOff>118532</xdr:rowOff>
    </xdr:from>
    <xdr:to>
      <xdr:col>12</xdr:col>
      <xdr:colOff>59266</xdr:colOff>
      <xdr:row>20</xdr:row>
      <xdr:rowOff>76198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ACC260-6342-0E4F-AF90-8445BBFE4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1046407</xdr:colOff>
      <xdr:row>13</xdr:row>
      <xdr:rowOff>122685</xdr:rowOff>
    </xdr:from>
    <xdr:to>
      <xdr:col>7</xdr:col>
      <xdr:colOff>1127760</xdr:colOff>
      <xdr:row>32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8F2522-3936-BF4C-A587-63DA1BBA2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962160185183" createdVersion="6" refreshedVersion="6" minRefreshableVersion="3" recordCount="4115" xr:uid="{4C9764E6-ECC6-C14C-808A-B71BDE16EEB4}">
  <cacheSource type="worksheet">
    <worksheetSource ref="A1:S1048576" sheet="Main 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and Sub-Category2" numFmtId="0">
      <sharedItems containsBlank="1"/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5.016901388888" createdVersion="6" refreshedVersion="6" minRefreshableVersion="3" recordCount="4115" xr:uid="{CBCE9B17-0D39-5C48-979D-A88B3B91D2C2}">
  <cacheSource type="worksheet">
    <worksheetSource ref="A1:U1048576" sheet="Main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and Sub-Category2" numFmtId="0">
      <sharedItems containsBlank="1"/>
    </cacheField>
    <cacheField name="Sub Category 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n v="136.85882352941178"/>
    <x v="0"/>
    <s v="film &amp; video/television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n v="142.60827250608273"/>
    <x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n v="105"/>
    <x v="2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n v="103.89999999999999"/>
    <x v="3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n v="122.99154545454545"/>
    <x v="4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n v="109.77744436109028"/>
    <x v="5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n v="106.4875"/>
    <x v="6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n v="101.22222222222221"/>
    <x v="7"/>
    <s v="film &amp; video/television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n v="100.04342857142856"/>
    <x v="8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n v="125.998"/>
    <x v="9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n v="100.49999999999999"/>
    <x v="10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n v="120.5"/>
    <x v="1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n v="165.29333333333335"/>
    <x v="12"/>
    <s v="film &amp; video/television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n v="159.97142857142856"/>
    <x v="13"/>
    <s v="film &amp; video/television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n v="100.93333333333334"/>
    <x v="1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n v="106.60000000000001"/>
    <x v="1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n v="100.24166666666667"/>
    <x v="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n v="100.66666666666666"/>
    <x v="17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n v="106.32110000000002"/>
    <x v="18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n v="145.29411764705881"/>
    <x v="19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n v="100.2"/>
    <x v="20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n v="109.13513513513513"/>
    <x v="21"/>
    <s v="film &amp; video/television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n v="117.14285714285715"/>
    <x v="22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n v="118.5"/>
    <x v="23"/>
    <s v="film &amp; video/television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n v="108.80768571428572"/>
    <x v="2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n v="133.33333333333331"/>
    <x v="25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n v="155.20000000000002"/>
    <x v="26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n v="111.72500000000001"/>
    <x v="2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n v="100.35000000000001"/>
    <x v="28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n v="123.33333333333334"/>
    <x v="29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n v="101.29975"/>
    <x v="30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n v="100"/>
    <x v="3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n v="100.24604569420035"/>
    <x v="32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n v="102.0952380952381"/>
    <x v="33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n v="130.46153846153845"/>
    <x v="34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n v="166.5"/>
    <x v="35"/>
    <s v="film &amp; video/television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n v="142.15"/>
    <x v="36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n v="183.44090909090909"/>
    <x v="3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n v="110.04"/>
    <x v="3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n v="130.98000000000002"/>
    <x v="3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n v="101.35000000000001"/>
    <x v="4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n v="100"/>
    <x v="4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n v="141.85714285714286"/>
    <x v="42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n v="308.65999999999997"/>
    <x v="43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n v="100"/>
    <x v="4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n v="120"/>
    <x v="45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n v="104.16666666666667"/>
    <x v="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n v="107.61100000000002"/>
    <x v="4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n v="107.94999999999999"/>
    <x v="48"/>
    <s v="film &amp; video/television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n v="100"/>
    <x v="49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n v="100"/>
    <x v="5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n v="128.0181818181818"/>
    <x v="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n v="116.21"/>
    <x v="52"/>
    <s v="film &amp; video/television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n v="109.63333333333334"/>
    <x v="53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n v="101"/>
    <x v="54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n v="128.95348837209301"/>
    <x v="55"/>
    <s v="film &amp; video/television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n v="107.26249999999999"/>
    <x v="56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n v="101.89999999999999"/>
    <x v="57"/>
    <s v="film &amp; video/television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n v="102.91"/>
    <x v="58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n v="100.12570000000001"/>
    <x v="59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n v="103.29622222222221"/>
    <x v="60"/>
    <s v="film &amp; video/shorts"/>
    <x v="1"/>
    <x v="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n v="148.30000000000001"/>
    <x v="61"/>
    <s v="film &amp; video/shorts"/>
    <x v="1"/>
    <x v="0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n v="154.73333333333332"/>
    <x v="62"/>
    <s v="film &amp; video/shorts"/>
    <x v="1"/>
    <x v="0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n v="113.51849999999999"/>
    <x v="63"/>
    <s v="film &amp; video/shorts"/>
    <x v="1"/>
    <x v="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n v="173.33333333333334"/>
    <x v="64"/>
    <s v="film &amp; video/shorts"/>
    <x v="1"/>
    <x v="0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n v="107.52857142857141"/>
    <x v="65"/>
    <s v="film &amp; video/shorts"/>
    <x v="1"/>
    <x v="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n v="118.6"/>
    <x v="66"/>
    <s v="film &amp; video/shorts"/>
    <x v="1"/>
    <x v="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n v="116.25000000000001"/>
    <x v="67"/>
    <s v="film &amp; video/shorts"/>
    <x v="1"/>
    <x v="0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n v="127.16666666666667"/>
    <x v="68"/>
    <s v="film &amp; video/shorts"/>
    <x v="1"/>
    <x v="0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n v="110.9423"/>
    <x v="69"/>
    <s v="film &amp; video/shorts"/>
    <x v="1"/>
    <x v="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n v="127.2"/>
    <x v="70"/>
    <s v="film &amp; video/shorts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n v="123.94444444444443"/>
    <x v="71"/>
    <s v="film &amp; video/shorts"/>
    <x v="1"/>
    <x v="0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n v="108.40909090909091"/>
    <x v="72"/>
    <s v="film &amp; video/shorts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n v="100"/>
    <x v="73"/>
    <s v="film &amp; video/shorts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n v="112.93199999999999"/>
    <x v="74"/>
    <s v="film &amp; video/shorts"/>
    <x v="1"/>
    <x v="0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n v="115.42857142857143"/>
    <x v="75"/>
    <s v="film &amp; video/shorts"/>
    <x v="1"/>
    <x v="0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n v="153.33333333333334"/>
    <x v="76"/>
    <s v="film &amp; video/shorts"/>
    <x v="1"/>
    <x v="0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n v="392.5"/>
    <x v="77"/>
    <s v="film &amp; video/shorts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n v="2702"/>
    <x v="78"/>
    <s v="film &amp; video/shorts"/>
    <x v="1"/>
    <x v="0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n v="127"/>
    <x v="79"/>
    <s v="film &amp; video/shorts"/>
    <x v="1"/>
    <x v="0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n v="107.25"/>
    <x v="80"/>
    <s v="film &amp; video/shorts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n v="198"/>
    <x v="81"/>
    <s v="film &amp; video/shorts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n v="100.01249999999999"/>
    <x v="82"/>
    <s v="film &amp; video/shorts"/>
    <x v="1"/>
    <x v="0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n v="102.49999999999999"/>
    <x v="83"/>
    <s v="film &amp; video/shorts"/>
    <x v="1"/>
    <x v="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n v="100"/>
    <x v="84"/>
    <s v="film &amp; video/shorts"/>
    <x v="1"/>
    <x v="0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n v="125.49999999999999"/>
    <x v="85"/>
    <s v="film &amp; video/shorts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n v="106.46666666666667"/>
    <x v="86"/>
    <s v="film &amp; video/shorts"/>
    <x v="1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n v="104.60000000000001"/>
    <x v="87"/>
    <s v="film &amp; video/shorts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n v="102.85714285714285"/>
    <x v="88"/>
    <s v="film &amp; video/shorts"/>
    <x v="1"/>
    <x v="0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n v="115.06666666666668"/>
    <x v="89"/>
    <s v="film &amp; video/shorts"/>
    <x v="1"/>
    <x v="0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n v="100.4"/>
    <x v="90"/>
    <s v="film &amp; video/shorts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n v="120"/>
    <x v="91"/>
    <s v="film &amp; video/shorts"/>
    <x v="1"/>
    <x v="0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n v="105.2"/>
    <x v="92"/>
    <s v="film &amp; video/shorts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n v="110.60000000000001"/>
    <x v="93"/>
    <s v="film &amp; video/shorts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n v="104"/>
    <x v="94"/>
    <s v="film &amp; video/shorts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n v="131.42857142857142"/>
    <x v="95"/>
    <s v="film &amp; video/shorts"/>
    <x v="1"/>
    <x v="0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n v="114.66666666666667"/>
    <x v="96"/>
    <s v="film &amp; video/shorts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n v="106.25"/>
    <x v="97"/>
    <s v="film &amp; video/shorts"/>
    <x v="1"/>
    <x v="0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n v="106.25"/>
    <x v="98"/>
    <s v="film &amp; video/shorts"/>
    <x v="1"/>
    <x v="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n v="106.01933333333334"/>
    <x v="99"/>
    <s v="film &amp; video/shorts"/>
    <x v="1"/>
    <x v="0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n v="100"/>
    <x v="100"/>
    <s v="film &amp; video/shorts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n v="100"/>
    <x v="101"/>
    <s v="film &amp; video/shorts"/>
    <x v="1"/>
    <x v="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n v="127.75000000000001"/>
    <x v="102"/>
    <s v="film &amp; video/shorts"/>
    <x v="1"/>
    <x v="0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n v="105.15384615384616"/>
    <x v="103"/>
    <s v="film &amp; video/shorts"/>
    <x v="1"/>
    <x v="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n v="120"/>
    <x v="88"/>
    <s v="film &amp; video/shorts"/>
    <x v="1"/>
    <x v="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n v="107.40909090909089"/>
    <x v="104"/>
    <s v="film &amp; video/shorts"/>
    <x v="1"/>
    <x v="0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s v="film &amp; video/shorts"/>
    <n v="100.49999999999999"/>
    <x v="105"/>
    <s v="film &amp; video/shorts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n v="102.46666666666667"/>
    <x v="106"/>
    <s v="film &amp; video/shorts"/>
    <x v="1"/>
    <x v="0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n v="246.66666666666669"/>
    <x v="107"/>
    <s v="film &amp; video/shorts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n v="219.49999999999997"/>
    <x v="108"/>
    <s v="film &amp; video/shorts"/>
    <x v="1"/>
    <x v="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n v="130.76923076923077"/>
    <x v="109"/>
    <s v="film &amp; video/shorts"/>
    <x v="1"/>
    <x v="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n v="154.57142857142858"/>
    <x v="110"/>
    <s v="film &amp; video/shorts"/>
    <x v="1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n v="104"/>
    <x v="111"/>
    <s v="film &amp; video/shorts"/>
    <x v="1"/>
    <x v="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n v="141"/>
    <x v="112"/>
    <s v="film &amp; video/shorts"/>
    <x v="1"/>
    <x v="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n v="103.33333333333334"/>
    <x v="113"/>
    <s v="film &amp; video/shorts"/>
    <x v="1"/>
    <x v="0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n v="140.44444444444443"/>
    <x v="114"/>
    <s v="film &amp; video/shorts"/>
    <x v="1"/>
    <x v="0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n v="113.65714285714286"/>
    <x v="115"/>
    <s v="film &amp; video/shorts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n v="100.49377777777779"/>
    <x v="116"/>
    <s v="film &amp; video/shorts"/>
    <x v="1"/>
    <x v="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n v="113.03159999999998"/>
    <x v="117"/>
    <s v="film &amp; video/shorts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n v="104.55692307692308"/>
    <x v="118"/>
    <s v="film &amp; video/shorts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n v="1.4285714285714287E-2"/>
    <x v="119"/>
    <s v="film &amp; video/science fiction"/>
    <x v="2"/>
    <x v="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n v="3.3333333333333333E-2"/>
    <x v="120"/>
    <s v="film &amp; video/science fiction"/>
    <x v="2"/>
    <x v="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n v="0"/>
    <x v="121"/>
    <s v="film &amp; video/science fiction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n v="0.27454545454545454"/>
    <x v="122"/>
    <s v="film &amp; video/science fiction"/>
    <x v="2"/>
    <x v="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n v="0"/>
    <x v="121"/>
    <s v="film &amp; video/science fiction"/>
    <x v="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n v="14.000000000000002"/>
    <x v="123"/>
    <s v="film &amp; video/science fiction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n v="5.548"/>
    <x v="124"/>
    <s v="film &amp; video/science fiction"/>
    <x v="2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n v="2.375"/>
    <x v="125"/>
    <s v="film &amp; video/science fiction"/>
    <x v="2"/>
    <x v="0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n v="1.867"/>
    <x v="126"/>
    <s v="film &amp; video/science fiction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n v="0"/>
    <x v="121"/>
    <s v="film &amp; video/science fiction"/>
    <x v="2"/>
    <x v="0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n v="0"/>
    <x v="121"/>
    <s v="film &amp; video/science fiction"/>
    <x v="2"/>
    <x v="0"/>
  </r>
  <r>
    <n v="131"/>
    <s v="I (Canceled)"/>
    <s v="I"/>
    <n v="1200"/>
    <x v="117"/>
    <x v="1"/>
    <x v="0"/>
    <s v="USD"/>
    <n v="1467763200"/>
    <n v="1466453161"/>
    <b v="0"/>
    <x v="78"/>
    <b v="0"/>
    <s v="film &amp; video/science fiction"/>
    <n v="0"/>
    <x v="121"/>
    <s v="film &amp; video/science fiction"/>
    <x v="2"/>
    <x v="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n v="9.5687499999999996"/>
    <x v="127"/>
    <s v="film &amp; video/science fiction"/>
    <x v="2"/>
    <x v="0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n v="0"/>
    <x v="121"/>
    <s v="film &amp; video/science fiction"/>
    <x v="2"/>
    <x v="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n v="0"/>
    <x v="121"/>
    <s v="film &amp; video/science fiction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n v="13.433333333333334"/>
    <x v="128"/>
    <s v="film &amp; video/science fiction"/>
    <x v="2"/>
    <x v="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n v="0"/>
    <x v="121"/>
    <s v="film &amp; video/science fiction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n v="0"/>
    <x v="121"/>
    <s v="film &amp; video/science fiction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n v="3.1413333333333333"/>
    <x v="129"/>
    <s v="film &amp; video/science fiction"/>
    <x v="2"/>
    <x v="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n v="100"/>
    <x v="130"/>
    <s v="film &amp; video/science fiction"/>
    <x v="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n v="0"/>
    <x v="121"/>
    <s v="film &amp; video/science fiction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n v="10.775"/>
    <x v="131"/>
    <s v="film &amp; video/science fiction"/>
    <x v="2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n v="0.33333333333333337"/>
    <x v="119"/>
    <s v="film &amp; video/science fiction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n v="0"/>
    <x v="121"/>
    <s v="film &amp; video/science fiction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n v="27.6"/>
    <x v="132"/>
    <s v="film &amp; video/science fiction"/>
    <x v="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n v="7.5111111111111111"/>
    <x v="133"/>
    <s v="film &amp; video/science fiction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n v="0.57499999999999996"/>
    <x v="134"/>
    <s v="film &amp; video/science fiction"/>
    <x v="2"/>
    <x v="0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n v="0"/>
    <x v="121"/>
    <s v="film &amp; video/science fiction"/>
    <x v="2"/>
    <x v="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n v="0.08"/>
    <x v="135"/>
    <s v="film &amp; video/science fiction"/>
    <x v="2"/>
    <x v="0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n v="0.91999999999999993"/>
    <x v="136"/>
    <s v="film &amp; video/science fiction"/>
    <x v="2"/>
    <x v="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n v="23.163076923076922"/>
    <x v="137"/>
    <s v="film &amp; video/science fiction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n v="5.5999999999999994E-2"/>
    <x v="138"/>
    <s v="film &amp; video/science fiction"/>
    <x v="2"/>
    <x v="0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n v="7.8947368421052634E-3"/>
    <x v="2"/>
    <s v="film &amp; video/science fiction"/>
    <x v="2"/>
    <x v="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n v="0.71799999999999997"/>
    <x v="139"/>
    <s v="film &amp; video/science fiction"/>
    <x v="2"/>
    <x v="0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n v="2.666666666666667"/>
    <x v="140"/>
    <s v="film &amp; video/science fiction"/>
    <x v="2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n v="6.0000000000000001E-3"/>
    <x v="141"/>
    <s v="film &amp; video/science fiction"/>
    <x v="2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n v="5.0999999999999996"/>
    <x v="142"/>
    <s v="film &amp; video/science fiction"/>
    <x v="2"/>
    <x v="0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n v="0.26711185308848079"/>
    <x v="143"/>
    <s v="film &amp; video/science fiction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n v="0"/>
    <x v="121"/>
    <s v="film &amp; video/science fiction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n v="2E-3"/>
    <x v="119"/>
    <s v="film &amp; video/science fiction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n v="0"/>
    <x v="121"/>
    <s v="film &amp; video/drama"/>
    <x v="3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n v="0.01"/>
    <x v="144"/>
    <s v="film &amp; video/drama"/>
    <x v="3"/>
    <x v="0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n v="15.535714285714286"/>
    <x v="145"/>
    <s v="film &amp; video/drama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n v="0"/>
    <x v="121"/>
    <s v="film &amp; video/drama"/>
    <x v="3"/>
    <x v="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n v="0.53333333333333333"/>
    <x v="146"/>
    <s v="film &amp; video/drama"/>
    <x v="3"/>
    <x v="0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n v="0"/>
    <x v="121"/>
    <s v="film &amp; video/drama"/>
    <x v="3"/>
    <x v="0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n v="60"/>
    <x v="147"/>
    <s v="film &amp; video/drama"/>
    <x v="3"/>
    <x v="0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n v="0.01"/>
    <x v="148"/>
    <s v="film &amp; video/drama"/>
    <x v="3"/>
    <x v="0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n v="4.0625"/>
    <x v="149"/>
    <s v="film &amp; video/drama"/>
    <x v="3"/>
    <x v="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n v="22.400000000000002"/>
    <x v="150"/>
    <s v="film &amp; video/drama"/>
    <x v="3"/>
    <x v="0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n v="3.25"/>
    <x v="151"/>
    <s v="film &amp; video/drama"/>
    <x v="3"/>
    <x v="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n v="2E-3"/>
    <x v="120"/>
    <s v="film &amp; video/drama"/>
    <x v="3"/>
    <x v="0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n v="0"/>
    <x v="121"/>
    <s v="film &amp; video/drama"/>
    <x v="3"/>
    <x v="0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n v="0"/>
    <x v="121"/>
    <s v="film &amp; video/drama"/>
    <x v="3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n v="0"/>
    <x v="121"/>
    <s v="film &amp; video/drama"/>
    <x v="3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n v="6.4850000000000003"/>
    <x v="152"/>
    <s v="film &amp; video/drama"/>
    <x v="3"/>
    <x v="0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n v="0"/>
    <x v="121"/>
    <s v="film &amp; video/drama"/>
    <x v="3"/>
    <x v="0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n v="40"/>
    <x v="153"/>
    <s v="film &amp; video/drama"/>
    <x v="3"/>
    <x v="0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n v="0"/>
    <x v="121"/>
    <s v="film &amp; video/drama"/>
    <x v="3"/>
    <x v="0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n v="20"/>
    <x v="101"/>
    <s v="film &amp; video/drama"/>
    <x v="3"/>
    <x v="0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n v="33.416666666666664"/>
    <x v="154"/>
    <s v="film &amp; video/drama"/>
    <x v="3"/>
    <x v="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n v="21.092608822670172"/>
    <x v="155"/>
    <s v="film &amp; video/drama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n v="0"/>
    <x v="121"/>
    <s v="film &amp; video/drama"/>
    <x v="3"/>
    <x v="0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s v="film &amp; video/drama"/>
    <n v="35.856000000000002"/>
    <x v="156"/>
    <s v="film &amp; video/drama"/>
    <x v="3"/>
    <x v="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n v="3.4000000000000004"/>
    <x v="157"/>
    <s v="film &amp; video/drama"/>
    <x v="3"/>
    <x v="0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s v="film &amp; video/drama"/>
    <n v="5.5"/>
    <x v="158"/>
    <s v="film &amp; video/drama"/>
    <x v="3"/>
    <x v="0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n v="0"/>
    <x v="121"/>
    <s v="film &amp; video/drama"/>
    <x v="3"/>
    <x v="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n v="16"/>
    <x v="159"/>
    <s v="film &amp; video/drama"/>
    <x v="3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n v="0"/>
    <x v="121"/>
    <s v="film &amp; video/drama"/>
    <x v="3"/>
    <x v="0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n v="6.8999999999999992E-2"/>
    <x v="160"/>
    <s v="film &amp; video/drama"/>
    <x v="3"/>
    <x v="0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s v="film &amp; video/drama"/>
    <n v="0.41666666666666669"/>
    <x v="73"/>
    <s v="film &amp; video/drama"/>
    <x v="3"/>
    <x v="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n v="5"/>
    <x v="161"/>
    <s v="film &amp; video/drama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n v="1.6999999999999999E-3"/>
    <x v="162"/>
    <s v="film &amp; video/drama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n v="0"/>
    <x v="121"/>
    <s v="film &amp; video/drama"/>
    <x v="3"/>
    <x v="0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n v="0.12"/>
    <x v="120"/>
    <s v="film &amp; video/drama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n v="0"/>
    <x v="121"/>
    <s v="film &amp; video/drama"/>
    <x v="3"/>
    <x v="0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n v="41.857142857142861"/>
    <x v="163"/>
    <s v="film &amp; video/drama"/>
    <x v="3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n v="10.48"/>
    <x v="164"/>
    <s v="film &amp; video/drama"/>
    <x v="3"/>
    <x v="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n v="1.1159999999999999"/>
    <x v="165"/>
    <s v="film &amp; video/drama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n v="0"/>
    <x v="121"/>
    <s v="film &amp; video/drama"/>
    <x v="3"/>
    <x v="0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n v="26.192500000000003"/>
    <x v="166"/>
    <s v="film &amp; video/drama"/>
    <x v="3"/>
    <x v="0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n v="58.461538461538467"/>
    <x v="167"/>
    <s v="film &amp; video/drama"/>
    <x v="3"/>
    <x v="0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s v="film &amp; video/drama"/>
    <n v="0"/>
    <x v="121"/>
    <s v="film &amp; video/drama"/>
    <x v="3"/>
    <x v="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n v="29.84"/>
    <x v="168"/>
    <s v="film &amp; video/drama"/>
    <x v="3"/>
    <x v="0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n v="50.721666666666664"/>
    <x v="169"/>
    <s v="film &amp; video/drama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n v="16.25"/>
    <x v="170"/>
    <s v="film &amp; video/drama"/>
    <x v="3"/>
    <x v="0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n v="0"/>
    <x v="121"/>
    <s v="film &amp; video/drama"/>
    <x v="3"/>
    <x v="0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n v="15.214285714285714"/>
    <x v="171"/>
    <s v="film &amp; video/drama"/>
    <x v="3"/>
    <x v="0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n v="0"/>
    <x v="121"/>
    <s v="film &amp; video/drama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n v="0"/>
    <x v="121"/>
    <s v="film &amp; video/drama"/>
    <x v="3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n v="25.25"/>
    <x v="172"/>
    <s v="film &amp; video/drama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n v="44.6"/>
    <x v="173"/>
    <s v="film &amp; video/drama"/>
    <x v="3"/>
    <x v="0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n v="1.5873015873015872E-2"/>
    <x v="120"/>
    <s v="film &amp; video/drama"/>
    <x v="3"/>
    <x v="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n v="0.04"/>
    <x v="135"/>
    <s v="film &amp; video/drama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n v="8.0000000000000002E-3"/>
    <x v="120"/>
    <s v="film &amp; video/drama"/>
    <x v="3"/>
    <x v="0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n v="0.22727272727272727"/>
    <x v="119"/>
    <s v="film &amp; video/drama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n v="55.698440000000005"/>
    <x v="174"/>
    <s v="film &amp; video/drama"/>
    <x v="3"/>
    <x v="0"/>
  </r>
  <r>
    <n v="217"/>
    <s v="Bitch"/>
    <s v="A roadmovie by paw"/>
    <n v="100000"/>
    <x v="172"/>
    <x v="2"/>
    <x v="11"/>
    <s v="SEK"/>
    <n v="1419780149"/>
    <n v="1417101749"/>
    <b v="0"/>
    <x v="44"/>
    <b v="0"/>
    <s v="film &amp; video/drama"/>
    <n v="11.943"/>
    <x v="175"/>
    <s v="film &amp; video/drama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n v="2"/>
    <x v="101"/>
    <s v="film &amp; video/drama"/>
    <x v="3"/>
    <x v="0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n v="17.630000000000003"/>
    <x v="176"/>
    <s v="film &amp; video/drama"/>
    <x v="3"/>
    <x v="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n v="0.72"/>
    <x v="177"/>
    <s v="film &amp; video/drama"/>
    <x v="3"/>
    <x v="0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n v="0"/>
    <x v="121"/>
    <s v="film &amp; video/drama"/>
    <x v="3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n v="13"/>
    <x v="178"/>
    <s v="film &amp; video/drama"/>
    <x v="3"/>
    <x v="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n v="0"/>
    <x v="121"/>
    <s v="film &amp; video/drama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n v="0"/>
    <x v="121"/>
    <s v="film &amp; video/drama"/>
    <x v="3"/>
    <x v="0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n v="0"/>
    <x v="121"/>
    <s v="film &amp; video/drama"/>
    <x v="3"/>
    <x v="0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n v="0.86206896551724133"/>
    <x v="179"/>
    <s v="film &amp; video/drama"/>
    <x v="3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n v="0"/>
    <x v="121"/>
    <s v="film &amp; video/drama"/>
    <x v="3"/>
    <x v="0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n v="0"/>
    <x v="121"/>
    <s v="film &amp; video/drama"/>
    <x v="3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n v="0"/>
    <x v="121"/>
    <s v="film &amp; video/drama"/>
    <x v="3"/>
    <x v="0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n v="0.4"/>
    <x v="180"/>
    <s v="film &amp; video/drama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n v="0"/>
    <x v="121"/>
    <s v="film &amp; video/drama"/>
    <x v="3"/>
    <x v="0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n v="2.75"/>
    <x v="181"/>
    <s v="film &amp; video/drama"/>
    <x v="3"/>
    <x v="0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n v="0"/>
    <x v="121"/>
    <s v="film &amp; video/drama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n v="40.1"/>
    <x v="182"/>
    <s v="film &amp; video/drama"/>
    <x v="3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n v="0"/>
    <x v="121"/>
    <s v="film &amp; video/drama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n v="0"/>
    <x v="121"/>
    <s v="film &amp; video/drama"/>
    <x v="3"/>
    <x v="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n v="0.33333333333333337"/>
    <x v="73"/>
    <s v="film &amp; video/drama"/>
    <x v="3"/>
    <x v="0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n v="0"/>
    <x v="121"/>
    <s v="film &amp; video/drama"/>
    <x v="3"/>
    <x v="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n v="25"/>
    <x v="73"/>
    <s v="film &amp; video/drama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n v="107.63413333333334"/>
    <x v="183"/>
    <s v="film &amp; video/documentary"/>
    <x v="4"/>
    <x v="0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n v="112.63736263736264"/>
    <x v="184"/>
    <s v="film &amp; video/documentary"/>
    <x v="4"/>
    <x v="0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n v="113.46153846153845"/>
    <x v="185"/>
    <s v="film &amp; video/documentary"/>
    <x v="4"/>
    <x v="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n v="102.592"/>
    <x v="186"/>
    <s v="film &amp; video/documentary"/>
    <x v="4"/>
    <x v="0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n v="113.75714285714287"/>
    <x v="187"/>
    <s v="film &amp; video/documentary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n v="103.71999999999998"/>
    <x v="188"/>
    <s v="film &amp; video/documentary"/>
    <x v="4"/>
    <x v="0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n v="305.46000000000004"/>
    <x v="189"/>
    <s v="film &amp; video/documentary"/>
    <x v="4"/>
    <x v="0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n v="134.1"/>
    <x v="190"/>
    <s v="film &amp; video/documentary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n v="101.33294117647058"/>
    <x v="191"/>
    <s v="film &amp; video/documentary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n v="112.92"/>
    <x v="192"/>
    <s v="film &amp; video/documentary"/>
    <x v="4"/>
    <x v="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n v="105.58333333333334"/>
    <x v="193"/>
    <s v="film &amp; video/documentary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n v="125.57142857142858"/>
    <x v="194"/>
    <s v="film &amp; video/documentary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n v="184.56"/>
    <x v="195"/>
    <s v="film &amp; video/documentary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n v="100.73333333333335"/>
    <x v="196"/>
    <s v="film &amp; video/documentary"/>
    <x v="4"/>
    <x v="0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n v="116.94725"/>
    <x v="197"/>
    <s v="film &amp; video/documentary"/>
    <x v="4"/>
    <x v="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n v="106.73325"/>
    <x v="198"/>
    <s v="film &amp; video/documentary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n v="139.1"/>
    <x v="199"/>
    <s v="film &amp; video/documentary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n v="106.72648571428572"/>
    <x v="200"/>
    <s v="film &amp; video/documentary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n v="191.14"/>
    <x v="201"/>
    <s v="film &amp; video/documentary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n v="131.93789333333334"/>
    <x v="202"/>
    <s v="film &amp; video/documentary"/>
    <x v="4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n v="106.4"/>
    <x v="203"/>
    <s v="film &amp; video/documentary"/>
    <x v="4"/>
    <x v="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n v="107.4"/>
    <x v="204"/>
    <s v="film &amp; video/documentary"/>
    <x v="4"/>
    <x v="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n v="240"/>
    <x v="205"/>
    <s v="film &amp; video/documentary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n v="118.08108"/>
    <x v="206"/>
    <s v="film &amp; video/documentary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n v="118.19999999999999"/>
    <x v="207"/>
    <s v="film &amp; video/documentary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n v="111.1"/>
    <x v="208"/>
    <s v="film &amp; video/documentary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n v="145.5"/>
    <x v="209"/>
    <s v="film &amp; video/documentary"/>
    <x v="4"/>
    <x v="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n v="131.62883248730967"/>
    <x v="210"/>
    <s v="film &amp; video/documentary"/>
    <x v="4"/>
    <x v="0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n v="111.4"/>
    <x v="211"/>
    <s v="film &amp; video/documentary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n v="147.23376999999999"/>
    <x v="212"/>
    <s v="film &amp; video/documentary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n v="152.60869565217391"/>
    <x v="213"/>
    <s v="film &amp; video/documentary"/>
    <x v="4"/>
    <x v="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n v="104.67999999999999"/>
    <x v="214"/>
    <s v="film &amp; video/documentary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n v="177.43366666666668"/>
    <x v="215"/>
    <s v="film &amp; video/documentary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n v="107.7758"/>
    <x v="216"/>
    <s v="film &amp; video/documentary"/>
    <x v="4"/>
    <x v="0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n v="156"/>
    <x v="217"/>
    <s v="film &amp; video/documentary"/>
    <x v="4"/>
    <x v="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n v="108.395"/>
    <x v="218"/>
    <s v="film &amp; video/documentary"/>
    <x v="4"/>
    <x v="0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n v="147.6"/>
    <x v="219"/>
    <s v="film &amp; video/documentary"/>
    <x v="4"/>
    <x v="0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n v="110.38153846153847"/>
    <x v="220"/>
    <s v="film &amp; video/documentary"/>
    <x v="4"/>
    <x v="0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n v="150.34814814814814"/>
    <x v="221"/>
    <s v="film &amp; video/documentary"/>
    <x v="4"/>
    <x v="0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n v="157.31829411764707"/>
    <x v="222"/>
    <s v="film &amp; video/documentary"/>
    <x v="4"/>
    <x v="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n v="156.14400000000001"/>
    <x v="223"/>
    <s v="film &amp; video/documentary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n v="120.58763636363636"/>
    <x v="224"/>
    <s v="film &amp; video/documentary"/>
    <x v="4"/>
    <x v="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n v="101.18888888888888"/>
    <x v="225"/>
    <s v="film &amp; video/documentary"/>
    <x v="4"/>
    <x v="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n v="114.27249999999999"/>
    <x v="226"/>
    <s v="film &amp; video/documentary"/>
    <x v="4"/>
    <x v="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n v="104.62615"/>
    <x v="227"/>
    <s v="film &amp; video/documentary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n v="228.82507142857142"/>
    <x v="228"/>
    <s v="film &amp; video/documentary"/>
    <x v="4"/>
    <x v="0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n v="109.15333333333332"/>
    <x v="229"/>
    <s v="film &amp; video/documentary"/>
    <x v="4"/>
    <x v="0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n v="176.29999999999998"/>
    <x v="230"/>
    <s v="film &amp; video/documentary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n v="103.21061999999999"/>
    <x v="231"/>
    <s v="film &amp; video/documentary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n v="104.82000000000001"/>
    <x v="232"/>
    <s v="film &amp; video/documentary"/>
    <x v="4"/>
    <x v="0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n v="106.68444444444445"/>
    <x v="233"/>
    <s v="film &amp; video/documentary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n v="120.02"/>
    <x v="234"/>
    <s v="film &amp; video/documentary"/>
    <x v="4"/>
    <x v="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n v="101.50693333333334"/>
    <x v="235"/>
    <s v="film &amp; video/documentary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n v="101.38461538461539"/>
    <x v="236"/>
    <s v="film &amp; video/documentary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n v="100"/>
    <x v="101"/>
    <s v="film &amp; video/documentary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n v="133.10911999999999"/>
    <x v="237"/>
    <s v="film &amp; video/documentary"/>
    <x v="4"/>
    <x v="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n v="118.72620000000001"/>
    <x v="238"/>
    <s v="film &amp; video/documentary"/>
    <x v="4"/>
    <x v="0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n v="100.64"/>
    <x v="239"/>
    <s v="film &amp; video/documentary"/>
    <x v="4"/>
    <x v="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n v="108.93241269841269"/>
    <x v="240"/>
    <s v="film &amp; video/documentary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n v="178.95250000000001"/>
    <x v="241"/>
    <s v="film &amp; video/documentary"/>
    <x v="4"/>
    <x v="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n v="101.72264"/>
    <x v="242"/>
    <s v="film &amp; video/documentary"/>
    <x v="4"/>
    <x v="0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n v="118.73499999999999"/>
    <x v="243"/>
    <s v="film &amp; video/documentary"/>
    <x v="4"/>
    <x v="0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n v="100.46"/>
    <x v="244"/>
    <s v="film &amp; video/documentary"/>
    <x v="4"/>
    <x v="0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n v="137.46666666666667"/>
    <x v="245"/>
    <s v="film &amp; video/documentary"/>
    <x v="4"/>
    <x v="0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n v="231.64705882352939"/>
    <x v="246"/>
    <s v="film &amp; video/documentary"/>
    <x v="4"/>
    <x v="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n v="130.33333333333331"/>
    <x v="247"/>
    <s v="film &amp; video/documentary"/>
    <x v="4"/>
    <x v="0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n v="292.89999999999998"/>
    <x v="248"/>
    <s v="film &amp; video/documentary"/>
    <x v="4"/>
    <x v="0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s v="film &amp; video/documentary"/>
    <n v="111.31818181818183"/>
    <x v="249"/>
    <s v="film &amp; video/documentary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n v="105.56666666666668"/>
    <x v="250"/>
    <s v="film &amp; video/documentary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n v="118.94444444444446"/>
    <x v="251"/>
    <s v="film &amp; video/documentary"/>
    <x v="4"/>
    <x v="0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n v="104.129"/>
    <x v="252"/>
    <s v="film &amp; video/documentary"/>
    <x v="4"/>
    <x v="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n v="104.10165000000001"/>
    <x v="253"/>
    <s v="film &amp; video/documentary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n v="111.87499999999999"/>
    <x v="254"/>
    <s v="film &amp; video/documentary"/>
    <x v="4"/>
    <x v="0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n v="104.73529411764706"/>
    <x v="255"/>
    <s v="film &amp; video/documentary"/>
    <x v="4"/>
    <x v="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n v="385.15000000000003"/>
    <x v="256"/>
    <s v="film &amp; video/documentary"/>
    <x v="4"/>
    <x v="0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n v="101.248"/>
    <x v="257"/>
    <s v="film &amp; video/documentary"/>
    <x v="4"/>
    <x v="0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n v="113.77333333333333"/>
    <x v="258"/>
    <s v="film &amp; video/documentary"/>
    <x v="4"/>
    <x v="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n v="100.80333333333333"/>
    <x v="259"/>
    <s v="film &amp; video/documentary"/>
    <x v="4"/>
    <x v="0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n v="283.32"/>
    <x v="260"/>
    <s v="film &amp; video/documentary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n v="112.68"/>
    <x v="261"/>
    <s v="film &amp; video/documentary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n v="106.58000000000001"/>
    <x v="262"/>
    <s v="film &amp; video/documentary"/>
    <x v="4"/>
    <x v="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n v="102.66285714285715"/>
    <x v="263"/>
    <s v="film &amp; video/documentary"/>
    <x v="4"/>
    <x v="0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n v="107.91200000000001"/>
    <x v="264"/>
    <s v="film &amp; video/documentary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n v="123.07407407407408"/>
    <x v="265"/>
    <s v="film &amp; video/documentary"/>
    <x v="4"/>
    <x v="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n v="101.6"/>
    <x v="266"/>
    <s v="film &amp; video/documentary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n v="104.396"/>
    <x v="267"/>
    <s v="film &amp; video/documentary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n v="112.92973333333333"/>
    <x v="268"/>
    <s v="film &amp; video/documentary"/>
    <x v="4"/>
    <x v="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n v="136.4"/>
    <x v="269"/>
    <s v="film &amp; video/documentary"/>
    <x v="4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n v="103.61439999999999"/>
    <x v="270"/>
    <s v="film &amp; video/documentary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n v="105.5"/>
    <x v="271"/>
    <s v="film &amp; video/documentary"/>
    <x v="4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n v="101.82857142857142"/>
    <x v="272"/>
    <s v="film &amp; video/documentary"/>
    <x v="4"/>
    <x v="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n v="106.60499999999999"/>
    <x v="273"/>
    <s v="film &amp; video/documentary"/>
    <x v="4"/>
    <x v="0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n v="113.015"/>
    <x v="274"/>
    <s v="film &amp; video/documentary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n v="125.22750000000001"/>
    <x v="275"/>
    <s v="film &amp; video/documentary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n v="101.19"/>
    <x v="276"/>
    <s v="film &amp; video/documentary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n v="102.76470588235294"/>
    <x v="277"/>
    <s v="film &amp; video/documentary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n v="116.83911999999998"/>
    <x v="278"/>
    <s v="film &amp; video/documentary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n v="101.16833333333335"/>
    <x v="279"/>
    <s v="film &amp; video/documentary"/>
    <x v="4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n v="110.13360000000002"/>
    <x v="280"/>
    <s v="film &amp; video/documentary"/>
    <x v="4"/>
    <x v="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n v="108.08333333333333"/>
    <x v="281"/>
    <s v="film &amp; video/documentary"/>
    <x v="4"/>
    <x v="0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n v="125.02285714285715"/>
    <x v="282"/>
    <s v="film &amp; video/documentary"/>
    <x v="4"/>
    <x v="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n v="106.71428571428572"/>
    <x v="283"/>
    <s v="film &amp; video/documentary"/>
    <x v="4"/>
    <x v="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n v="100.36639999999998"/>
    <x v="284"/>
    <s v="film &amp; video/documentary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n v="102.02863333333335"/>
    <x v="285"/>
    <s v="film &amp; video/documentary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n v="102.08358208955224"/>
    <x v="286"/>
    <s v="film &amp; video/documentary"/>
    <x v="4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n v="123.27586206896552"/>
    <x v="287"/>
    <s v="film &amp; video/documentary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n v="170.28880000000001"/>
    <x v="288"/>
    <s v="film &amp; video/documentary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n v="111.59049999999999"/>
    <x v="289"/>
    <s v="film &amp; video/documentary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n v="103"/>
    <x v="290"/>
    <s v="film &amp; video/documentary"/>
    <x v="4"/>
    <x v="0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n v="106.63570159857905"/>
    <x v="291"/>
    <s v="film &amp; video/documentary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n v="114.75999999999999"/>
    <x v="292"/>
    <s v="film &amp; video/documentary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n v="127.34117647058822"/>
    <x v="293"/>
    <s v="film &amp; video/documentary"/>
    <x v="4"/>
    <x v="0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n v="116.56"/>
    <x v="294"/>
    <s v="film &amp; video/documentary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n v="108.61819426615318"/>
    <x v="295"/>
    <s v="film &amp; video/documentary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n v="103.94285714285714"/>
    <x v="296"/>
    <s v="film &amp; video/documentary"/>
    <x v="4"/>
    <x v="0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n v="116.25714285714285"/>
    <x v="297"/>
    <s v="film &amp; video/documentary"/>
    <x v="4"/>
    <x v="0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n v="102.69239999999999"/>
    <x v="298"/>
    <s v="film &amp; video/documentary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n v="174"/>
    <x v="299"/>
    <s v="film &amp; video/documentary"/>
    <x v="4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n v="103.08800000000001"/>
    <x v="300"/>
    <s v="film &amp; video/documentary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n v="104.85537190082646"/>
    <x v="301"/>
    <s v="film &amp; video/documentary"/>
    <x v="4"/>
    <x v="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n v="101.375"/>
    <x v="302"/>
    <s v="film &amp; video/documentary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n v="111.07699999999998"/>
    <x v="303"/>
    <s v="film &amp; video/documentary"/>
    <x v="4"/>
    <x v="0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n v="124.15933781686496"/>
    <x v="304"/>
    <s v="film &amp; video/documentary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n v="101.33333333333334"/>
    <x v="305"/>
    <s v="film &amp; video/documentary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n v="110.16142857142856"/>
    <x v="306"/>
    <s v="film &amp; video/documentary"/>
    <x v="4"/>
    <x v="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n v="103.97333333333334"/>
    <x v="307"/>
    <s v="film &amp; video/documentary"/>
    <x v="4"/>
    <x v="0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n v="101.31578947368421"/>
    <x v="308"/>
    <s v="film &amp; video/documentary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n v="103.3501"/>
    <x v="309"/>
    <s v="film &amp; video/documentary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n v="104.11200000000001"/>
    <x v="310"/>
    <s v="film &amp; video/documentary"/>
    <x v="4"/>
    <x v="0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n v="110.15569230769231"/>
    <x v="311"/>
    <s v="film &amp; video/documentary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n v="122.02"/>
    <x v="312"/>
    <s v="film &amp; video/documentary"/>
    <x v="4"/>
    <x v="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n v="114.16866666666667"/>
    <x v="313"/>
    <s v="film &amp; video/documentary"/>
    <x v="4"/>
    <x v="0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n v="125.33333333333334"/>
    <x v="314"/>
    <s v="film &amp; video/documentary"/>
    <x v="4"/>
    <x v="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n v="106.66666666666667"/>
    <x v="315"/>
    <s v="film &amp; video/documentary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n v="130.65"/>
    <x v="316"/>
    <s v="film &amp; video/documentary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n v="120"/>
    <x v="317"/>
    <s v="film &amp; video/documentary"/>
    <x v="4"/>
    <x v="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n v="105.9591836734694"/>
    <x v="318"/>
    <s v="film &amp; video/documentary"/>
    <x v="4"/>
    <x v="0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n v="114.39999999999999"/>
    <x v="319"/>
    <s v="film &amp; video/documentary"/>
    <x v="4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n v="111.76666666666665"/>
    <x v="320"/>
    <s v="film &amp; video/documentary"/>
    <x v="4"/>
    <x v="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n v="116.08000000000001"/>
    <x v="321"/>
    <s v="film &amp; video/documentary"/>
    <x v="4"/>
    <x v="0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n v="141.5"/>
    <x v="322"/>
    <s v="film &amp; video/documentary"/>
    <x v="4"/>
    <x v="0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n v="104.72999999999999"/>
    <x v="323"/>
    <s v="film &amp; video/documentary"/>
    <x v="4"/>
    <x v="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n v="255.83333333333331"/>
    <x v="324"/>
    <s v="film &amp; video/documentary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n v="206.70670670670671"/>
    <x v="325"/>
    <s v="film &amp; video/documentary"/>
    <x v="4"/>
    <x v="0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n v="112.105"/>
    <x v="326"/>
    <s v="film &amp; video/documentary"/>
    <x v="4"/>
    <x v="0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n v="105.982"/>
    <x v="327"/>
    <s v="film &amp; video/documentary"/>
    <x v="4"/>
    <x v="0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n v="100.16666666666667"/>
    <x v="328"/>
    <s v="film &amp; video/documentary"/>
    <x v="4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n v="213.98947368421051"/>
    <x v="329"/>
    <s v="film &amp; video/documentary"/>
    <x v="4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n v="126.16000000000001"/>
    <x v="330"/>
    <s v="film &amp; video/documentary"/>
    <x v="4"/>
    <x v="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n v="181.53547058823528"/>
    <x v="331"/>
    <s v="film &amp; video/documentary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n v="100"/>
    <x v="84"/>
    <s v="film &amp; video/documentary"/>
    <x v="4"/>
    <x v="0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n v="100.61"/>
    <x v="332"/>
    <s v="film &amp; video/documentary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n v="100.9027027027027"/>
    <x v="333"/>
    <s v="film &amp; video/documentary"/>
    <x v="4"/>
    <x v="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n v="110.446"/>
    <x v="334"/>
    <s v="film &amp; video/documentary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n v="111.8936170212766"/>
    <x v="335"/>
    <s v="film &amp; video/documentary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n v="108.04450000000001"/>
    <x v="336"/>
    <s v="film &amp; video/documentary"/>
    <x v="4"/>
    <x v="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n v="106.66666666666667"/>
    <x v="337"/>
    <s v="film &amp; video/documentary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n v="103.90027322404372"/>
    <x v="338"/>
    <s v="film &amp; video/documentary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n v="125.16000000000001"/>
    <x v="339"/>
    <s v="film &amp; video/documentary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n v="106.80499999999999"/>
    <x v="340"/>
    <s v="film &amp; video/documentary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n v="112.30249999999999"/>
    <x v="341"/>
    <s v="film &amp; video/documentary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n v="103.812"/>
    <x v="342"/>
    <s v="film &amp; video/documentary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n v="141.65"/>
    <x v="343"/>
    <s v="film &amp; video/documentary"/>
    <x v="4"/>
    <x v="0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n v="105.25999999999999"/>
    <x v="344"/>
    <s v="film &amp; video/documentary"/>
    <x v="4"/>
    <x v="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n v="103.09142857142857"/>
    <x v="345"/>
    <s v="film &amp; video/documentary"/>
    <x v="4"/>
    <x v="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n v="107.65957446808511"/>
    <x v="346"/>
    <s v="film &amp; video/documentary"/>
    <x v="4"/>
    <x v="0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n v="107.70464285714286"/>
    <x v="347"/>
    <s v="film &amp; video/documentary"/>
    <x v="4"/>
    <x v="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n v="101.55000000000001"/>
    <x v="348"/>
    <s v="film &amp; video/documentary"/>
    <x v="4"/>
    <x v="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n v="101.43766666666667"/>
    <x v="349"/>
    <s v="film &amp; video/documentary"/>
    <x v="4"/>
    <x v="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n v="136.80000000000001"/>
    <x v="350"/>
    <s v="film &amp; video/documentary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n v="128.29999999999998"/>
    <x v="351"/>
    <s v="film &amp; video/documentary"/>
    <x v="4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n v="101.05"/>
    <x v="352"/>
    <s v="film &amp; video/documentary"/>
    <x v="4"/>
    <x v="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n v="126.84"/>
    <x v="353"/>
    <s v="film &amp; video/documentary"/>
    <x v="4"/>
    <x v="0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n v="105.0859375"/>
    <x v="354"/>
    <s v="film &amp; video/documentary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n v="102.85405405405406"/>
    <x v="355"/>
    <s v="film &amp; video/documentary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n v="102.14714285714285"/>
    <x v="356"/>
    <s v="film &amp; video/documentary"/>
    <x v="4"/>
    <x v="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n v="120.21700000000001"/>
    <x v="357"/>
    <s v="film &amp; video/documentary"/>
    <x v="4"/>
    <x v="0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n v="100.24761904761905"/>
    <x v="358"/>
    <s v="film &amp; video/documentary"/>
    <x v="4"/>
    <x v="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n v="100.63392857142857"/>
    <x v="359"/>
    <s v="film &amp; video/documentary"/>
    <x v="4"/>
    <x v="0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n v="100.4375"/>
    <x v="360"/>
    <s v="film &amp; video/documentary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n v="0.43939393939393934"/>
    <x v="361"/>
    <s v="film &amp; video/animation"/>
    <x v="5"/>
    <x v="0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n v="2.0066666666666668"/>
    <x v="362"/>
    <s v="film &amp; video/animation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n v="1.075"/>
    <x v="363"/>
    <s v="film &amp; video/animation"/>
    <x v="5"/>
    <x v="0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n v="0.76500000000000001"/>
    <x v="364"/>
    <s v="film &amp; video/animation"/>
    <x v="5"/>
    <x v="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n v="6.7966666666666677"/>
    <x v="365"/>
    <s v="film &amp; video/animation"/>
    <x v="5"/>
    <x v="0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n v="1.2E-2"/>
    <x v="366"/>
    <s v="film &amp; video/animation"/>
    <x v="5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n v="1.3299999999999998"/>
    <x v="367"/>
    <s v="film &amp; video/animation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n v="0"/>
    <x v="121"/>
    <s v="film &amp; video/animation"/>
    <x v="5"/>
    <x v="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n v="5.6333333333333329"/>
    <x v="368"/>
    <s v="film &amp; video/animation"/>
    <x v="5"/>
    <x v="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n v="0"/>
    <x v="121"/>
    <s v="film &amp; video/animation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n v="2.4"/>
    <x v="369"/>
    <s v="film &amp; video/animation"/>
    <x v="5"/>
    <x v="0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n v="13.833333333333334"/>
    <x v="370"/>
    <s v="film &amp; video/animation"/>
    <x v="5"/>
    <x v="0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n v="9.5"/>
    <x v="371"/>
    <s v="film &amp; video/animation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n v="0"/>
    <x v="121"/>
    <s v="film &amp; video/animation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n v="5"/>
    <x v="372"/>
    <s v="film &amp; video/animation"/>
    <x v="5"/>
    <x v="0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n v="2.7272727272727275E-3"/>
    <x v="120"/>
    <s v="film &amp; video/animation"/>
    <x v="5"/>
    <x v="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n v="0"/>
    <x v="121"/>
    <s v="film &amp; video/animation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n v="0"/>
    <x v="121"/>
    <s v="film &amp; video/animation"/>
    <x v="5"/>
    <x v="0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n v="9.379999999999999"/>
    <x v="373"/>
    <s v="film &amp; video/animation"/>
    <x v="5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n v="0"/>
    <x v="121"/>
    <s v="film &amp; video/animation"/>
    <x v="5"/>
    <x v="0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n v="0.1"/>
    <x v="144"/>
    <s v="film &amp; video/animation"/>
    <x v="5"/>
    <x v="0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n v="0"/>
    <x v="121"/>
    <s v="film &amp; video/animation"/>
    <x v="5"/>
    <x v="0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s v="film &amp; video/animation"/>
    <n v="39.358823529411765"/>
    <x v="374"/>
    <s v="film &amp; video/animation"/>
    <x v="5"/>
    <x v="0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n v="0.1"/>
    <x v="144"/>
    <s v="film &amp; video/animation"/>
    <x v="5"/>
    <x v="0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n v="5"/>
    <x v="73"/>
    <s v="film &amp; video/animation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n v="3.3333333333333335E-3"/>
    <x v="120"/>
    <s v="film &amp; video/animation"/>
    <x v="5"/>
    <x v="0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n v="7.2952380952380951"/>
    <x v="375"/>
    <s v="film &amp; video/animation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n v="1.6666666666666666E-2"/>
    <x v="144"/>
    <s v="film &amp; video/animation"/>
    <x v="5"/>
    <x v="0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n v="3.2804000000000002"/>
    <x v="376"/>
    <s v="film &amp; video/animation"/>
    <x v="5"/>
    <x v="0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n v="2.25"/>
    <x v="377"/>
    <s v="film &amp; video/animation"/>
    <x v="5"/>
    <x v="0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n v="0.79200000000000004"/>
    <x v="378"/>
    <s v="film &amp; video/animation"/>
    <x v="5"/>
    <x v="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n v="0"/>
    <x v="121"/>
    <s v="film &amp; video/animation"/>
    <x v="5"/>
    <x v="0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n v="64"/>
    <x v="379"/>
    <s v="film &amp; video/animation"/>
    <x v="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n v="2.7404479578392621E-2"/>
    <x v="31"/>
    <s v="film &amp; video/animation"/>
    <x v="5"/>
    <x v="0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n v="0.82000000000000006"/>
    <x v="380"/>
    <s v="film &amp; video/animation"/>
    <x v="5"/>
    <x v="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n v="6.9230769230769221E-2"/>
    <x v="381"/>
    <s v="film &amp; video/animation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n v="0.68631863186318631"/>
    <x v="382"/>
    <s v="film &amp; video/animation"/>
    <x v="5"/>
    <x v="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n v="0"/>
    <x v="121"/>
    <s v="film &amp; video/animation"/>
    <x v="5"/>
    <x v="0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n v="8.2100000000000009"/>
    <x v="383"/>
    <s v="film &amp; video/animation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n v="6.4102564102564097E-2"/>
    <x v="384"/>
    <s v="film &amp; video/animation"/>
    <x v="5"/>
    <x v="0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n v="0.29411764705882354"/>
    <x v="385"/>
    <s v="film &amp; video/animation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n v="0"/>
    <x v="121"/>
    <s v="film &amp; video/animation"/>
    <x v="5"/>
    <x v="0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n v="0"/>
    <x v="121"/>
    <s v="film &amp; video/animation"/>
    <x v="5"/>
    <x v="0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n v="2.2727272727272729"/>
    <x v="386"/>
    <s v="film &amp; video/animation"/>
    <x v="5"/>
    <x v="0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n v="9.9009900990099015E-2"/>
    <x v="120"/>
    <s v="film &amp; video/animation"/>
    <x v="5"/>
    <x v="0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n v="26.953125"/>
    <x v="387"/>
    <s v="film &amp; video/animation"/>
    <x v="5"/>
    <x v="0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n v="0.76"/>
    <x v="388"/>
    <s v="film &amp; video/animation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n v="21.574999999999999"/>
    <x v="389"/>
    <s v="film &amp; video/animation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n v="0"/>
    <x v="121"/>
    <s v="film &amp; video/animation"/>
    <x v="5"/>
    <x v="0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n v="0"/>
    <x v="121"/>
    <s v="film &amp; video/animation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n v="1.02"/>
    <x v="157"/>
    <s v="film &amp; video/animation"/>
    <x v="5"/>
    <x v="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n v="11.892727272727273"/>
    <x v="390"/>
    <s v="film &amp; video/animation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n v="17.625"/>
    <x v="391"/>
    <s v="film &amp; video/animation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n v="2.87"/>
    <x v="392"/>
    <s v="film &amp; video/animation"/>
    <x v="5"/>
    <x v="0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n v="3.0303030303030304E-2"/>
    <x v="120"/>
    <s v="film &amp; video/animation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n v="0"/>
    <x v="121"/>
    <s v="film &amp; video/animation"/>
    <x v="5"/>
    <x v="0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n v="2.230268181818182"/>
    <x v="393"/>
    <s v="film &amp; video/animation"/>
    <x v="5"/>
    <x v="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n v="0"/>
    <x v="121"/>
    <s v="film &amp; video/animation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n v="0"/>
    <x v="121"/>
    <s v="film &amp; video/animation"/>
    <x v="5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n v="32.56"/>
    <x v="394"/>
    <s v="film &amp; video/animation"/>
    <x v="5"/>
    <x v="0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n v="19.41"/>
    <x v="395"/>
    <s v="film &amp; video/animation"/>
    <x v="5"/>
    <x v="0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n v="6.1"/>
    <x v="396"/>
    <s v="film &amp; video/animation"/>
    <x v="5"/>
    <x v="0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n v="0.1"/>
    <x v="119"/>
    <s v="film &amp; video/animation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n v="50.2"/>
    <x v="397"/>
    <s v="film &amp; video/animation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n v="0.18625"/>
    <x v="398"/>
    <s v="film &amp; video/animation"/>
    <x v="5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n v="21.906971229845084"/>
    <x v="399"/>
    <s v="film &amp; video/animation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n v="9.0909090909090905E-3"/>
    <x v="73"/>
    <s v="film &amp; video/animation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n v="0"/>
    <x v="121"/>
    <s v="film &amp; video/animation"/>
    <x v="5"/>
    <x v="0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n v="0"/>
    <x v="121"/>
    <s v="film &amp; video/animation"/>
    <x v="5"/>
    <x v="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n v="0.28667813379201834"/>
    <x v="400"/>
    <s v="film &amp; video/animation"/>
    <x v="5"/>
    <x v="0"/>
  </r>
  <r>
    <n v="490"/>
    <s v="PROJECT IS CANCELLED"/>
    <s v="Cancelled"/>
    <n v="1000"/>
    <x v="117"/>
    <x v="2"/>
    <x v="0"/>
    <s v="USD"/>
    <n v="1345677285"/>
    <n v="1343085285"/>
    <b v="0"/>
    <x v="78"/>
    <b v="0"/>
    <s v="film &amp; video/animation"/>
    <n v="0"/>
    <x v="121"/>
    <s v="film &amp; video/animation"/>
    <x v="5"/>
    <x v="0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n v="0"/>
    <x v="121"/>
    <s v="film &amp; video/animation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n v="0"/>
    <x v="121"/>
    <s v="film &amp; video/animation"/>
    <x v="5"/>
    <x v="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n v="0"/>
    <x v="121"/>
    <s v="film &amp; video/animation"/>
    <x v="5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n v="0.155"/>
    <x v="401"/>
    <s v="film &amp; video/animation"/>
    <x v="5"/>
    <x v="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n v="0"/>
    <x v="121"/>
    <s v="film &amp; video/animation"/>
    <x v="5"/>
    <x v="0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n v="1.6666666666666668E-3"/>
    <x v="120"/>
    <s v="film &amp; video/animation"/>
    <x v="5"/>
    <x v="0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s v="film &amp; video/animation"/>
    <n v="0.6696428571428571"/>
    <x v="119"/>
    <s v="film &amp; video/animation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n v="4.5985132395404564"/>
    <x v="402"/>
    <s v="film &amp; video/animation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n v="9.5500000000000007"/>
    <x v="403"/>
    <s v="film &amp; video/animation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n v="3.3076923076923079"/>
    <x v="404"/>
    <s v="film &amp; video/animation"/>
    <x v="5"/>
    <x v="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n v="0"/>
    <x v="121"/>
    <s v="film &amp; video/animation"/>
    <x v="5"/>
    <x v="0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n v="1.1499999999999999"/>
    <x v="405"/>
    <s v="film &amp; video/animation"/>
    <x v="5"/>
    <x v="0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n v="1.7538461538461538"/>
    <x v="406"/>
    <s v="film &amp; video/animation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n v="1.3673469387755102"/>
    <x v="407"/>
    <s v="film &amp; video/animation"/>
    <x v="5"/>
    <x v="0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n v="0.43333333333333329"/>
    <x v="408"/>
    <s v="film &amp; video/animation"/>
    <x v="5"/>
    <x v="0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n v="0.125"/>
    <x v="409"/>
    <s v="film &amp; video/animation"/>
    <x v="5"/>
    <x v="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n v="3.2"/>
    <x v="410"/>
    <s v="film &amp; video/animation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n v="0.8"/>
    <x v="44"/>
    <s v="film &amp; video/animation"/>
    <x v="5"/>
    <x v="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n v="0.2"/>
    <x v="119"/>
    <s v="film &amp; video/animation"/>
    <x v="5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n v="0"/>
    <x v="121"/>
    <s v="film &amp; video/animation"/>
    <x v="5"/>
    <x v="0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n v="3"/>
    <x v="180"/>
    <s v="film &amp; video/animation"/>
    <x v="5"/>
    <x v="0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n v="0.13749999999999998"/>
    <x v="148"/>
    <s v="film &amp; video/animation"/>
    <x v="5"/>
    <x v="0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n v="13.923999999999999"/>
    <x v="411"/>
    <s v="film &amp; video/animation"/>
    <x v="5"/>
    <x v="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n v="3.3333333333333335"/>
    <x v="412"/>
    <s v="film &amp; video/animation"/>
    <x v="5"/>
    <x v="0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n v="25.41340206185567"/>
    <x v="413"/>
    <s v="film &amp; video/animation"/>
    <x v="5"/>
    <x v="0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n v="0"/>
    <x v="121"/>
    <s v="film &amp; video/animation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n v="1.3666666666666667"/>
    <x v="414"/>
    <s v="film &amp; video/animation"/>
    <x v="5"/>
    <x v="0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n v="0"/>
    <x v="121"/>
    <s v="film &amp; video/animation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n v="22.881426547787683"/>
    <x v="415"/>
    <s v="film &amp; video/animation"/>
    <x v="5"/>
    <x v="0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n v="102.1"/>
    <x v="416"/>
    <s v="theater/plays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n v="104.64"/>
    <x v="417"/>
    <s v="theater/plays"/>
    <x v="6"/>
    <x v="1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n v="114.66666666666667"/>
    <x v="418"/>
    <s v="theater/plays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n v="120.6"/>
    <x v="419"/>
    <s v="theater/plays"/>
    <x v="6"/>
    <x v="1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n v="108.67285714285715"/>
    <x v="420"/>
    <s v="theater/plays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n v="100"/>
    <x v="421"/>
    <s v="theater/plays"/>
    <x v="6"/>
    <x v="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n v="113.99999999999999"/>
    <x v="422"/>
    <s v="theater/plays"/>
    <x v="6"/>
    <x v="1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n v="100.85"/>
    <x v="423"/>
    <s v="theater/plays"/>
    <x v="6"/>
    <x v="1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s v="theater/plays"/>
    <n v="115.65217391304347"/>
    <x v="424"/>
    <s v="theater/plays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n v="130.41666666666666"/>
    <x v="425"/>
    <s v="theater/plays"/>
    <x v="6"/>
    <x v="1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n v="107.78267254038178"/>
    <x v="426"/>
    <s v="theater/plays"/>
    <x v="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n v="100"/>
    <x v="427"/>
    <s v="theater/plays"/>
    <x v="6"/>
    <x v="1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n v="123.25"/>
    <x v="428"/>
    <s v="theater/plays"/>
    <x v="6"/>
    <x v="1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n v="100.2"/>
    <x v="429"/>
    <s v="theater/plays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n v="104.66666666666666"/>
    <x v="430"/>
    <s v="theater/plays"/>
    <x v="6"/>
    <x v="1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n v="102.49999999999999"/>
    <x v="431"/>
    <s v="theater/plays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n v="118.25757575757576"/>
    <x v="432"/>
    <s v="theater/plays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n v="120.5"/>
    <x v="433"/>
    <s v="theater/plays"/>
    <x v="6"/>
    <x v="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n v="302.42"/>
    <x v="434"/>
    <s v="theater/plays"/>
    <x v="6"/>
    <x v="1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n v="100.64400000000001"/>
    <x v="435"/>
    <s v="theater/plays"/>
    <x v="6"/>
    <x v="1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n v="6.6666666666666671E-3"/>
    <x v="120"/>
    <s v="technology/web"/>
    <x v="7"/>
    <x v="2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n v="0.55555555555555558"/>
    <x v="384"/>
    <s v="technology/web"/>
    <x v="7"/>
    <x v="2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n v="3.9999999999999996E-4"/>
    <x v="120"/>
    <s v="technology/web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n v="0.31818181818181818"/>
    <x v="436"/>
    <s v="technology/web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n v="1.2"/>
    <x v="366"/>
    <s v="technology/web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n v="27.383999999999997"/>
    <x v="437"/>
    <s v="technology/web"/>
    <x v="7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n v="8.666666666666667E-2"/>
    <x v="438"/>
    <s v="technology/web"/>
    <x v="7"/>
    <x v="2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n v="0"/>
    <x v="121"/>
    <s v="technology/web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n v="0.09"/>
    <x v="377"/>
    <s v="technology/web"/>
    <x v="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n v="2.7199999999999998"/>
    <x v="439"/>
    <s v="technology/web"/>
    <x v="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n v="0.70000000000000007"/>
    <x v="440"/>
    <s v="technology/web"/>
    <x v="7"/>
    <x v="2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n v="5.0413333333333332"/>
    <x v="441"/>
    <s v="technology/web"/>
    <x v="7"/>
    <x v="2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n v="0"/>
    <x v="121"/>
    <s v="technology/web"/>
    <x v="7"/>
    <x v="2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n v="0.49199999999999999"/>
    <x v="442"/>
    <s v="technology/web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n v="36.589147286821706"/>
    <x v="443"/>
    <s v="technology/web"/>
    <x v="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n v="0"/>
    <x v="121"/>
    <s v="technology/web"/>
    <x v="7"/>
    <x v="2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n v="2.5"/>
    <x v="444"/>
    <s v="technology/web"/>
    <x v="7"/>
    <x v="2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n v="0.91066666666666674"/>
    <x v="445"/>
    <s v="technology/web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n v="0"/>
    <x v="121"/>
    <s v="technology/web"/>
    <x v="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n v="2.0833333333333336E-2"/>
    <x v="73"/>
    <s v="technology/web"/>
    <x v="7"/>
    <x v="2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n v="1.2E-2"/>
    <x v="143"/>
    <s v="technology/web"/>
    <x v="7"/>
    <x v="2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n v="0.36666666666666664"/>
    <x v="446"/>
    <s v="technology/web"/>
    <x v="7"/>
    <x v="2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n v="0"/>
    <x v="121"/>
    <s v="technology/web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n v="9.0666666666666659E-2"/>
    <x v="447"/>
    <s v="technology/web"/>
    <x v="7"/>
    <x v="2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n v="5.5555555555555558E-3"/>
    <x v="120"/>
    <s v="technology/web"/>
    <x v="7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n v="0"/>
    <x v="121"/>
    <s v="technology/web"/>
    <x v="7"/>
    <x v="2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n v="0.02"/>
    <x v="120"/>
    <s v="technology/web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n v="0"/>
    <x v="121"/>
    <s v="technology/web"/>
    <x v="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n v="1"/>
    <x v="448"/>
    <s v="technology/web"/>
    <x v="7"/>
    <x v="2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n v="0.8"/>
    <x v="135"/>
    <s v="technology/web"/>
    <x v="7"/>
    <x v="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n v="0.16705882352941176"/>
    <x v="449"/>
    <s v="technology/web"/>
    <x v="7"/>
    <x v="2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n v="0.42399999999999999"/>
    <x v="450"/>
    <s v="technology/web"/>
    <x v="7"/>
    <x v="2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n v="0"/>
    <x v="121"/>
    <s v="technology/web"/>
    <x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n v="0.38925389253892539"/>
    <x v="451"/>
    <s v="technology/web"/>
    <x v="7"/>
    <x v="2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n v="0.7155635062611807"/>
    <x v="135"/>
    <s v="technology/web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n v="0.43166666666666664"/>
    <x v="452"/>
    <s v="technology/web"/>
    <x v="7"/>
    <x v="2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n v="1.25E-3"/>
    <x v="120"/>
    <s v="technology/web"/>
    <x v="7"/>
    <x v="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n v="0.2"/>
    <x v="119"/>
    <s v="technology/web"/>
    <x v="7"/>
    <x v="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n v="1.12E-2"/>
    <x v="453"/>
    <s v="technology/web"/>
    <x v="7"/>
    <x v="2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n v="1.4583333333333333"/>
    <x v="436"/>
    <s v="technology/web"/>
    <x v="7"/>
    <x v="2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n v="3.3333333333333333E-2"/>
    <x v="120"/>
    <s v="technology/web"/>
    <x v="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n v="0"/>
    <x v="121"/>
    <s v="technology/web"/>
    <x v="7"/>
    <x v="2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n v="0"/>
    <x v="121"/>
    <s v="technology/web"/>
    <x v="7"/>
    <x v="2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n v="1.1111111111111112E-2"/>
    <x v="120"/>
    <s v="technology/web"/>
    <x v="7"/>
    <x v="2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n v="1"/>
    <x v="144"/>
    <s v="technology/web"/>
    <x v="7"/>
    <x v="2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n v="0"/>
    <x v="121"/>
    <s v="technology/web"/>
    <x v="7"/>
    <x v="2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n v="0.55999999999999994"/>
    <x v="454"/>
    <s v="technology/web"/>
    <x v="7"/>
    <x v="2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n v="9.0833333333333339"/>
    <x v="455"/>
    <s v="technology/web"/>
    <x v="7"/>
    <x v="2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n v="3.3444444444444441"/>
    <x v="456"/>
    <s v="technology/web"/>
    <x v="7"/>
    <x v="2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s v="technology/web"/>
    <n v="1.3333333333333334E-2"/>
    <x v="120"/>
    <s v="technology/web"/>
    <x v="7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n v="4.46"/>
    <x v="457"/>
    <s v="technology/web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n v="6.0999999999999999E-2"/>
    <x v="458"/>
    <s v="technology/web"/>
    <x v="7"/>
    <x v="2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n v="3.3333333333333335"/>
    <x v="409"/>
    <s v="technology/web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n v="23"/>
    <x v="459"/>
    <s v="technology/web"/>
    <x v="7"/>
    <x v="2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n v="0.104"/>
    <x v="31"/>
    <s v="technology/web"/>
    <x v="7"/>
    <x v="2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n v="0.42599999999999999"/>
    <x v="460"/>
    <s v="technology/web"/>
    <x v="7"/>
    <x v="2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n v="0.03"/>
    <x v="366"/>
    <s v="technology/web"/>
    <x v="7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n v="0.26666666666666666"/>
    <x v="119"/>
    <s v="technology/web"/>
    <x v="7"/>
    <x v="2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n v="34"/>
    <x v="461"/>
    <s v="technology/web"/>
    <x v="7"/>
    <x v="2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n v="6.2E-2"/>
    <x v="462"/>
    <s v="technology/web"/>
    <x v="7"/>
    <x v="2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n v="2"/>
    <x v="101"/>
    <s v="technology/web"/>
    <x v="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n v="1.4000000000000001"/>
    <x v="463"/>
    <s v="technology/web"/>
    <x v="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n v="0"/>
    <x v="121"/>
    <s v="technology/web"/>
    <x v="7"/>
    <x v="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n v="3.9334666666666664"/>
    <x v="464"/>
    <s v="technology/web"/>
    <x v="7"/>
    <x v="2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n v="0"/>
    <x v="121"/>
    <s v="technology/web"/>
    <x v="7"/>
    <x v="2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n v="2.62"/>
    <x v="465"/>
    <s v="technology/web"/>
    <x v="7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n v="0.2"/>
    <x v="119"/>
    <s v="technology/web"/>
    <x v="7"/>
    <x v="2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n v="0"/>
    <x v="121"/>
    <s v="technology/web"/>
    <x v="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n v="0.97400000000000009"/>
    <x v="466"/>
    <s v="technology/web"/>
    <x v="7"/>
    <x v="2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n v="0.64102564102564097"/>
    <x v="144"/>
    <s v="technology/web"/>
    <x v="7"/>
    <x v="2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n v="0"/>
    <x v="121"/>
    <s v="technology/web"/>
    <x v="7"/>
    <x v="2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n v="0"/>
    <x v="121"/>
    <s v="technology/web"/>
    <x v="7"/>
    <x v="2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n v="0"/>
    <x v="121"/>
    <s v="technology/web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n v="21.363333333333333"/>
    <x v="467"/>
    <s v="technology/web"/>
    <x v="7"/>
    <x v="2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n v="0"/>
    <x v="121"/>
    <s v="technology/web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n v="0"/>
    <x v="121"/>
    <s v="technology/web"/>
    <x v="7"/>
    <x v="2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n v="0"/>
    <x v="121"/>
    <s v="technology/web"/>
    <x v="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n v="3"/>
    <x v="135"/>
    <s v="technology/web"/>
    <x v="7"/>
    <x v="2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n v="0"/>
    <x v="121"/>
    <s v="technology/web"/>
    <x v="7"/>
    <x v="2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n v="3.9999999999999996E-5"/>
    <x v="120"/>
    <s v="technology/web"/>
    <x v="7"/>
    <x v="2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n v="1"/>
    <x v="468"/>
    <s v="technology/web"/>
    <x v="7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n v="1.044"/>
    <x v="469"/>
    <s v="technology/web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n v="5.6833333333333336"/>
    <x v="470"/>
    <s v="technology/web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n v="0"/>
    <x v="121"/>
    <s v="technology/web"/>
    <x v="7"/>
    <x v="2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n v="0"/>
    <x v="121"/>
    <s v="technology/web"/>
    <x v="7"/>
    <x v="2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n v="0"/>
    <x v="121"/>
    <s v="technology/web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n v="17.380000000000003"/>
    <x v="471"/>
    <s v="technology/web"/>
    <x v="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n v="0.02"/>
    <x v="472"/>
    <s v="technology/web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n v="0"/>
    <x v="121"/>
    <s v="technology/web"/>
    <x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n v="0.17500000000000002"/>
    <x v="473"/>
    <s v="technology/web"/>
    <x v="7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n v="8.3340278356529712E-2"/>
    <x v="119"/>
    <s v="technology/web"/>
    <x v="7"/>
    <x v="2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n v="1.38"/>
    <x v="474"/>
    <s v="technology/web"/>
    <x v="7"/>
    <x v="2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n v="0"/>
    <x v="121"/>
    <s v="technology/web"/>
    <x v="7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n v="12.45"/>
    <x v="475"/>
    <s v="technology/web"/>
    <x v="7"/>
    <x v="2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n v="0.02"/>
    <x v="120"/>
    <s v="technology/web"/>
    <x v="7"/>
    <x v="2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n v="8.0000000000000002E-3"/>
    <x v="453"/>
    <s v="technology/web"/>
    <x v="7"/>
    <x v="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n v="0.2"/>
    <x v="143"/>
    <s v="technology/web"/>
    <x v="7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n v="0"/>
    <x v="121"/>
    <s v="technology/web"/>
    <x v="7"/>
    <x v="2"/>
  </r>
  <r>
    <n v="638"/>
    <s v="W (Canceled)"/>
    <s v="O0"/>
    <n v="200000"/>
    <x v="461"/>
    <x v="1"/>
    <x v="12"/>
    <s v="EUR"/>
    <n v="1490447662"/>
    <n v="1485267262"/>
    <b v="0"/>
    <x v="79"/>
    <b v="0"/>
    <s v="technology/web"/>
    <n v="9.0000000000000011E-3"/>
    <x v="366"/>
    <s v="technology/web"/>
    <x v="7"/>
    <x v="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n v="9.9999999999999991E-5"/>
    <x v="120"/>
    <s v="technology/web"/>
    <x v="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n v="144.28571428571428"/>
    <x v="476"/>
    <s v="technology/wearables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n v="119.16249999999999"/>
    <x v="477"/>
    <s v="technology/wearables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n v="1460.4850000000001"/>
    <x v="478"/>
    <s v="technology/wearables"/>
    <x v="8"/>
    <x v="2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n v="105.80799999999999"/>
    <x v="479"/>
    <s v="technology/wearables"/>
    <x v="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n v="300.11791999999997"/>
    <x v="480"/>
    <s v="technology/wearables"/>
    <x v="8"/>
    <x v="2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n v="278.7"/>
    <x v="481"/>
    <s v="technology/wearables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n v="131.87625"/>
    <x v="482"/>
    <s v="technology/wearables"/>
    <x v="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n v="107.05"/>
    <x v="483"/>
    <s v="technology/wearables"/>
    <x v="8"/>
    <x v="2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n v="126.82285714285715"/>
    <x v="484"/>
    <s v="technology/wearables"/>
    <x v="8"/>
    <x v="2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n v="139.96"/>
    <x v="485"/>
    <s v="technology/wearables"/>
    <x v="8"/>
    <x v="2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n v="112.4"/>
    <x v="486"/>
    <s v="technology/wearables"/>
    <x v="8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n v="100.52799999999999"/>
    <x v="487"/>
    <s v="technology/wearables"/>
    <x v="8"/>
    <x v="2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n v="100.46666666666665"/>
    <x v="488"/>
    <s v="technology/wearables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n v="141.446"/>
    <x v="489"/>
    <s v="technology/wearables"/>
    <x v="8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n v="267.29166666666669"/>
    <x v="490"/>
    <s v="technology/wearables"/>
    <x v="8"/>
    <x v="2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n v="146.88749999999999"/>
    <x v="491"/>
    <s v="technology/wearables"/>
    <x v="8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n v="213.56"/>
    <x v="492"/>
    <s v="technology/wearables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n v="125.69999999999999"/>
    <x v="493"/>
    <s v="technology/wearables"/>
    <x v="8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n v="104.46206037108834"/>
    <x v="494"/>
    <s v="technology/wearables"/>
    <x v="8"/>
    <x v="2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s v="technology/wearables"/>
    <n v="100.56666666666668"/>
    <x v="495"/>
    <s v="technology/wearables"/>
    <x v="8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n v="3.0579999999999998"/>
    <x v="496"/>
    <s v="technology/wearables"/>
    <x v="8"/>
    <x v="2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n v="0.95"/>
    <x v="497"/>
    <s v="technology/wearables"/>
    <x v="8"/>
    <x v="2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n v="0.4"/>
    <x v="498"/>
    <s v="technology/wearables"/>
    <x v="8"/>
    <x v="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n v="0.35000000000000003"/>
    <x v="101"/>
    <s v="technology/wearables"/>
    <x v="8"/>
    <x v="2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n v="7.5333333333333332"/>
    <x v="499"/>
    <s v="technology/wearables"/>
    <x v="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n v="18.64"/>
    <x v="500"/>
    <s v="technology/wearables"/>
    <x v="8"/>
    <x v="2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n v="4.0000000000000001E-3"/>
    <x v="453"/>
    <s v="technology/wearables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n v="10.02"/>
    <x v="501"/>
    <s v="technology/wearables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n v="4.5600000000000005"/>
    <x v="502"/>
    <s v="technology/wearables"/>
    <x v="8"/>
    <x v="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n v="21.5075"/>
    <x v="503"/>
    <s v="technology/wearables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n v="29.276666666666667"/>
    <x v="504"/>
    <s v="technology/wearables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n v="39.426666666666662"/>
    <x v="505"/>
    <s v="technology/wearables"/>
    <x v="8"/>
    <x v="2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n v="21.628"/>
    <x v="506"/>
    <s v="technology/wearables"/>
    <x v="8"/>
    <x v="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n v="0.20500000000000002"/>
    <x v="414"/>
    <s v="technology/wearables"/>
    <x v="8"/>
    <x v="2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n v="0.03"/>
    <x v="507"/>
    <s v="technology/wearables"/>
    <x v="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n v="14.85"/>
    <x v="508"/>
    <s v="technology/wearables"/>
    <x v="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n v="1.4710000000000001"/>
    <x v="509"/>
    <s v="technology/wearables"/>
    <x v="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n v="25.584"/>
    <x v="510"/>
    <s v="technology/wearables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n v="3.8206896551724134"/>
    <x v="511"/>
    <s v="technology/wearables"/>
    <x v="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n v="15.485964912280703"/>
    <x v="512"/>
    <s v="technology/wearables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n v="25.912000000000003"/>
    <x v="513"/>
    <s v="technology/wearables"/>
    <x v="8"/>
    <x v="2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n v="0.04"/>
    <x v="120"/>
    <s v="technology/wearables"/>
    <x v="8"/>
    <x v="2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n v="0.106"/>
    <x v="514"/>
    <s v="technology/wearables"/>
    <x v="8"/>
    <x v="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n v="0.85142857142857142"/>
    <x v="515"/>
    <s v="technology/wearables"/>
    <x v="8"/>
    <x v="2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s v="technology/wearables"/>
    <n v="7.4837500000000006"/>
    <x v="516"/>
    <s v="technology/wearables"/>
    <x v="8"/>
    <x v="2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n v="27.650000000000002"/>
    <x v="517"/>
    <s v="technology/wearables"/>
    <x v="8"/>
    <x v="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n v="0"/>
    <x v="121"/>
    <s v="technology/wearables"/>
    <x v="8"/>
    <x v="2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n v="3.55"/>
    <x v="518"/>
    <s v="technology/wearables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n v="72.989999999999995"/>
    <x v="519"/>
    <s v="technology/wearables"/>
    <x v="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n v="57.648750000000007"/>
    <x v="520"/>
    <s v="technology/wearables"/>
    <x v="8"/>
    <x v="2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n v="12.34"/>
    <x v="521"/>
    <s v="technology/wearables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n v="0.52"/>
    <x v="438"/>
    <s v="technology/wearables"/>
    <x v="8"/>
    <x v="2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n v="6.5299999999999994"/>
    <x v="522"/>
    <s v="technology/wearables"/>
    <x v="8"/>
    <x v="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n v="35.338000000000001"/>
    <x v="523"/>
    <s v="technology/wearables"/>
    <x v="8"/>
    <x v="2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n v="0.39333333333333331"/>
    <x v="524"/>
    <s v="technology/wearables"/>
    <x v="8"/>
    <x v="2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n v="1.06"/>
    <x v="525"/>
    <s v="technology/wearables"/>
    <x v="8"/>
    <x v="2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n v="5.7142857142857147E-4"/>
    <x v="120"/>
    <s v="technology/wearables"/>
    <x v="8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n v="46.379999999999995"/>
    <x v="526"/>
    <s v="technology/wearables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n v="15.39"/>
    <x v="527"/>
    <s v="technology/wearables"/>
    <x v="8"/>
    <x v="2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n v="82.422107692307705"/>
    <x v="528"/>
    <s v="technology/wearables"/>
    <x v="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n v="2.6866666666666665"/>
    <x v="31"/>
    <s v="technology/wearables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n v="26.6"/>
    <x v="529"/>
    <s v="technology/wearables"/>
    <x v="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n v="30.813400000000001"/>
    <x v="530"/>
    <s v="technology/wearables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n v="5.58"/>
    <x v="531"/>
    <s v="technology/wearables"/>
    <x v="8"/>
    <x v="2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n v="0.87454545454545463"/>
    <x v="532"/>
    <s v="technology/wearables"/>
    <x v="8"/>
    <x v="2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n v="0.97699999999999987"/>
    <x v="533"/>
    <s v="technology/wearables"/>
    <x v="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n v="0"/>
    <x v="121"/>
    <s v="technology/wearables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n v="78.927352941176466"/>
    <x v="534"/>
    <s v="technology/wearables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n v="22.092500000000001"/>
    <x v="535"/>
    <s v="technology/wearables"/>
    <x v="8"/>
    <x v="2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n v="0.40666666666666662"/>
    <x v="458"/>
    <s v="technology/wearables"/>
    <x v="8"/>
    <x v="2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n v="0"/>
    <x v="121"/>
    <s v="technology/wearables"/>
    <x v="8"/>
    <x v="2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n v="33.790999999999997"/>
    <x v="536"/>
    <s v="technology/wearables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n v="0.21649484536082475"/>
    <x v="537"/>
    <s v="technology/wearables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n v="0.79600000000000004"/>
    <x v="538"/>
    <s v="technology/wearables"/>
    <x v="8"/>
    <x v="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n v="14.993333333333334"/>
    <x v="539"/>
    <s v="technology/wearables"/>
    <x v="8"/>
    <x v="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n v="5.0509090909090908"/>
    <x v="540"/>
    <s v="technology/wearables"/>
    <x v="8"/>
    <x v="2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n v="10.214285714285715"/>
    <x v="541"/>
    <s v="technology/wearables"/>
    <x v="8"/>
    <x v="2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n v="0.30499999999999999"/>
    <x v="542"/>
    <s v="technology/wearables"/>
    <x v="8"/>
    <x v="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n v="0.75"/>
    <x v="381"/>
    <s v="technology/wearables"/>
    <x v="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n v="1.2933333333333332"/>
    <x v="543"/>
    <s v="technology/wearables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n v="143.94736842105263"/>
    <x v="544"/>
    <s v="publishing/nonfiction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n v="122.10975609756099"/>
    <x v="545"/>
    <s v="publishing/nonfiction"/>
    <x v="9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n v="132.024"/>
    <x v="546"/>
    <s v="publishing/nonfiction"/>
    <x v="9"/>
    <x v="3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n v="109.38000000000001"/>
    <x v="547"/>
    <s v="publishing/nonfiction"/>
    <x v="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n v="105.47157142857144"/>
    <x v="548"/>
    <s v="publishing/nonfiction"/>
    <x v="9"/>
    <x v="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n v="100.35000000000001"/>
    <x v="549"/>
    <s v="publishing/nonfiction"/>
    <x v="9"/>
    <x v="3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n v="101.4"/>
    <x v="550"/>
    <s v="publishing/nonfiction"/>
    <x v="9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n v="155.51428571428571"/>
    <x v="551"/>
    <s v="publishing/nonfiction"/>
    <x v="9"/>
    <x v="3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n v="105.566"/>
    <x v="552"/>
    <s v="publishing/nonfiction"/>
    <x v="9"/>
    <x v="3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n v="130.65"/>
    <x v="553"/>
    <s v="publishing/nonfiction"/>
    <x v="9"/>
    <x v="3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n v="132.19"/>
    <x v="554"/>
    <s v="publishing/nonfiction"/>
    <x v="9"/>
    <x v="3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n v="126"/>
    <x v="555"/>
    <s v="publishing/nonfiction"/>
    <x v="9"/>
    <x v="3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n v="160"/>
    <x v="556"/>
    <s v="publishing/nonfiction"/>
    <x v="9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n v="120.48"/>
    <x v="557"/>
    <s v="publishing/nonfiction"/>
    <x v="9"/>
    <x v="3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n v="125.52941176470588"/>
    <x v="558"/>
    <s v="publishing/nonfiction"/>
    <x v="9"/>
    <x v="3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n v="114.40638297872341"/>
    <x v="559"/>
    <s v="publishing/nonfiction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n v="315.13888888888891"/>
    <x v="560"/>
    <s v="publishing/nonfiction"/>
    <x v="9"/>
    <x v="3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n v="122.39999999999999"/>
    <x v="98"/>
    <s v="publishing/nonfiction"/>
    <x v="9"/>
    <x v="3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n v="106.73333333333332"/>
    <x v="561"/>
    <s v="publishing/nonfiction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n v="158.33333333333331"/>
    <x v="562"/>
    <s v="publishing/nonfiction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n v="107.4"/>
    <x v="563"/>
    <s v="publishing/nonfiction"/>
    <x v="9"/>
    <x v="3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n v="102.25999999999999"/>
    <x v="564"/>
    <s v="publishing/nonfiction"/>
    <x v="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n v="110.71428571428572"/>
    <x v="565"/>
    <s v="publishing/nonfiction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n v="148"/>
    <x v="566"/>
    <s v="publishing/nonfiction"/>
    <x v="9"/>
    <x v="3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n v="102.32000000000001"/>
    <x v="567"/>
    <s v="publishing/nonfiction"/>
    <x v="9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n v="179.09909909909908"/>
    <x v="568"/>
    <s v="publishing/nonfiction"/>
    <x v="9"/>
    <x v="3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n v="111.08135252761969"/>
    <x v="569"/>
    <s v="publishing/nonfiction"/>
    <x v="9"/>
    <x v="3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n v="100.04285714285714"/>
    <x v="570"/>
    <s v="publishing/nonfiction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n v="100.25"/>
    <x v="571"/>
    <s v="publishing/nonfiction"/>
    <x v="9"/>
    <x v="3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n v="105.56"/>
    <x v="572"/>
    <s v="publishing/nonfiction"/>
    <x v="9"/>
    <x v="3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n v="102.58775877587757"/>
    <x v="573"/>
    <s v="publishing/nonfiction"/>
    <x v="9"/>
    <x v="3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n v="118.5"/>
    <x v="574"/>
    <s v="publishing/nonfiction"/>
    <x v="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n v="111.7"/>
    <x v="575"/>
    <s v="publishing/nonfiction"/>
    <x v="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n v="128"/>
    <x v="576"/>
    <s v="publishing/nonfiction"/>
    <x v="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n v="103.75000000000001"/>
    <x v="577"/>
    <s v="publishing/nonfiction"/>
    <x v="9"/>
    <x v="3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n v="101.9076"/>
    <x v="578"/>
    <s v="publishing/nonfiction"/>
    <x v="9"/>
    <x v="3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n v="117.71428571428571"/>
    <x v="579"/>
    <s v="publishing/nonfiction"/>
    <x v="9"/>
    <x v="3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n v="238"/>
    <x v="580"/>
    <s v="publishing/nonfiction"/>
    <x v="9"/>
    <x v="3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n v="102"/>
    <x v="581"/>
    <s v="publishing/nonfiction"/>
    <x v="9"/>
    <x v="3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n v="101.92000000000002"/>
    <x v="582"/>
    <s v="publishing/nonfiction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n v="0"/>
    <x v="121"/>
    <s v="publishing/fiction"/>
    <x v="10"/>
    <x v="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n v="4.7"/>
    <x v="583"/>
    <s v="publishing/fiction"/>
    <x v="10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n v="0"/>
    <x v="121"/>
    <s v="publishing/fiction"/>
    <x v="10"/>
    <x v="3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n v="0.11655011655011654"/>
    <x v="144"/>
    <s v="publishing/fiction"/>
    <x v="10"/>
    <x v="3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n v="0"/>
    <x v="121"/>
    <s v="publishing/fiction"/>
    <x v="10"/>
    <x v="3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n v="36.014285714285712"/>
    <x v="584"/>
    <s v="publishing/fiction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n v="0"/>
    <x v="121"/>
    <s v="publishing/fiction"/>
    <x v="1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n v="3.54"/>
    <x v="585"/>
    <s v="publishing/fiction"/>
    <x v="10"/>
    <x v="3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n v="0"/>
    <x v="121"/>
    <s v="publishing/fiction"/>
    <x v="10"/>
    <x v="3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n v="41.4"/>
    <x v="586"/>
    <s v="publishing/fiction"/>
    <x v="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n v="0"/>
    <x v="121"/>
    <s v="publishing/fiction"/>
    <x v="10"/>
    <x v="3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n v="2.6315789473684209E-2"/>
    <x v="119"/>
    <s v="publishing/fiction"/>
    <x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n v="3.3333333333333335"/>
    <x v="73"/>
    <s v="publishing/fiction"/>
    <x v="10"/>
    <x v="3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n v="0.85129023676509719"/>
    <x v="587"/>
    <s v="publishing/fiction"/>
    <x v="10"/>
    <x v="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n v="70.199999999999989"/>
    <x v="498"/>
    <s v="publishing/fiction"/>
    <x v="10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n v="1.7000000000000002"/>
    <x v="447"/>
    <s v="publishing/fiction"/>
    <x v="10"/>
    <x v="3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n v="51.4"/>
    <x v="588"/>
    <s v="publishing/fiction"/>
    <x v="1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n v="0.70000000000000007"/>
    <x v="589"/>
    <s v="publishing/fiction"/>
    <x v="10"/>
    <x v="3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n v="0.4"/>
    <x v="453"/>
    <s v="publishing/fiction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n v="2.666666666666667"/>
    <x v="590"/>
    <s v="publishing/fiction"/>
    <x v="10"/>
    <x v="3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n v="104"/>
    <x v="591"/>
    <s v="music/rock"/>
    <x v="11"/>
    <x v="4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n v="133.15375"/>
    <x v="592"/>
    <s v="music/rock"/>
    <x v="11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n v="100"/>
    <x v="73"/>
    <s v="music/rock"/>
    <x v="1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n v="148.13333333333333"/>
    <x v="593"/>
    <s v="music/rock"/>
    <x v="11"/>
    <x v="4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n v="102.49999999999999"/>
    <x v="594"/>
    <s v="music/rock"/>
    <x v="11"/>
    <x v="4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n v="180.62799999999999"/>
    <x v="595"/>
    <s v="music/rock"/>
    <x v="11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n v="142.79999999999998"/>
    <x v="596"/>
    <s v="music/rock"/>
    <x v="11"/>
    <x v="4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n v="114.16666666666666"/>
    <x v="597"/>
    <s v="music/rock"/>
    <x v="11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n v="203.505"/>
    <x v="598"/>
    <s v="music/rock"/>
    <x v="11"/>
    <x v="4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n v="109.41176470588236"/>
    <x v="599"/>
    <s v="music/rock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n v="144.37459999999999"/>
    <x v="600"/>
    <s v="music/rock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n v="103.86666666666666"/>
    <x v="601"/>
    <s v="music/rock"/>
    <x v="11"/>
    <x v="4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n v="100.44440000000002"/>
    <x v="602"/>
    <s v="music/rock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n v="102.77927272727271"/>
    <x v="603"/>
    <s v="music/rock"/>
    <x v="11"/>
    <x v="4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n v="105.31250000000001"/>
    <x v="604"/>
    <s v="music/rock"/>
    <x v="1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n v="111.78571428571429"/>
    <x v="605"/>
    <s v="music/rock"/>
    <x v="11"/>
    <x v="4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n v="101.35000000000001"/>
    <x v="606"/>
    <s v="music/rock"/>
    <x v="11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n v="107.53333333333333"/>
    <x v="607"/>
    <s v="music/rock"/>
    <x v="11"/>
    <x v="4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n v="114.88571428571429"/>
    <x v="608"/>
    <s v="music/rock"/>
    <x v="11"/>
    <x v="4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n v="100.02"/>
    <x v="609"/>
    <s v="music/rock"/>
    <x v="11"/>
    <x v="4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n v="152.13333333333335"/>
    <x v="610"/>
    <s v="music/rock"/>
    <x v="11"/>
    <x v="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n v="111.52149999999999"/>
    <x v="611"/>
    <s v="music/rock"/>
    <x v="1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n v="101.33333333333334"/>
    <x v="612"/>
    <s v="music/rock"/>
    <x v="1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n v="123.2608695652174"/>
    <x v="613"/>
    <s v="music/rock"/>
    <x v="11"/>
    <x v="4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n v="100"/>
    <x v="614"/>
    <s v="music/rock"/>
    <x v="11"/>
    <x v="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n v="105"/>
    <x v="615"/>
    <s v="music/rock"/>
    <x v="11"/>
    <x v="4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s v="music/rock"/>
    <n v="104.4375"/>
    <x v="616"/>
    <s v="music/rock"/>
    <x v="11"/>
    <x v="4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n v="105.125"/>
    <x v="617"/>
    <s v="music/rock"/>
    <x v="11"/>
    <x v="4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n v="100"/>
    <x v="618"/>
    <s v="music/rock"/>
    <x v="11"/>
    <x v="4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n v="103.77499999999999"/>
    <x v="619"/>
    <s v="music/rock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n v="105"/>
    <x v="615"/>
    <s v="music/rock"/>
    <x v="11"/>
    <x v="4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n v="104"/>
    <x v="64"/>
    <s v="music/rock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n v="151.83333333333334"/>
    <x v="620"/>
    <s v="music/rock"/>
    <x v="11"/>
    <x v="4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n v="159.99600000000001"/>
    <x v="621"/>
    <s v="music/rock"/>
    <x v="11"/>
    <x v="4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n v="127.3"/>
    <x v="622"/>
    <s v="music/rock"/>
    <x v="11"/>
    <x v="4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n v="107"/>
    <x v="623"/>
    <s v="music/rock"/>
    <x v="11"/>
    <x v="4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n v="115.12214285714286"/>
    <x v="624"/>
    <s v="music/rock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n v="137.11066666666665"/>
    <x v="625"/>
    <s v="music/rock"/>
    <x v="1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n v="155.71428571428572"/>
    <x v="626"/>
    <s v="music/rock"/>
    <x v="11"/>
    <x v="4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s v="music/rock"/>
    <n v="108.74999999999999"/>
    <x v="627"/>
    <s v="music/rock"/>
    <x v="11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n v="134.05000000000001"/>
    <x v="628"/>
    <s v="music/rock"/>
    <x v="1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n v="100"/>
    <x v="629"/>
    <s v="music/rock"/>
    <x v="11"/>
    <x v="4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n v="119.16666666666667"/>
    <x v="630"/>
    <s v="music/rock"/>
    <x v="11"/>
    <x v="4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n v="179.5"/>
    <x v="631"/>
    <s v="music/rock"/>
    <x v="11"/>
    <x v="4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n v="134.38124999999999"/>
    <x v="632"/>
    <s v="music/rock"/>
    <x v="11"/>
    <x v="4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n v="100.43200000000002"/>
    <x v="633"/>
    <s v="music/rock"/>
    <x v="11"/>
    <x v="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n v="101.45454545454547"/>
    <x v="634"/>
    <s v="music/rock"/>
    <x v="11"/>
    <x v="4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n v="103.33333333333334"/>
    <x v="635"/>
    <s v="music/rock"/>
    <x v="11"/>
    <x v="4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n v="107"/>
    <x v="636"/>
    <s v="music/rock"/>
    <x v="11"/>
    <x v="4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n v="104"/>
    <x v="151"/>
    <s v="music/rock"/>
    <x v="11"/>
    <x v="4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n v="107.83333333333334"/>
    <x v="637"/>
    <s v="music/rock"/>
    <x v="11"/>
    <x v="4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n v="233.33333333333334"/>
    <x v="638"/>
    <s v="music/rock"/>
    <x v="1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n v="100.60706666666665"/>
    <x v="639"/>
    <s v="music/rock"/>
    <x v="11"/>
    <x v="4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s v="music/rock"/>
    <n v="101.66666666666666"/>
    <x v="640"/>
    <s v="music/rock"/>
    <x v="11"/>
    <x v="4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n v="131.0181818181818"/>
    <x v="641"/>
    <s v="music/rock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n v="117.25000000000001"/>
    <x v="642"/>
    <s v="music/rock"/>
    <x v="11"/>
    <x v="4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s v="music/rock"/>
    <n v="100.93039999999999"/>
    <x v="643"/>
    <s v="music/rock"/>
    <x v="11"/>
    <x v="4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n v="121.8"/>
    <x v="644"/>
    <s v="music/rock"/>
    <x v="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n v="145.4"/>
    <x v="645"/>
    <s v="music/rock"/>
    <x v="11"/>
    <x v="4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n v="116.61660000000001"/>
    <x v="646"/>
    <s v="music/rock"/>
    <x v="11"/>
    <x v="4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n v="120.4166"/>
    <x v="647"/>
    <s v="music/metal"/>
    <x v="1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n v="101.32000000000001"/>
    <x v="648"/>
    <s v="music/metal"/>
    <x v="1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n v="104.32"/>
    <x v="649"/>
    <s v="music/metal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n v="267.13333333333333"/>
    <x v="650"/>
    <s v="music/metal"/>
    <x v="12"/>
    <x v="4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n v="194.13333333333333"/>
    <x v="651"/>
    <s v="music/metal"/>
    <x v="12"/>
    <x v="4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n v="120.3802"/>
    <x v="652"/>
    <s v="music/metal"/>
    <x v="12"/>
    <x v="4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n v="122.00090909090908"/>
    <x v="653"/>
    <s v="music/metal"/>
    <x v="12"/>
    <x v="4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s v="music/metal"/>
    <n v="100"/>
    <x v="119"/>
    <s v="music/metal"/>
    <x v="12"/>
    <x v="4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n v="100"/>
    <x v="654"/>
    <s v="music/metal"/>
    <x v="12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n v="119.9"/>
    <x v="655"/>
    <s v="music/metal"/>
    <x v="12"/>
    <x v="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n v="155.17499999999998"/>
    <x v="656"/>
    <s v="music/metal"/>
    <x v="12"/>
    <x v="4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n v="130.44999999999999"/>
    <x v="657"/>
    <s v="music/metal"/>
    <x v="12"/>
    <x v="4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n v="104.97142857142859"/>
    <x v="658"/>
    <s v="music/metal"/>
    <x v="12"/>
    <x v="4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n v="100"/>
    <x v="180"/>
    <s v="music/metal"/>
    <x v="12"/>
    <x v="4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n v="118.2205035971223"/>
    <x v="659"/>
    <s v="music/metal"/>
    <x v="12"/>
    <x v="4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n v="103.44827586206897"/>
    <x v="660"/>
    <s v="music/metal"/>
    <x v="1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n v="218.00000000000003"/>
    <x v="661"/>
    <s v="music/metal"/>
    <x v="12"/>
    <x v="4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n v="100"/>
    <x v="73"/>
    <s v="music/metal"/>
    <x v="1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n v="144.00583333333333"/>
    <x v="662"/>
    <s v="music/metal"/>
    <x v="12"/>
    <x v="4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n v="104.67500000000001"/>
    <x v="663"/>
    <s v="music/metal"/>
    <x v="1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n v="18.142857142857142"/>
    <x v="664"/>
    <s v="music/jazz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n v="2.2444444444444445"/>
    <x v="476"/>
    <s v="music/jazz"/>
    <x v="13"/>
    <x v="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n v="0.33999999999999997"/>
    <x v="665"/>
    <s v="music/jazz"/>
    <x v="13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n v="4.5"/>
    <x v="666"/>
    <s v="music/jazz"/>
    <x v="1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n v="41.53846153846154"/>
    <x v="667"/>
    <s v="music/jazz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n v="2.0454545454545454"/>
    <x v="381"/>
    <s v="music/jazz"/>
    <x v="13"/>
    <x v="4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n v="18.285714285714285"/>
    <x v="668"/>
    <s v="music/jazz"/>
    <x v="1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n v="24.02"/>
    <x v="669"/>
    <s v="music/jazz"/>
    <x v="1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n v="0.1111111111111111"/>
    <x v="73"/>
    <s v="music/jazz"/>
    <x v="13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n v="11.818181818181818"/>
    <x v="670"/>
    <s v="music/jazz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n v="0.31"/>
    <x v="671"/>
    <s v="music/jazz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n v="5.416666666666667"/>
    <x v="672"/>
    <s v="music/jazz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n v="0.8125"/>
    <x v="151"/>
    <s v="music/jazz"/>
    <x v="13"/>
    <x v="4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n v="1.2857142857142856"/>
    <x v="377"/>
    <s v="music/jazz"/>
    <x v="13"/>
    <x v="4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n v="24.333333333333336"/>
    <x v="673"/>
    <s v="music/jazz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n v="0"/>
    <x v="121"/>
    <s v="music/jazz"/>
    <x v="13"/>
    <x v="4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s v="music/jazz"/>
    <n v="40.799492385786799"/>
    <x v="674"/>
    <s v="music/jazz"/>
    <x v="13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n v="67.55"/>
    <x v="675"/>
    <s v="music/jazz"/>
    <x v="13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n v="1.3"/>
    <x v="151"/>
    <s v="music/jazz"/>
    <x v="1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n v="30.666666666666664"/>
    <x v="676"/>
    <s v="music/jazz"/>
    <x v="13"/>
    <x v="4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n v="2.9894179894179893"/>
    <x v="677"/>
    <s v="music/indie rock"/>
    <x v="14"/>
    <x v="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n v="0.8"/>
    <x v="180"/>
    <s v="music/indie rock"/>
    <x v="1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n v="20.133333333333333"/>
    <x v="678"/>
    <s v="music/indie rock"/>
    <x v="14"/>
    <x v="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n v="40.020000000000003"/>
    <x v="679"/>
    <s v="music/indie rock"/>
    <x v="14"/>
    <x v="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n v="1"/>
    <x v="119"/>
    <s v="music/indie rock"/>
    <x v="14"/>
    <x v="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n v="75"/>
    <x v="680"/>
    <s v="music/indie rock"/>
    <x v="14"/>
    <x v="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n v="41"/>
    <x v="681"/>
    <s v="music/indie rock"/>
    <x v="1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n v="0"/>
    <x v="121"/>
    <s v="music/indie rock"/>
    <x v="14"/>
    <x v="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n v="7.1999999999999993"/>
    <x v="666"/>
    <s v="music/indie rock"/>
    <x v="1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n v="9.4412800000000008"/>
    <x v="682"/>
    <s v="music/indie rock"/>
    <x v="1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n v="4.1666666666666661"/>
    <x v="683"/>
    <s v="music/indie rock"/>
    <x v="14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n v="3.25"/>
    <x v="684"/>
    <s v="music/indie rock"/>
    <x v="1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n v="40.75"/>
    <x v="685"/>
    <s v="music/indie rock"/>
    <x v="14"/>
    <x v="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n v="10"/>
    <x v="379"/>
    <s v="music/indie rock"/>
    <x v="14"/>
    <x v="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n v="39.17"/>
    <x v="686"/>
    <s v="music/indie rock"/>
    <x v="1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n v="2.4375"/>
    <x v="687"/>
    <s v="music/indie rock"/>
    <x v="14"/>
    <x v="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n v="40"/>
    <x v="688"/>
    <s v="music/indie rock"/>
    <x v="14"/>
    <x v="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n v="0"/>
    <x v="121"/>
    <s v="music/indie rock"/>
    <x v="14"/>
    <x v="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n v="2.8000000000000003"/>
    <x v="436"/>
    <s v="music/indie rock"/>
    <x v="14"/>
    <x v="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n v="37.333333333333336"/>
    <x v="436"/>
    <s v="music/indie rock"/>
    <x v="14"/>
    <x v="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n v="0.42"/>
    <x v="689"/>
    <s v="music/jazz"/>
    <x v="1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n v="0"/>
    <x v="121"/>
    <s v="music/jazz"/>
    <x v="13"/>
    <x v="4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n v="0.3"/>
    <x v="180"/>
    <s v="music/jazz"/>
    <x v="13"/>
    <x v="4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n v="3.2"/>
    <x v="379"/>
    <s v="music/jazz"/>
    <x v="13"/>
    <x v="4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n v="0.30199999999999999"/>
    <x v="690"/>
    <s v="music/jazz"/>
    <x v="13"/>
    <x v="4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n v="3.0153846153846153"/>
    <x v="691"/>
    <s v="music/jazz"/>
    <x v="13"/>
    <x v="4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n v="0"/>
    <x v="121"/>
    <s v="music/jazz"/>
    <x v="13"/>
    <x v="4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n v="0"/>
    <x v="121"/>
    <s v="music/jazz"/>
    <x v="13"/>
    <x v="4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n v="0"/>
    <x v="121"/>
    <s v="music/jazz"/>
    <x v="1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n v="3.25"/>
    <x v="178"/>
    <s v="music/jazz"/>
    <x v="13"/>
    <x v="4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n v="22.363636363636363"/>
    <x v="692"/>
    <s v="music/jazz"/>
    <x v="13"/>
    <x v="4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n v="0"/>
    <x v="121"/>
    <s v="music/jazz"/>
    <x v="13"/>
    <x v="4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n v="0.85714285714285721"/>
    <x v="2"/>
    <s v="music/jazz"/>
    <x v="1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n v="6.6066666666666665"/>
    <x v="693"/>
    <s v="music/jazz"/>
    <x v="13"/>
    <x v="4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n v="0"/>
    <x v="121"/>
    <s v="music/jazz"/>
    <x v="13"/>
    <x v="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n v="5.7692307692307692"/>
    <x v="694"/>
    <s v="music/jazz"/>
    <x v="1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n v="0"/>
    <x v="121"/>
    <s v="music/jazz"/>
    <x v="1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n v="0.6"/>
    <x v="180"/>
    <s v="music/jazz"/>
    <x v="1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n v="5.0256410256410255"/>
    <x v="695"/>
    <s v="music/jazz"/>
    <x v="13"/>
    <x v="4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s v="music/jazz"/>
    <n v="0.5"/>
    <x v="101"/>
    <s v="music/jazz"/>
    <x v="13"/>
    <x v="4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n v="0"/>
    <x v="121"/>
    <s v="music/jazz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n v="30.9"/>
    <x v="696"/>
    <s v="music/jazz"/>
    <x v="13"/>
    <x v="4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n v="21.037037037037038"/>
    <x v="697"/>
    <s v="music/jazz"/>
    <x v="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n v="2.1999999999999997"/>
    <x v="698"/>
    <s v="music/jazz"/>
    <x v="13"/>
    <x v="4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n v="10.9"/>
    <x v="699"/>
    <s v="music/jazz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n v="2.666666666666667"/>
    <x v="700"/>
    <s v="music/jazz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n v="0"/>
    <x v="121"/>
    <s v="music/jazz"/>
    <x v="13"/>
    <x v="4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n v="0"/>
    <x v="121"/>
    <s v="music/jazz"/>
    <x v="13"/>
    <x v="4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n v="10.86206896551724"/>
    <x v="701"/>
    <s v="music/jazz"/>
    <x v="13"/>
    <x v="4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n v="0"/>
    <x v="121"/>
    <s v="music/jazz"/>
    <x v="1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n v="38.333333333333336"/>
    <x v="160"/>
    <s v="music/jazz"/>
    <x v="1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n v="6.5500000000000007"/>
    <x v="702"/>
    <s v="music/jazz"/>
    <x v="13"/>
    <x v="4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n v="14.536842105263158"/>
    <x v="703"/>
    <s v="music/jazz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n v="6"/>
    <x v="88"/>
    <s v="music/jazz"/>
    <x v="13"/>
    <x v="4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n v="30.4"/>
    <x v="704"/>
    <s v="music/jazz"/>
    <x v="13"/>
    <x v="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n v="1.4285714285714286"/>
    <x v="384"/>
    <s v="music/jazz"/>
    <x v="13"/>
    <x v="4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n v="0"/>
    <x v="121"/>
    <s v="music/jazz"/>
    <x v="1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n v="1.1428571428571428"/>
    <x v="135"/>
    <s v="music/jazz"/>
    <x v="13"/>
    <x v="4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n v="0.35714285714285715"/>
    <x v="384"/>
    <s v="music/jazz"/>
    <x v="1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n v="1.4545454545454546"/>
    <x v="135"/>
    <s v="music/jazz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n v="17.155555555555555"/>
    <x v="705"/>
    <s v="technology/wearables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n v="2.3220000000000001"/>
    <x v="706"/>
    <s v="technology/wearables"/>
    <x v="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n v="8.9066666666666663"/>
    <x v="707"/>
    <s v="technology/wearables"/>
    <x v="8"/>
    <x v="2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n v="9.6333333333333346"/>
    <x v="708"/>
    <s v="technology/wearables"/>
    <x v="8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n v="13.325999999999999"/>
    <x v="709"/>
    <s v="technology/wearables"/>
    <x v="8"/>
    <x v="2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n v="2.484"/>
    <x v="710"/>
    <s v="technology/wearables"/>
    <x v="8"/>
    <x v="2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n v="1.9066666666666665"/>
    <x v="711"/>
    <s v="technology/wearables"/>
    <x v="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n v="0"/>
    <x v="121"/>
    <s v="technology/wearables"/>
    <x v="8"/>
    <x v="2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n v="12"/>
    <x v="88"/>
    <s v="technology/wearables"/>
    <x v="8"/>
    <x v="2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n v="1.365"/>
    <x v="498"/>
    <s v="technology/wearables"/>
    <x v="8"/>
    <x v="2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n v="28.04"/>
    <x v="712"/>
    <s v="technology/wearables"/>
    <x v="8"/>
    <x v="2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s v="technology/wearables"/>
    <n v="38.39"/>
    <x v="713"/>
    <s v="technology/wearables"/>
    <x v="8"/>
    <x v="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n v="39.942857142857143"/>
    <x v="714"/>
    <s v="technology/wearables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n v="0.84"/>
    <x v="715"/>
    <s v="technology/wearables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n v="43.406666666666666"/>
    <x v="716"/>
    <s v="technology/wearables"/>
    <x v="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n v="5.6613333333333333"/>
    <x v="717"/>
    <s v="technology/wearables"/>
    <x v="8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n v="1.722"/>
    <x v="718"/>
    <s v="technology/wearables"/>
    <x v="8"/>
    <x v="2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n v="1.9416666666666664"/>
    <x v="719"/>
    <s v="technology/wearables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n v="11.328275684711327"/>
    <x v="720"/>
    <s v="technology/wearables"/>
    <x v="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n v="38.86"/>
    <x v="721"/>
    <s v="technology/wearables"/>
    <x v="8"/>
    <x v="2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n v="46.100628930817614"/>
    <x v="722"/>
    <s v="technology/wearables"/>
    <x v="8"/>
    <x v="2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n v="42.188421052631583"/>
    <x v="723"/>
    <s v="technology/wearables"/>
    <x v="8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n v="28.48"/>
    <x v="724"/>
    <s v="technology/wearables"/>
    <x v="8"/>
    <x v="2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n v="1.077142857142857"/>
    <x v="725"/>
    <s v="technology/wearables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n v="0.79909090909090907"/>
    <x v="726"/>
    <s v="technology/wearables"/>
    <x v="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n v="1.1919999999999999"/>
    <x v="727"/>
    <s v="technology/wearables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n v="14.799999999999999"/>
    <x v="728"/>
    <s v="technology/wearables"/>
    <x v="8"/>
    <x v="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n v="17.810000000000002"/>
    <x v="729"/>
    <s v="technology/wearables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n v="1.325"/>
    <x v="730"/>
    <s v="technology/wearables"/>
    <x v="8"/>
    <x v="2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n v="46.666666666666664"/>
    <x v="731"/>
    <s v="technology/wearables"/>
    <x v="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n v="45.92"/>
    <x v="732"/>
    <s v="technology/wearables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n v="0.22599999999999998"/>
    <x v="733"/>
    <s v="technology/wearables"/>
    <x v="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n v="34.625"/>
    <x v="734"/>
    <s v="technology/wearables"/>
    <x v="8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n v="2.0549999999999997"/>
    <x v="735"/>
    <s v="technology/wearables"/>
    <x v="8"/>
    <x v="2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n v="0.55999999999999994"/>
    <x v="736"/>
    <s v="technology/wearables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n v="2.6069999999999998"/>
    <x v="737"/>
    <s v="technology/wearables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n v="1.9259999999999999"/>
    <x v="738"/>
    <s v="technology/wearables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n v="33.666666666666664"/>
    <x v="739"/>
    <s v="technology/wearables"/>
    <x v="8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n v="56.263267182990241"/>
    <x v="740"/>
    <s v="technology/wearables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n v="82.817599999999999"/>
    <x v="741"/>
    <s v="technology/wearables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n v="14.860000000000001"/>
    <x v="742"/>
    <s v="technology/wearables"/>
    <x v="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n v="1.2375123751237513E-2"/>
    <x v="743"/>
    <s v="technology/wearables"/>
    <x v="8"/>
    <x v="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n v="1.7142857142857144E-2"/>
    <x v="120"/>
    <s v="technology/wearables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n v="29.506136117214709"/>
    <x v="744"/>
    <s v="technology/wearables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n v="1.06"/>
    <x v="745"/>
    <s v="technology/wearables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n v="6.293333333333333"/>
    <x v="746"/>
    <s v="technology/wearables"/>
    <x v="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n v="12.75"/>
    <x v="747"/>
    <s v="technology/wearables"/>
    <x v="8"/>
    <x v="2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n v="13.22"/>
    <x v="748"/>
    <s v="technology/wearables"/>
    <x v="8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n v="0"/>
    <x v="121"/>
    <s v="technology/wearables"/>
    <x v="8"/>
    <x v="2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n v="16.77"/>
    <x v="749"/>
    <s v="technology/wearables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n v="0.104"/>
    <x v="31"/>
    <s v="technology/wearables"/>
    <x v="8"/>
    <x v="2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n v="4.24"/>
    <x v="750"/>
    <s v="technology/wearables"/>
    <x v="8"/>
    <x v="2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n v="0.46699999999999997"/>
    <x v="751"/>
    <s v="technology/wearables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n v="25.087142857142858"/>
    <x v="752"/>
    <s v="technology/wearables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n v="2.3345000000000002"/>
    <x v="753"/>
    <s v="technology/wearables"/>
    <x v="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n v="7.26"/>
    <x v="754"/>
    <s v="technology/wearables"/>
    <x v="8"/>
    <x v="2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n v="1.625"/>
    <x v="31"/>
    <s v="technology/wearables"/>
    <x v="8"/>
    <x v="2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n v="1.3"/>
    <x v="755"/>
    <s v="technology/wearables"/>
    <x v="8"/>
    <x v="2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n v="58.558333333333337"/>
    <x v="756"/>
    <s v="technology/wearables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n v="7.7886666666666677"/>
    <x v="757"/>
    <s v="technology/wearables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n v="2.2157147647256061"/>
    <x v="758"/>
    <s v="technology/wearables"/>
    <x v="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n v="104"/>
    <x v="759"/>
    <s v="technology/wearables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n v="29.6029602960296"/>
    <x v="760"/>
    <s v="technology/wearables"/>
    <x v="8"/>
    <x v="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n v="16.055"/>
    <x v="761"/>
    <s v="technology/wearables"/>
    <x v="8"/>
    <x v="2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n v="82.207999999999998"/>
    <x v="762"/>
    <s v="technology/wearables"/>
    <x v="8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n v="75.051000000000002"/>
    <x v="763"/>
    <s v="technology/wearables"/>
    <x v="8"/>
    <x v="2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n v="5.8500000000000005"/>
    <x v="764"/>
    <s v="technology/wearables"/>
    <x v="8"/>
    <x v="2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n v="44.32"/>
    <x v="765"/>
    <s v="technology/wearables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n v="0.26737967914438499"/>
    <x v="409"/>
    <s v="technology/wearables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n v="13.13"/>
    <x v="178"/>
    <s v="technology/wearables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n v="0.19088937093275488"/>
    <x v="698"/>
    <s v="technology/wearables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n v="0.375"/>
    <x v="766"/>
    <s v="technology/wearables"/>
    <x v="8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n v="21535.021000000001"/>
    <x v="767"/>
    <s v="technology/wearables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n v="34.527999999999999"/>
    <x v="768"/>
    <s v="technology/wearables"/>
    <x v="8"/>
    <x v="2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n v="30.599999999999998"/>
    <x v="769"/>
    <s v="technology/wearables"/>
    <x v="8"/>
    <x v="2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n v="2.666666666666667"/>
    <x v="379"/>
    <s v="technology/wearables"/>
    <x v="8"/>
    <x v="2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n v="2.8420000000000001"/>
    <x v="770"/>
    <s v="technology/wearables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n v="22.878799999999998"/>
    <x v="771"/>
    <s v="technology/wearables"/>
    <x v="8"/>
    <x v="2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n v="3.105"/>
    <x v="772"/>
    <s v="technology/wearables"/>
    <x v="8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n v="47.333333333333336"/>
    <x v="460"/>
    <s v="technology/wearables"/>
    <x v="8"/>
    <x v="2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n v="205.54838709677421"/>
    <x v="773"/>
    <s v="music/electronic music"/>
    <x v="15"/>
    <x v="4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n v="351.80366666666669"/>
    <x v="774"/>
    <s v="music/electronic music"/>
    <x v="15"/>
    <x v="4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n v="114.9"/>
    <x v="775"/>
    <s v="music/electronic music"/>
    <x v="15"/>
    <x v="4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n v="237.15"/>
    <x v="776"/>
    <s v="music/electronic music"/>
    <x v="15"/>
    <x v="4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n v="118.63774999999998"/>
    <x v="777"/>
    <s v="music/electronic music"/>
    <x v="15"/>
    <x v="4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n v="109.92831428571431"/>
    <x v="778"/>
    <s v="music/electronic music"/>
    <x v="1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n v="100.00828571428571"/>
    <x v="779"/>
    <s v="music/electronic music"/>
    <x v="15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n v="103.09292094387415"/>
    <x v="780"/>
    <s v="music/electronic music"/>
    <x v="1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n v="117.27000000000001"/>
    <x v="781"/>
    <s v="music/electronic music"/>
    <x v="15"/>
    <x v="4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n v="111.75999999999999"/>
    <x v="782"/>
    <s v="music/electronic music"/>
    <x v="15"/>
    <x v="4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n v="342.09999999999997"/>
    <x v="783"/>
    <s v="music/electronic music"/>
    <x v="15"/>
    <x v="4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n v="107.4"/>
    <x v="784"/>
    <s v="music/electronic music"/>
    <x v="15"/>
    <x v="4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s v="music/electronic music"/>
    <n v="108.49703703703703"/>
    <x v="785"/>
    <s v="music/electronic music"/>
    <x v="1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n v="102.86144578313252"/>
    <x v="786"/>
    <s v="music/electronic music"/>
    <x v="15"/>
    <x v="4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n v="130.0018"/>
    <x v="787"/>
    <s v="music/electronic music"/>
    <x v="1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n v="107.65217391304347"/>
    <x v="788"/>
    <s v="music/electronic music"/>
    <x v="15"/>
    <x v="4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n v="112.36044444444444"/>
    <x v="789"/>
    <s v="music/electronic music"/>
    <x v="15"/>
    <x v="4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n v="102.1"/>
    <x v="790"/>
    <s v="music/electronic music"/>
    <x v="15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n v="145.33333333333334"/>
    <x v="791"/>
    <s v="music/electronic music"/>
    <x v="1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n v="128.19999999999999"/>
    <x v="792"/>
    <s v="music/electronic music"/>
    <x v="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n v="0.29411764705882354"/>
    <x v="409"/>
    <s v="journalism/audio"/>
    <x v="16"/>
    <x v="5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n v="0"/>
    <x v="121"/>
    <s v="journalism/audio"/>
    <x v="16"/>
    <x v="5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n v="1.5384615384615385"/>
    <x v="119"/>
    <s v="journalism/audio"/>
    <x v="16"/>
    <x v="5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n v="8.5370000000000008"/>
    <x v="793"/>
    <s v="journalism/audio"/>
    <x v="16"/>
    <x v="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n v="8.5714285714285715E-2"/>
    <x v="366"/>
    <s v="journalism/audio"/>
    <x v="16"/>
    <x v="5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n v="2.6599999999999997"/>
    <x v="794"/>
    <s v="journalism/audio"/>
    <x v="16"/>
    <x v="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n v="0"/>
    <x v="121"/>
    <s v="journalism/audio"/>
    <x v="16"/>
    <x v="5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n v="0.05"/>
    <x v="120"/>
    <s v="journalism/audio"/>
    <x v="16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n v="1.4133333333333333"/>
    <x v="450"/>
    <s v="journalism/audio"/>
    <x v="16"/>
    <x v="5"/>
  </r>
  <r>
    <n v="1049"/>
    <s v="J1 (Canceled)"/>
    <s v="------"/>
    <n v="12000"/>
    <x v="117"/>
    <x v="1"/>
    <x v="0"/>
    <s v="USD"/>
    <n v="1455272445"/>
    <n v="1452680445"/>
    <b v="0"/>
    <x v="78"/>
    <b v="0"/>
    <s v="journalism/audio"/>
    <n v="0"/>
    <x v="121"/>
    <s v="journalism/audio"/>
    <x v="16"/>
    <x v="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n v="0"/>
    <x v="121"/>
    <s v="journalism/audio"/>
    <x v="16"/>
    <x v="5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n v="0"/>
    <x v="121"/>
    <s v="journalism/audio"/>
    <x v="16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n v="0"/>
    <x v="121"/>
    <s v="journalism/audio"/>
    <x v="16"/>
    <x v="5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n v="1"/>
    <x v="2"/>
    <s v="journalism/audio"/>
    <x v="1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n v="0"/>
    <x v="121"/>
    <s v="journalism/audio"/>
    <x v="16"/>
    <x v="5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n v="0"/>
    <x v="121"/>
    <s v="journalism/audio"/>
    <x v="16"/>
    <x v="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n v="0"/>
    <x v="121"/>
    <s v="journalism/audio"/>
    <x v="16"/>
    <x v="5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n v="0"/>
    <x v="121"/>
    <s v="journalism/audio"/>
    <x v="16"/>
    <x v="5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n v="0"/>
    <x v="121"/>
    <s v="journalism/audio"/>
    <x v="16"/>
    <x v="5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s v="journalism/audio"/>
    <n v="0"/>
    <x v="121"/>
    <s v="journalism/audio"/>
    <x v="16"/>
    <x v="5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n v="1"/>
    <x v="73"/>
    <s v="journalism/audio"/>
    <x v="16"/>
    <x v="5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n v="0"/>
    <x v="121"/>
    <s v="journalism/audio"/>
    <x v="16"/>
    <x v="5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s v="journalism/audio"/>
    <n v="95.477386934673376"/>
    <x v="125"/>
    <s v="journalism/audio"/>
    <x v="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n v="0"/>
    <x v="121"/>
    <s v="journalism/audio"/>
    <x v="16"/>
    <x v="5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n v="8.974444444444444"/>
    <x v="795"/>
    <s v="games/video games"/>
    <x v="1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n v="2.7"/>
    <x v="796"/>
    <s v="games/video games"/>
    <x v="17"/>
    <x v="6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n v="3.3673333333333333"/>
    <x v="797"/>
    <s v="games/video games"/>
    <x v="17"/>
    <x v="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n v="26"/>
    <x v="31"/>
    <s v="games/video games"/>
    <x v="17"/>
    <x v="6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n v="0.15"/>
    <x v="798"/>
    <s v="games/video games"/>
    <x v="17"/>
    <x v="6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n v="38.636363636363633"/>
    <x v="799"/>
    <s v="games/video games"/>
    <x v="1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n v="0.70000000000000007"/>
    <x v="436"/>
    <s v="games/video games"/>
    <x v="17"/>
    <x v="6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n v="0"/>
    <x v="121"/>
    <s v="games/video games"/>
    <x v="17"/>
    <x v="6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n v="6.8000000000000005E-2"/>
    <x v="800"/>
    <s v="games/video games"/>
    <x v="17"/>
    <x v="6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n v="1.3333333333333335"/>
    <x v="119"/>
    <s v="games/video games"/>
    <x v="17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n v="6.3092592592592585"/>
    <x v="801"/>
    <s v="games/video games"/>
    <x v="17"/>
    <x v="6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n v="4.5"/>
    <x v="2"/>
    <s v="games/video games"/>
    <x v="17"/>
    <x v="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n v="62.765333333333331"/>
    <x v="802"/>
    <s v="games/video games"/>
    <x v="17"/>
    <x v="6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n v="29.376000000000001"/>
    <x v="803"/>
    <s v="games/video games"/>
    <x v="17"/>
    <x v="6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n v="7.5"/>
    <x v="377"/>
    <s v="games/video games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n v="2.6076923076923078"/>
    <x v="804"/>
    <s v="games/video games"/>
    <x v="17"/>
    <x v="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n v="9.1050000000000004"/>
    <x v="805"/>
    <s v="games/video games"/>
    <x v="17"/>
    <x v="6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n v="1.7647058823529412E-2"/>
    <x v="366"/>
    <s v="games/video games"/>
    <x v="17"/>
    <x v="6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n v="0.55999999999999994"/>
    <x v="806"/>
    <s v="games/video games"/>
    <x v="17"/>
    <x v="6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n v="0.82000000000000006"/>
    <x v="807"/>
    <s v="games/video games"/>
    <x v="17"/>
    <x v="6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s v="games/video games"/>
    <n v="0"/>
    <x v="121"/>
    <s v="games/video games"/>
    <x v="17"/>
    <x v="6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n v="3.42"/>
    <x v="808"/>
    <s v="games/video games"/>
    <x v="17"/>
    <x v="6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s v="games/video games"/>
    <n v="8.3333333333333343E-2"/>
    <x v="507"/>
    <s v="games/video games"/>
    <x v="17"/>
    <x v="6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n v="0"/>
    <x v="121"/>
    <s v="games/video games"/>
    <x v="17"/>
    <x v="6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n v="14.182977777777777"/>
    <x v="809"/>
    <s v="games/video games"/>
    <x v="17"/>
    <x v="6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n v="7.8266666666666662"/>
    <x v="810"/>
    <s v="games/video games"/>
    <x v="17"/>
    <x v="6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n v="3.8464497269020695E-2"/>
    <x v="144"/>
    <s v="games/video games"/>
    <x v="17"/>
    <x v="6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n v="12.5"/>
    <x v="385"/>
    <s v="games/video games"/>
    <x v="17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n v="1.05"/>
    <x v="366"/>
    <s v="games/video games"/>
    <x v="1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n v="14.083333333333334"/>
    <x v="811"/>
    <s v="games/video games"/>
    <x v="17"/>
    <x v="6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n v="18.300055555555556"/>
    <x v="812"/>
    <s v="games/video games"/>
    <x v="17"/>
    <x v="6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n v="5.0347999999999997"/>
    <x v="813"/>
    <s v="games/video games"/>
    <x v="1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n v="17.933333333333334"/>
    <x v="814"/>
    <s v="games/video games"/>
    <x v="17"/>
    <x v="6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n v="4.7E-2"/>
    <x v="815"/>
    <s v="games/video games"/>
    <x v="17"/>
    <x v="6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n v="7.2120000000000006"/>
    <x v="816"/>
    <s v="games/video games"/>
    <x v="17"/>
    <x v="6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n v="0.5"/>
    <x v="384"/>
    <s v="games/video games"/>
    <x v="17"/>
    <x v="6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n v="2.5"/>
    <x v="119"/>
    <s v="games/video games"/>
    <x v="17"/>
    <x v="6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n v="4.1000000000000002E-2"/>
    <x v="817"/>
    <s v="games/video games"/>
    <x v="17"/>
    <x v="6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n v="5.3125"/>
    <x v="818"/>
    <s v="games/video games"/>
    <x v="17"/>
    <x v="6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n v="1.6199999999999999"/>
    <x v="796"/>
    <s v="games/video games"/>
    <x v="17"/>
    <x v="6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n v="4.9516666666666671"/>
    <x v="819"/>
    <s v="games/video games"/>
    <x v="17"/>
    <x v="6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n v="0.159"/>
    <x v="820"/>
    <s v="games/video games"/>
    <x v="17"/>
    <x v="6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n v="41.25"/>
    <x v="821"/>
    <s v="games/video games"/>
    <x v="1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n v="0"/>
    <x v="121"/>
    <s v="games/video games"/>
    <x v="17"/>
    <x v="6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n v="2.93"/>
    <x v="822"/>
    <s v="games/video games"/>
    <x v="17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n v="0.44999999999999996"/>
    <x v="2"/>
    <s v="games/video games"/>
    <x v="17"/>
    <x v="6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n v="0.51"/>
    <x v="823"/>
    <s v="games/video games"/>
    <x v="17"/>
    <x v="6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n v="0.04"/>
    <x v="120"/>
    <s v="games/video games"/>
    <x v="17"/>
    <x v="6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n v="35.537409090909087"/>
    <x v="824"/>
    <s v="games/video games"/>
    <x v="17"/>
    <x v="6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n v="0.5"/>
    <x v="144"/>
    <s v="games/video games"/>
    <x v="17"/>
    <x v="6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n v="0.16666666666666669"/>
    <x v="825"/>
    <s v="games/video games"/>
    <x v="1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n v="0.13250000000000001"/>
    <x v="514"/>
    <s v="games/video games"/>
    <x v="17"/>
    <x v="6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n v="3.5704000000000007E-2"/>
    <x v="826"/>
    <s v="games/video games"/>
    <x v="17"/>
    <x v="6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n v="8.3000000000000007"/>
    <x v="827"/>
    <s v="games/video games"/>
    <x v="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n v="2.4222222222222221"/>
    <x v="828"/>
    <s v="games/video games"/>
    <x v="17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n v="0.23809523809523811"/>
    <x v="144"/>
    <s v="games/video games"/>
    <x v="17"/>
    <x v="6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n v="0"/>
    <x v="121"/>
    <s v="games/video games"/>
    <x v="17"/>
    <x v="6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n v="1.1599999999999999E-2"/>
    <x v="829"/>
    <s v="games/video games"/>
    <x v="17"/>
    <x v="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n v="0"/>
    <x v="121"/>
    <s v="games/video games"/>
    <x v="17"/>
    <x v="6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n v="0.22"/>
    <x v="830"/>
    <s v="games/video games"/>
    <x v="1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n v="0.47222222222222221"/>
    <x v="831"/>
    <s v="games/mobile games"/>
    <x v="18"/>
    <x v="6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n v="0"/>
    <x v="121"/>
    <s v="games/mobile games"/>
    <x v="18"/>
    <x v="6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n v="0.5"/>
    <x v="144"/>
    <s v="games/mobile games"/>
    <x v="18"/>
    <x v="6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n v="1.6714285714285713"/>
    <x v="832"/>
    <s v="games/mobile games"/>
    <x v="18"/>
    <x v="6"/>
  </r>
  <r>
    <n v="1128"/>
    <s v="Flying Turds"/>
    <s v="#havingfunFTW"/>
    <n v="1000"/>
    <x v="116"/>
    <x v="2"/>
    <x v="1"/>
    <s v="GBP"/>
    <n v="1407425717"/>
    <n v="1404833717"/>
    <b v="0"/>
    <x v="29"/>
    <b v="0"/>
    <s v="games/mobile games"/>
    <n v="0.1"/>
    <x v="120"/>
    <s v="games/mobile games"/>
    <x v="18"/>
    <x v="6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n v="0.105"/>
    <x v="689"/>
    <s v="games/mobile games"/>
    <x v="18"/>
    <x v="6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n v="0.22"/>
    <x v="830"/>
    <s v="games/mobile games"/>
    <x v="18"/>
    <x v="6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n v="0"/>
    <x v="121"/>
    <s v="games/mobile games"/>
    <x v="18"/>
    <x v="6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n v="14.38"/>
    <x v="833"/>
    <s v="games/mobile games"/>
    <x v="18"/>
    <x v="6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n v="0.66666666666666674"/>
    <x v="135"/>
    <s v="games/mobile games"/>
    <x v="18"/>
    <x v="6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n v="4.0000000000000001E-3"/>
    <x v="120"/>
    <s v="games/mobile games"/>
    <x v="18"/>
    <x v="6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n v="5"/>
    <x v="73"/>
    <s v="games/mobile games"/>
    <x v="1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n v="6.4439140811455857"/>
    <x v="834"/>
    <s v="games/mobile games"/>
    <x v="1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n v="39.5"/>
    <x v="835"/>
    <s v="games/mobile games"/>
    <x v="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n v="0.35714285714285715"/>
    <x v="683"/>
    <s v="games/mobile games"/>
    <x v="18"/>
    <x v="6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n v="6.25E-2"/>
    <x v="144"/>
    <s v="games/mobile games"/>
    <x v="18"/>
    <x v="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n v="0"/>
    <x v="121"/>
    <s v="games/mobile games"/>
    <x v="18"/>
    <x v="6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s v="games/mobile games"/>
    <n v="0"/>
    <x v="121"/>
    <s v="games/mobile games"/>
    <x v="18"/>
    <x v="6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n v="0"/>
    <x v="121"/>
    <s v="games/mobile games"/>
    <x v="18"/>
    <x v="6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n v="0.41333333333333333"/>
    <x v="836"/>
    <s v="games/mobile games"/>
    <x v="18"/>
    <x v="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n v="0"/>
    <x v="121"/>
    <s v="food/food trucks"/>
    <x v="19"/>
    <x v="7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n v="0.125"/>
    <x v="101"/>
    <s v="food/food trucks"/>
    <x v="19"/>
    <x v="7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n v="8.8333333333333339"/>
    <x v="837"/>
    <s v="food/food trucks"/>
    <x v="19"/>
    <x v="7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n v="0"/>
    <x v="121"/>
    <s v="food/food trucks"/>
    <x v="19"/>
    <x v="7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n v="0.48666666666666669"/>
    <x v="838"/>
    <s v="food/food trucks"/>
    <x v="19"/>
    <x v="7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n v="0.15"/>
    <x v="839"/>
    <s v="food/food trucks"/>
    <x v="19"/>
    <x v="7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n v="10.08"/>
    <x v="840"/>
    <s v="food/food trucks"/>
    <x v="19"/>
    <x v="7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n v="0"/>
    <x v="121"/>
    <s v="food/food trucks"/>
    <x v="19"/>
    <x v="7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s v="food/food trucks"/>
    <n v="5.6937500000000005"/>
    <x v="841"/>
    <s v="food/food trucks"/>
    <x v="19"/>
    <x v="7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n v="0.625"/>
    <x v="73"/>
    <s v="food/food trucks"/>
    <x v="19"/>
    <x v="7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n v="6.5"/>
    <x v="149"/>
    <s v="food/food trucks"/>
    <x v="19"/>
    <x v="7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n v="0.752"/>
    <x v="842"/>
    <s v="food/food trucks"/>
    <x v="19"/>
    <x v="7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n v="0"/>
    <x v="121"/>
    <s v="food/food trucks"/>
    <x v="19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n v="1.51"/>
    <x v="690"/>
    <s v="food/food trucks"/>
    <x v="1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n v="0.46666666666666673"/>
    <x v="123"/>
    <s v="food/food trucks"/>
    <x v="19"/>
    <x v="7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n v="0"/>
    <x v="121"/>
    <s v="food/food trucks"/>
    <x v="1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n v="3.85"/>
    <x v="843"/>
    <s v="food/food trucks"/>
    <x v="19"/>
    <x v="7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n v="0"/>
    <x v="121"/>
    <s v="food/food trucks"/>
    <x v="19"/>
    <x v="7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n v="5.8333333333333341E-2"/>
    <x v="844"/>
    <s v="food/food trucks"/>
    <x v="1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n v="0"/>
    <x v="121"/>
    <s v="food/food trucks"/>
    <x v="19"/>
    <x v="7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n v="0"/>
    <x v="121"/>
    <s v="food/food trucks"/>
    <x v="19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n v="20.705000000000002"/>
    <x v="845"/>
    <s v="food/food trucks"/>
    <x v="19"/>
    <x v="7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n v="19.139999999999997"/>
    <x v="846"/>
    <s v="food/food trucks"/>
    <x v="19"/>
    <x v="7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n v="1.6316666666666666"/>
    <x v="847"/>
    <s v="food/food trucks"/>
    <x v="19"/>
    <x v="7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n v="5.6666666666666661"/>
    <x v="848"/>
    <s v="food/food trucks"/>
    <x v="19"/>
    <x v="7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n v="0.16999999999999998"/>
    <x v="162"/>
    <s v="food/food trucks"/>
    <x v="19"/>
    <x v="7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n v="0.4"/>
    <x v="73"/>
    <s v="food/food trucks"/>
    <x v="19"/>
    <x v="7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n v="0.1"/>
    <x v="384"/>
    <s v="food/food trucks"/>
    <x v="19"/>
    <x v="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s v="food/food trucks"/>
    <n v="0"/>
    <x v="121"/>
    <s v="food/food trucks"/>
    <x v="19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n v="2.4E-2"/>
    <x v="180"/>
    <s v="food/food trucks"/>
    <x v="19"/>
    <x v="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n v="5.9066666666666672"/>
    <x v="849"/>
    <s v="food/food trucks"/>
    <x v="19"/>
    <x v="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n v="2.9250000000000003"/>
    <x v="178"/>
    <s v="food/food trucks"/>
    <x v="19"/>
    <x v="7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n v="5.7142857142857143E-3"/>
    <x v="119"/>
    <s v="food/food trucks"/>
    <x v="19"/>
    <x v="7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n v="0"/>
    <x v="121"/>
    <s v="food/food trucks"/>
    <x v="19"/>
    <x v="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n v="6.6666666666666671E-3"/>
    <x v="144"/>
    <s v="food/food trucks"/>
    <x v="19"/>
    <x v="7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n v="5.3333333333333339"/>
    <x v="850"/>
    <s v="food/food trucks"/>
    <x v="19"/>
    <x v="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n v="11.75"/>
    <x v="851"/>
    <s v="food/food trucks"/>
    <x v="19"/>
    <x v="7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n v="8.0000000000000002E-3"/>
    <x v="852"/>
    <s v="food/food trucks"/>
    <x v="19"/>
    <x v="7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n v="4.2"/>
    <x v="689"/>
    <s v="food/food trucks"/>
    <x v="19"/>
    <x v="7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n v="4"/>
    <x v="853"/>
    <s v="food/food trucks"/>
    <x v="19"/>
    <x v="7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n v="104.93636363636362"/>
    <x v="854"/>
    <s v="photography/photobooks"/>
    <x v="20"/>
    <x v="8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n v="105.44"/>
    <x v="855"/>
    <s v="photography/photobooks"/>
    <x v="2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n v="106.73333333333332"/>
    <x v="856"/>
    <s v="photography/photobooks"/>
    <x v="20"/>
    <x v="8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n v="104.12571428571428"/>
    <x v="857"/>
    <s v="photography/photobooks"/>
    <x v="20"/>
    <x v="8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n v="160.54999999999998"/>
    <x v="858"/>
    <s v="photography/photobooks"/>
    <x v="20"/>
    <x v="8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n v="107.77777777777777"/>
    <x v="859"/>
    <s v="photography/photobooks"/>
    <x v="20"/>
    <x v="8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n v="135"/>
    <x v="860"/>
    <s v="photography/photobooks"/>
    <x v="20"/>
    <x v="8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n v="109.07407407407408"/>
    <x v="861"/>
    <s v="photography/photobooks"/>
    <x v="20"/>
    <x v="8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n v="290"/>
    <x v="862"/>
    <s v="photography/photobooks"/>
    <x v="2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n v="103.95714285714286"/>
    <x v="863"/>
    <s v="photography/photobooks"/>
    <x v="20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n v="322.24"/>
    <x v="864"/>
    <s v="photography/photobooks"/>
    <x v="20"/>
    <x v="8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n v="135"/>
    <x v="865"/>
    <s v="photography/photobooks"/>
    <x v="20"/>
    <x v="8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n v="269.91034482758624"/>
    <x v="866"/>
    <s v="photography/photobooks"/>
    <x v="2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n v="253.29333333333332"/>
    <x v="867"/>
    <s v="photography/photobooks"/>
    <x v="2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n v="260.59999999999997"/>
    <x v="868"/>
    <s v="photography/photobooks"/>
    <x v="2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n v="101.31677953348381"/>
    <x v="869"/>
    <s v="photography/photobooks"/>
    <x v="20"/>
    <x v="8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n v="125.60416666666667"/>
    <x v="870"/>
    <s v="photography/photobooks"/>
    <x v="20"/>
    <x v="8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n v="102.43783333333334"/>
    <x v="871"/>
    <s v="photography/photobooks"/>
    <x v="20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n v="199.244"/>
    <x v="872"/>
    <s v="photography/photobooks"/>
    <x v="20"/>
    <x v="8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n v="102.45398773006136"/>
    <x v="873"/>
    <s v="photography/photobooks"/>
    <x v="20"/>
    <x v="8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n v="102.94615384615385"/>
    <x v="874"/>
    <s v="photography/photobooks"/>
    <x v="20"/>
    <x v="8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n v="100.86153846153847"/>
    <x v="875"/>
    <s v="photography/photobooks"/>
    <x v="2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n v="114.99999999999999"/>
    <x v="876"/>
    <s v="photography/photobooks"/>
    <x v="20"/>
    <x v="8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n v="104.16766467065868"/>
    <x v="877"/>
    <s v="photography/photobooks"/>
    <x v="20"/>
    <x v="8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n v="155.29999999999998"/>
    <x v="878"/>
    <s v="photography/photobooks"/>
    <x v="2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n v="106"/>
    <x v="879"/>
    <s v="photography/photobooks"/>
    <x v="20"/>
    <x v="8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n v="254.31499999999997"/>
    <x v="880"/>
    <s v="photography/photobooks"/>
    <x v="20"/>
    <x v="8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n v="101.1"/>
    <x v="881"/>
    <s v="photography/photobooks"/>
    <x v="20"/>
    <x v="8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n v="129.04"/>
    <x v="882"/>
    <s v="photography/photobooks"/>
    <x v="2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n v="102.23076923076924"/>
    <x v="883"/>
    <s v="photography/photobooks"/>
    <x v="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n v="131.80000000000001"/>
    <x v="884"/>
    <s v="photography/photobooks"/>
    <x v="20"/>
    <x v="8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n v="786.0802000000001"/>
    <x v="885"/>
    <s v="photography/photobooks"/>
    <x v="20"/>
    <x v="8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n v="145.70000000000002"/>
    <x v="886"/>
    <s v="photography/photobooks"/>
    <x v="2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n v="102.60000000000001"/>
    <x v="887"/>
    <s v="photography/photobooks"/>
    <x v="20"/>
    <x v="8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n v="172.27777777777777"/>
    <x v="888"/>
    <s v="photography/photobooks"/>
    <x v="20"/>
    <x v="8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n v="159.16819571865443"/>
    <x v="889"/>
    <s v="photography/photobooks"/>
    <x v="20"/>
    <x v="8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n v="103.76666666666668"/>
    <x v="890"/>
    <s v="photography/photobooks"/>
    <x v="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n v="111.40954545454547"/>
    <x v="891"/>
    <s v="photography/photobooks"/>
    <x v="20"/>
    <x v="8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n v="280.375"/>
    <x v="892"/>
    <s v="photography/photobooks"/>
    <x v="20"/>
    <x v="8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n v="112.10606060606061"/>
    <x v="893"/>
    <s v="photography/photobooks"/>
    <x v="20"/>
    <x v="8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n v="7.0666666666666673"/>
    <x v="894"/>
    <s v="music/world music"/>
    <x v="21"/>
    <x v="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n v="4.3999999999999995"/>
    <x v="895"/>
    <s v="music/world music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n v="3.8739999999999997"/>
    <x v="896"/>
    <s v="music/world music"/>
    <x v="2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n v="0"/>
    <x v="121"/>
    <s v="music/world music"/>
    <x v="21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n v="29.299999999999997"/>
    <x v="897"/>
    <s v="music/world music"/>
    <x v="2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n v="0.90909090909090906"/>
    <x v="384"/>
    <s v="music/world music"/>
    <x v="2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n v="0"/>
    <x v="121"/>
    <s v="music/world music"/>
    <x v="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n v="0"/>
    <x v="121"/>
    <s v="music/world music"/>
    <x v="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n v="0.8"/>
    <x v="379"/>
    <s v="music/world music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n v="11.600000000000001"/>
    <x v="862"/>
    <s v="music/world music"/>
    <x v="21"/>
    <x v="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n v="0"/>
    <x v="121"/>
    <s v="music/world music"/>
    <x v="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n v="2.7873639500929119"/>
    <x v="436"/>
    <s v="music/world music"/>
    <x v="21"/>
    <x v="4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s v="music/world music"/>
    <n v="0"/>
    <x v="121"/>
    <s v="music/world music"/>
    <x v="21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n v="0"/>
    <x v="121"/>
    <s v="music/world music"/>
    <x v="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n v="17.8"/>
    <x v="898"/>
    <s v="music/world music"/>
    <x v="21"/>
    <x v="4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n v="0"/>
    <x v="121"/>
    <s v="music/world music"/>
    <x v="21"/>
    <x v="4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n v="3.0124999999999997"/>
    <x v="899"/>
    <s v="music/world music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n v="50.739999999999995"/>
    <x v="900"/>
    <s v="music/world music"/>
    <x v="21"/>
    <x v="4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n v="0.54884742041712409"/>
    <x v="144"/>
    <s v="music/world music"/>
    <x v="21"/>
    <x v="4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n v="14.091666666666667"/>
    <x v="901"/>
    <s v="music/world music"/>
    <x v="21"/>
    <x v="4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n v="103.8"/>
    <x v="902"/>
    <s v="music/rock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n v="120.24999999999999"/>
    <x v="903"/>
    <s v="music/rock"/>
    <x v="1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n v="117"/>
    <x v="904"/>
    <s v="music/rock"/>
    <x v="11"/>
    <x v="4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n v="122.14285714285715"/>
    <x v="905"/>
    <s v="music/rock"/>
    <x v="11"/>
    <x v="4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n v="151.63999999999999"/>
    <x v="906"/>
    <s v="music/rock"/>
    <x v="11"/>
    <x v="4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n v="104.44"/>
    <x v="907"/>
    <s v="music/rock"/>
    <x v="11"/>
    <x v="4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n v="200.15333333333331"/>
    <x v="908"/>
    <s v="music/rock"/>
    <x v="11"/>
    <x v="4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n v="101.8"/>
    <x v="909"/>
    <s v="music/rock"/>
    <x v="1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n v="137.65714285714284"/>
    <x v="910"/>
    <s v="music/rock"/>
    <x v="11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n v="303833.2"/>
    <x v="911"/>
    <s v="music/rock"/>
    <x v="11"/>
    <x v="4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n v="198.85074626865671"/>
    <x v="912"/>
    <s v="music/rock"/>
    <x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n v="202.36666666666667"/>
    <x v="913"/>
    <s v="music/rock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n v="117.96376666666666"/>
    <x v="914"/>
    <s v="music/rock"/>
    <x v="1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n v="294.72727272727275"/>
    <x v="915"/>
    <s v="music/rock"/>
    <x v="11"/>
    <x v="4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n v="213.14633333333336"/>
    <x v="916"/>
    <s v="music/rock"/>
    <x v="11"/>
    <x v="4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n v="104.24"/>
    <x v="917"/>
    <s v="music/rock"/>
    <x v="1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n v="113.66666666666667"/>
    <x v="918"/>
    <s v="music/rock"/>
    <x v="11"/>
    <x v="4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n v="101.25"/>
    <x v="919"/>
    <s v="music/rock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n v="125.41538461538462"/>
    <x v="920"/>
    <s v="music/rock"/>
    <x v="11"/>
    <x v="4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n v="119"/>
    <x v="921"/>
    <s v="music/rock"/>
    <x v="11"/>
    <x v="4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n v="166.46153846153845"/>
    <x v="922"/>
    <s v="music/rock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n v="119.14771428571429"/>
    <x v="923"/>
    <s v="music/rock"/>
    <x v="11"/>
    <x v="4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n v="100.47368421052632"/>
    <x v="924"/>
    <s v="music/rock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n v="101.8"/>
    <x v="925"/>
    <s v="music/rock"/>
    <x v="11"/>
    <x v="4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n v="116.66666666666667"/>
    <x v="926"/>
    <s v="music/rock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n v="108.64893617021276"/>
    <x v="927"/>
    <s v="music/rock"/>
    <x v="11"/>
    <x v="4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n v="114.72"/>
    <x v="928"/>
    <s v="music/rock"/>
    <x v="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n v="101.8"/>
    <x v="929"/>
    <s v="music/rock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n v="106"/>
    <x v="930"/>
    <s v="music/rock"/>
    <x v="11"/>
    <x v="4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n v="103.49999999999999"/>
    <x v="474"/>
    <s v="music/rock"/>
    <x v="11"/>
    <x v="4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n v="154.97535999999999"/>
    <x v="931"/>
    <s v="music/rock"/>
    <x v="11"/>
    <x v="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n v="162.14066666666668"/>
    <x v="932"/>
    <s v="music/rock"/>
    <x v="11"/>
    <x v="4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n v="104.42100000000001"/>
    <x v="933"/>
    <s v="music/rock"/>
    <x v="11"/>
    <x v="4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n v="106.12433333333333"/>
    <x v="934"/>
    <s v="music/rock"/>
    <x v="1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n v="154.93846153846152"/>
    <x v="935"/>
    <s v="music/rock"/>
    <x v="11"/>
    <x v="4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n v="110.77157238734421"/>
    <x v="936"/>
    <s v="music/rock"/>
    <x v="11"/>
    <x v="4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n v="110.91186666666665"/>
    <x v="937"/>
    <s v="music/rock"/>
    <x v="11"/>
    <x v="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n v="110.71428571428572"/>
    <x v="938"/>
    <s v="music/rock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n v="123.61333333333333"/>
    <x v="939"/>
    <s v="music/rock"/>
    <x v="11"/>
    <x v="4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n v="211.05"/>
    <x v="940"/>
    <s v="music/rock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n v="101"/>
    <x v="941"/>
    <s v="theater/plays"/>
    <x v="6"/>
    <x v="1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n v="101.64999999999999"/>
    <x v="942"/>
    <s v="theater/plays"/>
    <x v="6"/>
    <x v="1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n v="108.33333333333333"/>
    <x v="943"/>
    <s v="theater/plays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n v="242"/>
    <x v="944"/>
    <s v="theater/plays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n v="100.44999999999999"/>
    <x v="945"/>
    <s v="theater/plays"/>
    <x v="6"/>
    <x v="1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n v="125.06666666666666"/>
    <x v="946"/>
    <s v="theater/plays"/>
    <x v="6"/>
    <x v="1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n v="108.57142857142857"/>
    <x v="947"/>
    <s v="theater/plays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n v="145.70000000000002"/>
    <x v="948"/>
    <s v="theater/plays"/>
    <x v="6"/>
    <x v="1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n v="110.00000000000001"/>
    <x v="949"/>
    <s v="theater/plays"/>
    <x v="6"/>
    <x v="1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n v="102.23333333333333"/>
    <x v="950"/>
    <s v="theater/plays"/>
    <x v="6"/>
    <x v="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n v="122"/>
    <x v="951"/>
    <s v="theater/plays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n v="101.96000000000001"/>
    <x v="952"/>
    <s v="theater/plays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n v="141.1764705882353"/>
    <x v="953"/>
    <s v="theater/plays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n v="109.52500000000001"/>
    <x v="954"/>
    <s v="theater/plays"/>
    <x v="6"/>
    <x v="1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n v="104.65"/>
    <x v="955"/>
    <s v="theater/plays"/>
    <x v="6"/>
    <x v="1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n v="124"/>
    <x v="956"/>
    <s v="theater/plays"/>
    <x v="6"/>
    <x v="1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n v="135"/>
    <x v="957"/>
    <s v="theater/plays"/>
    <x v="6"/>
    <x v="1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n v="102.75000000000001"/>
    <x v="958"/>
    <s v="theater/plays"/>
    <x v="6"/>
    <x v="1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n v="100"/>
    <x v="73"/>
    <s v="theater/plays"/>
    <x v="6"/>
    <x v="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s v="theater/plays"/>
    <n v="130.26085714285716"/>
    <x v="959"/>
    <s v="theater/plays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n v="39.627499999999998"/>
    <x v="960"/>
    <s v="technology/wearables"/>
    <x v="8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n v="25.976666666666663"/>
    <x v="961"/>
    <s v="technology/wearables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n v="65.24636363636364"/>
    <x v="962"/>
    <s v="technology/wearables"/>
    <x v="8"/>
    <x v="2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n v="11.514000000000001"/>
    <x v="963"/>
    <s v="technology/wearables"/>
    <x v="8"/>
    <x v="2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n v="11.360000000000001"/>
    <x v="964"/>
    <s v="technology/wearables"/>
    <x v="8"/>
    <x v="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n v="111.99130434782609"/>
    <x v="965"/>
    <s v="technology/wearables"/>
    <x v="8"/>
    <x v="2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n v="15.5"/>
    <x v="966"/>
    <s v="technology/wearables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n v="32.027999999999999"/>
    <x v="967"/>
    <s v="technology/wearables"/>
    <x v="8"/>
    <x v="2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n v="0.60869565217391308"/>
    <x v="138"/>
    <s v="technology/wearables"/>
    <x v="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n v="31.114999999999998"/>
    <x v="968"/>
    <s v="technology/wearables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n v="1.1266666666666667"/>
    <x v="969"/>
    <s v="technology/wearables"/>
    <x v="8"/>
    <x v="2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n v="40.404000000000003"/>
    <x v="970"/>
    <s v="technology/wearables"/>
    <x v="8"/>
    <x v="2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n v="1.3333333333333333E-3"/>
    <x v="120"/>
    <s v="technology/wearables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n v="5.7334999999999994"/>
    <x v="971"/>
    <s v="technology/wearables"/>
    <x v="8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n v="15.324999999999999"/>
    <x v="972"/>
    <s v="technology/wearables"/>
    <x v="8"/>
    <x v="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n v="15.103448275862069"/>
    <x v="973"/>
    <s v="technology/wearables"/>
    <x v="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n v="0.503"/>
    <x v="974"/>
    <s v="technology/wearables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n v="1.3028138528138529"/>
    <x v="975"/>
    <s v="technology/wearables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n v="0.30285714285714288"/>
    <x v="730"/>
    <s v="technology/wearables"/>
    <x v="8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n v="8.8800000000000008"/>
    <x v="976"/>
    <s v="technology/wearables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n v="9.84"/>
    <x v="977"/>
    <s v="technology/wearables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n v="2.4299999999999997"/>
    <x v="978"/>
    <s v="technology/wearables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n v="1.1299999999999999"/>
    <x v="979"/>
    <s v="technology/wearables"/>
    <x v="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n v="3.5520833333333335"/>
    <x v="980"/>
    <s v="technology/wearables"/>
    <x v="8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n v="2.3306666666666667"/>
    <x v="981"/>
    <s v="technology/wearables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n v="0.81600000000000006"/>
    <x v="982"/>
    <s v="technology/wearables"/>
    <x v="8"/>
    <x v="2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n v="22.494285714285713"/>
    <x v="983"/>
    <s v="technology/wearables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n v="1.3668"/>
    <x v="984"/>
    <s v="technology/wearables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n v="0"/>
    <x v="121"/>
    <s v="technology/wearables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n v="0"/>
    <x v="121"/>
    <s v="technology/wearables"/>
    <x v="8"/>
    <x v="2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n v="10.754135338345865"/>
    <x v="985"/>
    <s v="technology/wearables"/>
    <x v="8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n v="19.759999999999998"/>
    <x v="986"/>
    <s v="technology/wearables"/>
    <x v="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n v="84.946999999999989"/>
    <x v="987"/>
    <s v="technology/wearables"/>
    <x v="8"/>
    <x v="2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n v="49.381999999999998"/>
    <x v="988"/>
    <s v="technology/wearables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n v="3.3033333333333332"/>
    <x v="989"/>
    <s v="technology/wearables"/>
    <x v="8"/>
    <x v="2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n v="6.6339999999999995"/>
    <x v="990"/>
    <s v="technology/wearables"/>
    <x v="8"/>
    <x v="2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n v="0"/>
    <x v="121"/>
    <s v="technology/wearables"/>
    <x v="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n v="70.36"/>
    <x v="991"/>
    <s v="technology/wearables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n v="0.2"/>
    <x v="101"/>
    <s v="technology/wearables"/>
    <x v="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n v="102.298"/>
    <x v="992"/>
    <s v="technology/wearables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n v="377.73333333333335"/>
    <x v="993"/>
    <s v="publishing/nonfiction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n v="125"/>
    <x v="994"/>
    <s v="publishing/nonfiction"/>
    <x v="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n v="147.32653061224491"/>
    <x v="995"/>
    <s v="publishing/nonfiction"/>
    <x v="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n v="102.2"/>
    <x v="996"/>
    <s v="publishing/nonfiction"/>
    <x v="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n v="101.8723404255319"/>
    <x v="997"/>
    <s v="publishing/nonfiction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n v="204.2"/>
    <x v="998"/>
    <s v="publishing/nonfiction"/>
    <x v="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n v="104.05"/>
    <x v="999"/>
    <s v="publishing/nonfiction"/>
    <x v="9"/>
    <x v="3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n v="101.265"/>
    <x v="1000"/>
    <s v="publishing/nonfiction"/>
    <x v="9"/>
    <x v="3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n v="136.13999999999999"/>
    <x v="1001"/>
    <s v="publishing/nonfiction"/>
    <x v="9"/>
    <x v="3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n v="133.6"/>
    <x v="1002"/>
    <s v="publishing/nonfiction"/>
    <x v="9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n v="130.25"/>
    <x v="1003"/>
    <s v="publishing/nonfiction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n v="122.67999999999999"/>
    <x v="1004"/>
    <s v="publishing/nonfiction"/>
    <x v="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n v="182.81058823529412"/>
    <x v="1005"/>
    <s v="publishing/nonfiction"/>
    <x v="9"/>
    <x v="3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n v="125.29999999999998"/>
    <x v="1006"/>
    <s v="publishing/nonfiction"/>
    <x v="9"/>
    <x v="3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n v="111.66666666666667"/>
    <x v="1007"/>
    <s v="publishing/nonfiction"/>
    <x v="9"/>
    <x v="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n v="115.75757575757575"/>
    <x v="1008"/>
    <s v="publishing/nonfiction"/>
    <x v="9"/>
    <x v="3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n v="173.2"/>
    <x v="1009"/>
    <s v="publishing/nonfiction"/>
    <x v="9"/>
    <x v="3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n v="125.98333333333333"/>
    <x v="1010"/>
    <s v="publishing/nonfiction"/>
    <x v="9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n v="109.1"/>
    <x v="1011"/>
    <s v="publishing/nonfiction"/>
    <x v="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n v="100"/>
    <x v="379"/>
    <s v="publishing/nonfiction"/>
    <x v="9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n v="118.64285714285714"/>
    <x v="1012"/>
    <s v="music/rock"/>
    <x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n v="100.26666666666667"/>
    <x v="1013"/>
    <s v="music/rock"/>
    <x v="11"/>
    <x v="4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s v="music/rock"/>
    <n v="126.48920000000001"/>
    <x v="1014"/>
    <s v="music/rock"/>
    <x v="11"/>
    <x v="4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n v="114.26"/>
    <x v="1015"/>
    <s v="music/rock"/>
    <x v="11"/>
    <x v="4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n v="110.7"/>
    <x v="1016"/>
    <s v="music/rock"/>
    <x v="11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n v="105.34805315203954"/>
    <x v="1017"/>
    <s v="music/rock"/>
    <x v="11"/>
    <x v="4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n v="103.66666666666666"/>
    <x v="1018"/>
    <s v="music/rock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n v="107.08672667523933"/>
    <x v="1019"/>
    <s v="music/rock"/>
    <x v="11"/>
    <x v="4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s v="music/rock"/>
    <n v="124"/>
    <x v="1020"/>
    <s v="music/rock"/>
    <x v="11"/>
    <x v="4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n v="105.01"/>
    <x v="1021"/>
    <s v="music/rock"/>
    <x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n v="189.46666666666667"/>
    <x v="1022"/>
    <s v="music/rock"/>
    <x v="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n v="171.32499999999999"/>
    <x v="1023"/>
    <s v="music/rock"/>
    <x v="11"/>
    <x v="4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n v="252.48648648648651"/>
    <x v="1024"/>
    <s v="music/rock"/>
    <x v="11"/>
    <x v="4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n v="116.15384615384616"/>
    <x v="1025"/>
    <s v="music/rock"/>
    <x v="11"/>
    <x v="4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s v="music/rock"/>
    <n v="203.35000000000002"/>
    <x v="1026"/>
    <s v="music/rock"/>
    <x v="11"/>
    <x v="4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n v="111.60000000000001"/>
    <x v="1027"/>
    <s v="music/rock"/>
    <x v="11"/>
    <x v="4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n v="424"/>
    <x v="1028"/>
    <s v="music/rock"/>
    <x v="1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n v="107.1"/>
    <x v="1029"/>
    <s v="music/rock"/>
    <x v="11"/>
    <x v="4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n v="104.3625"/>
    <x v="1030"/>
    <s v="music/rock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n v="212.40909090909091"/>
    <x v="1031"/>
    <s v="music/rock"/>
    <x v="11"/>
    <x v="4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n v="124.08571428571429"/>
    <x v="1032"/>
    <s v="music/rock"/>
    <x v="11"/>
    <x v="4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n v="110.406125"/>
    <x v="1033"/>
    <s v="music/rock"/>
    <x v="11"/>
    <x v="4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n v="218.75"/>
    <x v="372"/>
    <s v="music/rock"/>
    <x v="11"/>
    <x v="4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n v="136.625"/>
    <x v="1034"/>
    <s v="music/rock"/>
    <x v="1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n v="134.8074"/>
    <x v="1035"/>
    <s v="music/rock"/>
    <x v="11"/>
    <x v="4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n v="145.4"/>
    <x v="1036"/>
    <s v="music/rock"/>
    <x v="11"/>
    <x v="4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n v="109.10714285714285"/>
    <x v="1037"/>
    <s v="music/rock"/>
    <x v="11"/>
    <x v="4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n v="110.2"/>
    <x v="1038"/>
    <s v="music/rock"/>
    <x v="11"/>
    <x v="4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n v="113.64000000000001"/>
    <x v="1039"/>
    <s v="music/rock"/>
    <x v="11"/>
    <x v="4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s v="music/rock"/>
    <n v="102.35000000000001"/>
    <x v="1040"/>
    <s v="music/rock"/>
    <x v="1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n v="122.13333333333334"/>
    <x v="1041"/>
    <s v="music/rock"/>
    <x v="11"/>
    <x v="4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s v="music/rock"/>
    <n v="111.88571428571427"/>
    <x v="1042"/>
    <s v="music/rock"/>
    <x v="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n v="107.3"/>
    <x v="1043"/>
    <s v="music/rock"/>
    <x v="11"/>
    <x v="4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n v="113.85000000000001"/>
    <x v="1044"/>
    <s v="music/rock"/>
    <x v="1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n v="109.68181818181819"/>
    <x v="1045"/>
    <s v="music/rock"/>
    <x v="1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n v="126.14444444444443"/>
    <x v="1046"/>
    <s v="music/rock"/>
    <x v="11"/>
    <x v="4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n v="167.42857142857144"/>
    <x v="1047"/>
    <s v="music/rock"/>
    <x v="1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n v="496.52000000000004"/>
    <x v="1048"/>
    <s v="music/rock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n v="109.16"/>
    <x v="1049"/>
    <s v="music/rock"/>
    <x v="11"/>
    <x v="4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n v="102.57499999999999"/>
    <x v="1050"/>
    <s v="music/rock"/>
    <x v="11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n v="1.6620689655172414"/>
    <x v="1051"/>
    <s v="publishing/translations"/>
    <x v="22"/>
    <x v="3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n v="0.42"/>
    <x v="1052"/>
    <s v="publishing/translations"/>
    <x v="22"/>
    <x v="3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n v="0.125"/>
    <x v="144"/>
    <s v="publishing/translations"/>
    <x v="22"/>
    <x v="3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n v="0.5"/>
    <x v="507"/>
    <s v="publishing/translations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n v="7.1999999999999993"/>
    <x v="1053"/>
    <s v="publishing/translations"/>
    <x v="22"/>
    <x v="3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n v="0"/>
    <x v="121"/>
    <s v="publishing/translations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n v="1.6666666666666666E-2"/>
    <x v="120"/>
    <s v="publishing/translations"/>
    <x v="2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n v="0.23333333333333336"/>
    <x v="1054"/>
    <s v="publishing/translations"/>
    <x v="22"/>
    <x v="3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n v="4.5714285714285712"/>
    <x v="1055"/>
    <s v="publishing/translations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n v="5"/>
    <x v="101"/>
    <s v="publishing/translations"/>
    <x v="22"/>
    <x v="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n v="0.2"/>
    <x v="120"/>
    <s v="publishing/translations"/>
    <x v="2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n v="18.181818181818183"/>
    <x v="1056"/>
    <s v="publishing/translations"/>
    <x v="22"/>
    <x v="3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n v="0"/>
    <x v="121"/>
    <s v="publishing/translations"/>
    <x v="22"/>
    <x v="3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n v="1.2222222222222223"/>
    <x v="446"/>
    <s v="publishing/translations"/>
    <x v="22"/>
    <x v="3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n v="0.2"/>
    <x v="1057"/>
    <s v="publishing/translations"/>
    <x v="2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n v="7.0634920634920633"/>
    <x v="901"/>
    <s v="publishing/translations"/>
    <x v="22"/>
    <x v="3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n v="2.7272727272727271"/>
    <x v="120"/>
    <s v="publishing/translations"/>
    <x v="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n v="0.1"/>
    <x v="101"/>
    <s v="publishing/translations"/>
    <x v="22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n v="0.104"/>
    <x v="31"/>
    <s v="publishing/translations"/>
    <x v="22"/>
    <x v="3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n v="0.33333333333333337"/>
    <x v="101"/>
    <s v="publishing/translations"/>
    <x v="22"/>
    <x v="3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n v="20.36"/>
    <x v="1058"/>
    <s v="publishing/translations"/>
    <x v="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n v="0"/>
    <x v="121"/>
    <s v="publishing/translations"/>
    <x v="2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n v="0"/>
    <x v="121"/>
    <s v="publishing/translations"/>
    <x v="22"/>
    <x v="3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n v="8.3800000000000008"/>
    <x v="1059"/>
    <s v="publishing/translations"/>
    <x v="22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n v="4.5"/>
    <x v="2"/>
    <s v="publishing/translations"/>
    <x v="22"/>
    <x v="3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n v="0"/>
    <x v="121"/>
    <s v="publishing/translations"/>
    <x v="22"/>
    <x v="3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n v="8.06"/>
    <x v="128"/>
    <s v="publishing/translations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n v="31.94705882352941"/>
    <x v="1060"/>
    <s v="publishing/translations"/>
    <x v="22"/>
    <x v="3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n v="0"/>
    <x v="121"/>
    <s v="publishing/translations"/>
    <x v="22"/>
    <x v="3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n v="6.708333333333333"/>
    <x v="1061"/>
    <s v="publishing/translations"/>
    <x v="22"/>
    <x v="3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n v="9.9878048780487809"/>
    <x v="1062"/>
    <s v="publishing/translations"/>
    <x v="22"/>
    <x v="3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n v="0.1"/>
    <x v="507"/>
    <s v="publishing/translations"/>
    <x v="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n v="0.77"/>
    <x v="1063"/>
    <s v="publishing/translations"/>
    <x v="22"/>
    <x v="3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n v="26.900000000000002"/>
    <x v="1064"/>
    <s v="publishing/translations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n v="3"/>
    <x v="766"/>
    <s v="publishing/translations"/>
    <x v="22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n v="6.6055045871559637"/>
    <x v="180"/>
    <s v="publishing/translations"/>
    <x v="22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n v="7.6923076923076927E-3"/>
    <x v="120"/>
    <s v="publishing/translations"/>
    <x v="22"/>
    <x v="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n v="1.1222222222222222"/>
    <x v="1065"/>
    <s v="publishing/translations"/>
    <x v="22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n v="0"/>
    <x v="121"/>
    <s v="publishing/translations"/>
    <x v="2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n v="0"/>
    <x v="121"/>
    <s v="publishing/translations"/>
    <x v="22"/>
    <x v="3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n v="0"/>
    <x v="121"/>
    <s v="publishing/translations"/>
    <x v="2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n v="0"/>
    <x v="121"/>
    <s v="publishing/translations"/>
    <x v="22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n v="0"/>
    <x v="121"/>
    <s v="publishing/translations"/>
    <x v="22"/>
    <x v="3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n v="1.4999999999999999E-2"/>
    <x v="384"/>
    <s v="publishing/translations"/>
    <x v="22"/>
    <x v="3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n v="0"/>
    <x v="121"/>
    <s v="publishing/translations"/>
    <x v="22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n v="0"/>
    <x v="121"/>
    <s v="publishing/translations"/>
    <x v="22"/>
    <x v="3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n v="1E-3"/>
    <x v="120"/>
    <s v="publishing/translations"/>
    <x v="22"/>
    <x v="3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n v="1.0554089709762533E-2"/>
    <x v="120"/>
    <s v="publishing/translations"/>
    <x v="22"/>
    <x v="3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n v="0"/>
    <x v="121"/>
    <s v="publishing/translations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n v="0"/>
    <x v="121"/>
    <s v="publishing/translations"/>
    <x v="2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n v="0.85714285714285721"/>
    <x v="2"/>
    <s v="publishing/translations"/>
    <x v="2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n v="10.5"/>
    <x v="1066"/>
    <s v="publishing/translations"/>
    <x v="22"/>
    <x v="3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n v="2.9000000000000004"/>
    <x v="1067"/>
    <s v="publishing/translations"/>
    <x v="22"/>
    <x v="3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n v="0"/>
    <x v="121"/>
    <s v="publishing/translations"/>
    <x v="2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n v="0"/>
    <x v="121"/>
    <s v="publishing/translations"/>
    <x v="22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n v="0"/>
    <x v="121"/>
    <s v="publishing/translations"/>
    <x v="22"/>
    <x v="3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n v="0"/>
    <x v="121"/>
    <s v="publishing/translations"/>
    <x v="22"/>
    <x v="3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n v="101.24459999999999"/>
    <x v="1068"/>
    <s v="publishing/radio &amp; podcasts"/>
    <x v="23"/>
    <x v="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n v="108.5175"/>
    <x v="1069"/>
    <s v="publishing/radio &amp; podcasts"/>
    <x v="2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n v="147.66666666666666"/>
    <x v="1070"/>
    <s v="publishing/radio &amp; podcasts"/>
    <x v="23"/>
    <x v="3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s v="publishing/radio &amp; podcasts"/>
    <n v="163.19999999999999"/>
    <x v="1071"/>
    <s v="publishing/radio &amp; podcasts"/>
    <x v="23"/>
    <x v="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n v="456.41449999999998"/>
    <x v="1072"/>
    <s v="publishing/radio &amp; podcasts"/>
    <x v="23"/>
    <x v="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n v="107.87731249999999"/>
    <x v="1073"/>
    <s v="publishing/radio &amp; podcasts"/>
    <x v="23"/>
    <x v="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n v="115.08"/>
    <x v="1074"/>
    <s v="publishing/radio &amp; podcasts"/>
    <x v="23"/>
    <x v="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n v="102.36842105263158"/>
    <x v="1075"/>
    <s v="publishing/radio &amp; podcasts"/>
    <x v="23"/>
    <x v="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n v="108.42485875706214"/>
    <x v="1076"/>
    <s v="publishing/radio &amp; podcasts"/>
    <x v="23"/>
    <x v="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n v="125.13333333333334"/>
    <x v="1077"/>
    <s v="publishing/radio &amp; podcasts"/>
    <x v="23"/>
    <x v="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n v="103.840625"/>
    <x v="1078"/>
    <s v="publishing/radio &amp; podcasts"/>
    <x v="23"/>
    <x v="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n v="138.70400000000001"/>
    <x v="1079"/>
    <s v="publishing/radio &amp; podcasts"/>
    <x v="23"/>
    <x v="3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s v="publishing/radio &amp; podcasts"/>
    <n v="120.51600000000001"/>
    <x v="1080"/>
    <s v="publishing/radio &amp; podcasts"/>
    <x v="23"/>
    <x v="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n v="112.26666666666667"/>
    <x v="1081"/>
    <s v="publishing/radio &amp; podcasts"/>
    <x v="23"/>
    <x v="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n v="188.66966666666667"/>
    <x v="1082"/>
    <s v="publishing/radio &amp; podcasts"/>
    <x v="23"/>
    <x v="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n v="661.55466666666666"/>
    <x v="1083"/>
    <s v="publishing/radio &amp; podcasts"/>
    <x v="23"/>
    <x v="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n v="111.31"/>
    <x v="1084"/>
    <s v="publishing/radio &amp; podcasts"/>
    <x v="23"/>
    <x v="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n v="1181.6142199999999"/>
    <x v="1085"/>
    <s v="publishing/radio &amp; podcasts"/>
    <x v="23"/>
    <x v="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n v="137.375"/>
    <x v="1086"/>
    <s v="publishing/radio &amp; podcasts"/>
    <x v="23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n v="117.04040000000001"/>
    <x v="1087"/>
    <s v="publishing/radio &amp; podcasts"/>
    <x v="2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n v="2.1"/>
    <x v="844"/>
    <s v="publishing/fiction"/>
    <x v="10"/>
    <x v="3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n v="0.1"/>
    <x v="144"/>
    <s v="publishing/fiction"/>
    <x v="10"/>
    <x v="3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n v="0.7142857142857143"/>
    <x v="384"/>
    <s v="publishing/fiction"/>
    <x v="10"/>
    <x v="3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s v="publishing/fiction"/>
    <n v="0"/>
    <x v="121"/>
    <s v="publishing/fiction"/>
    <x v="10"/>
    <x v="3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n v="2.2388059701492535"/>
    <x v="73"/>
    <s v="publishing/fiction"/>
    <x v="10"/>
    <x v="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n v="0.24"/>
    <x v="587"/>
    <s v="publishing/fiction"/>
    <x v="10"/>
    <x v="3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n v="0"/>
    <x v="121"/>
    <s v="publishing/fiction"/>
    <x v="10"/>
    <x v="3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n v="2.4"/>
    <x v="88"/>
    <s v="publishing/fiction"/>
    <x v="10"/>
    <x v="3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n v="0"/>
    <x v="121"/>
    <s v="publishing/fiction"/>
    <x v="1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n v="30.862068965517242"/>
    <x v="1088"/>
    <s v="publishing/fiction"/>
    <x v="10"/>
    <x v="3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n v="8.3333333333333321"/>
    <x v="101"/>
    <s v="publishing/fiction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n v="0.75"/>
    <x v="2"/>
    <s v="publishing/fiction"/>
    <x v="10"/>
    <x v="3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n v="0"/>
    <x v="121"/>
    <s v="publishing/fiction"/>
    <x v="10"/>
    <x v="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n v="8.9"/>
    <x v="1089"/>
    <s v="publishing/fiction"/>
    <x v="10"/>
    <x v="3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n v="0"/>
    <x v="121"/>
    <s v="publishing/fiction"/>
    <x v="10"/>
    <x v="3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n v="0"/>
    <x v="121"/>
    <s v="publishing/fiction"/>
    <x v="10"/>
    <x v="3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n v="6.6666666666666671E-3"/>
    <x v="120"/>
    <s v="publishing/fiction"/>
    <x v="1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n v="1.9"/>
    <x v="1090"/>
    <s v="publishing/fiction"/>
    <x v="10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n v="0.25"/>
    <x v="144"/>
    <s v="publishing/fiction"/>
    <x v="10"/>
    <x v="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n v="25.035714285714285"/>
    <x v="1091"/>
    <s v="publishing/fiction"/>
    <x v="10"/>
    <x v="3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n v="166.33076923076925"/>
    <x v="1092"/>
    <s v="photography/photobooks"/>
    <x v="20"/>
    <x v="8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n v="101.44545454545455"/>
    <x v="1093"/>
    <s v="photography/photobooks"/>
    <x v="2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n v="107.89146666666667"/>
    <x v="1094"/>
    <s v="photography/photobooks"/>
    <x v="20"/>
    <x v="8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n v="277.93846153846158"/>
    <x v="1095"/>
    <s v="photography/photobooks"/>
    <x v="2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n v="103.58125"/>
    <x v="1096"/>
    <s v="photography/photobooks"/>
    <x v="20"/>
    <x v="8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n v="111.4"/>
    <x v="1097"/>
    <s v="photography/photobooks"/>
    <x v="20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n v="215"/>
    <x v="1098"/>
    <s v="photography/photobooks"/>
    <x v="2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n v="110.76216216216217"/>
    <x v="1099"/>
    <s v="photography/photobooks"/>
    <x v="20"/>
    <x v="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n v="123.64125714285714"/>
    <x v="1100"/>
    <s v="photography/photobooks"/>
    <x v="20"/>
    <x v="8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n v="101.03500000000001"/>
    <x v="1101"/>
    <s v="photography/photobooks"/>
    <x v="20"/>
    <x v="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n v="111.79285714285714"/>
    <x v="1102"/>
    <s v="photography/photobooks"/>
    <x v="2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n v="558.7714285714286"/>
    <x v="1103"/>
    <s v="photography/photobooks"/>
    <x v="20"/>
    <x v="8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n v="150.01875000000001"/>
    <x v="1104"/>
    <s v="photography/photobooks"/>
    <x v="20"/>
    <x v="8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n v="106.476"/>
    <x v="1105"/>
    <s v="photography/photobooks"/>
    <x v="20"/>
    <x v="8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n v="157.18899999999999"/>
    <x v="1106"/>
    <s v="photography/photobooks"/>
    <x v="2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n v="108.65882352941176"/>
    <x v="1107"/>
    <s v="photography/photobooks"/>
    <x v="2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n v="161.97999999999999"/>
    <x v="1108"/>
    <s v="photography/photobooks"/>
    <x v="20"/>
    <x v="8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n v="205.36666666666665"/>
    <x v="1109"/>
    <s v="photography/photobooks"/>
    <x v="20"/>
    <x v="8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n v="103.36388888888889"/>
    <x v="1110"/>
    <s v="photography/photobooks"/>
    <x v="20"/>
    <x v="8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n v="103.47222222222223"/>
    <x v="1111"/>
    <s v="photography/photobooks"/>
    <x v="20"/>
    <x v="8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n v="106.81333333333333"/>
    <x v="1112"/>
    <s v="photography/photobooks"/>
    <x v="2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n v="138.96574712643678"/>
    <x v="1113"/>
    <s v="photography/photobooks"/>
    <x v="20"/>
    <x v="8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n v="124.84324324324325"/>
    <x v="1114"/>
    <s v="photography/photobooks"/>
    <x v="20"/>
    <x v="8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n v="206.99999999999997"/>
    <x v="1115"/>
    <s v="photography/photobooks"/>
    <x v="20"/>
    <x v="8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n v="174.00576923076923"/>
    <x v="1116"/>
    <s v="photography/photobooks"/>
    <x v="20"/>
    <x v="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n v="120.32608695652173"/>
    <x v="1117"/>
    <s v="photography/photobooks"/>
    <x v="20"/>
    <x v="8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n v="110.44428571428573"/>
    <x v="1118"/>
    <s v="photography/photobooks"/>
    <x v="20"/>
    <x v="8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n v="281.56666666666666"/>
    <x v="1119"/>
    <s v="photography/photobooks"/>
    <x v="20"/>
    <x v="8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n v="100.67894736842105"/>
    <x v="1120"/>
    <s v="photography/photobooks"/>
    <x v="20"/>
    <x v="8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n v="134.82571428571427"/>
    <x v="1121"/>
    <s v="photography/photobooks"/>
    <x v="20"/>
    <x v="8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n v="175.95744680851064"/>
    <x v="1122"/>
    <s v="photography/photobooks"/>
    <x v="20"/>
    <x v="8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n v="484.02000000000004"/>
    <x v="1123"/>
    <s v="photography/photobooks"/>
    <x v="20"/>
    <x v="8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n v="145.14000000000001"/>
    <x v="1124"/>
    <s v="photography/photobooks"/>
    <x v="20"/>
    <x v="8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n v="417.73333333333335"/>
    <x v="1125"/>
    <s v="photography/photobooks"/>
    <x v="20"/>
    <x v="8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n v="132.42499999999998"/>
    <x v="1126"/>
    <s v="photography/photobooks"/>
    <x v="2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n v="250.30841666666666"/>
    <x v="1127"/>
    <s v="photography/photobooks"/>
    <x v="20"/>
    <x v="8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n v="179.9"/>
    <x v="1128"/>
    <s v="photography/photobooks"/>
    <x v="2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n v="102.62857142857142"/>
    <x v="1129"/>
    <s v="photography/photobooks"/>
    <x v="2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n v="135.98609999999999"/>
    <x v="1130"/>
    <s v="photography/photobooks"/>
    <x v="2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n v="117.86666666666667"/>
    <x v="1131"/>
    <s v="photography/photobooks"/>
    <x v="20"/>
    <x v="8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n v="3.3333333333333333E-2"/>
    <x v="366"/>
    <s v="photography/nature"/>
    <x v="24"/>
    <x v="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n v="4"/>
    <x v="135"/>
    <s v="photography/nature"/>
    <x v="24"/>
    <x v="8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n v="0.44444444444444442"/>
    <x v="119"/>
    <s v="photography/nature"/>
    <x v="24"/>
    <x v="8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n v="0"/>
    <x v="121"/>
    <s v="photography/nature"/>
    <x v="24"/>
    <x v="8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n v="3.3333333333333333E-2"/>
    <x v="120"/>
    <s v="photography/nature"/>
    <x v="24"/>
    <x v="8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n v="28.9"/>
    <x v="1132"/>
    <s v="photography/nature"/>
    <x v="24"/>
    <x v="8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n v="0"/>
    <x v="121"/>
    <s v="photography/nature"/>
    <x v="24"/>
    <x v="8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n v="8.5714285714285712"/>
    <x v="88"/>
    <s v="photography/nature"/>
    <x v="24"/>
    <x v="8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n v="34"/>
    <x v="1133"/>
    <s v="photography/nature"/>
    <x v="2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n v="13.466666666666665"/>
    <x v="1134"/>
    <s v="photography/nature"/>
    <x v="24"/>
    <x v="8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n v="0"/>
    <x v="121"/>
    <s v="photography/nature"/>
    <x v="24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n v="49.186046511627907"/>
    <x v="1135"/>
    <s v="photography/nature"/>
    <x v="2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n v="0"/>
    <x v="121"/>
    <s v="photography/nature"/>
    <x v="24"/>
    <x v="8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n v="0"/>
    <x v="121"/>
    <s v="photography/nature"/>
    <x v="24"/>
    <x v="8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n v="0"/>
    <x v="121"/>
    <s v="photography/nature"/>
    <x v="24"/>
    <x v="8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n v="45.133333333333333"/>
    <x v="1136"/>
    <s v="photography/nature"/>
    <x v="24"/>
    <x v="8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n v="4"/>
    <x v="101"/>
    <s v="photography/nature"/>
    <x v="24"/>
    <x v="8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n v="4.666666666666667"/>
    <x v="123"/>
    <s v="photography/nature"/>
    <x v="24"/>
    <x v="8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n v="0.33333333333333337"/>
    <x v="73"/>
    <s v="photography/nature"/>
    <x v="24"/>
    <x v="8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n v="3.7600000000000002"/>
    <x v="842"/>
    <s v="photography/nature"/>
    <x v="2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n v="0.67"/>
    <x v="407"/>
    <s v="publishing/art books"/>
    <x v="25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n v="0"/>
    <x v="121"/>
    <s v="publishing/art books"/>
    <x v="2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n v="1.4166666666666665"/>
    <x v="665"/>
    <s v="publishing/art books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n v="0.1"/>
    <x v="119"/>
    <s v="publishing/art books"/>
    <x v="25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n v="2.5"/>
    <x v="101"/>
    <s v="publishing/art books"/>
    <x v="25"/>
    <x v="3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n v="21.25"/>
    <x v="1137"/>
    <s v="publishing/art books"/>
    <x v="25"/>
    <x v="3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n v="4.117647058823529"/>
    <x v="1138"/>
    <s v="publishing/art books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n v="13.639999999999999"/>
    <x v="1139"/>
    <s v="publishing/art books"/>
    <x v="25"/>
    <x v="3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s v="publishing/art books"/>
    <n v="0"/>
    <x v="121"/>
    <s v="publishing/art books"/>
    <x v="25"/>
    <x v="3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n v="41.4"/>
    <x v="1140"/>
    <s v="publishing/art books"/>
    <x v="25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n v="0.66115702479338845"/>
    <x v="135"/>
    <s v="publishing/art books"/>
    <x v="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n v="5"/>
    <x v="694"/>
    <s v="publishing/art books"/>
    <x v="2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n v="2.4777777777777779"/>
    <x v="1141"/>
    <s v="publishing/art books"/>
    <x v="25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n v="5.0599999999999996"/>
    <x v="1142"/>
    <s v="publishing/art books"/>
    <x v="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n v="22.91"/>
    <x v="1143"/>
    <s v="publishing/art books"/>
    <x v="25"/>
    <x v="3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n v="13"/>
    <x v="178"/>
    <s v="publishing/art books"/>
    <x v="2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n v="0.54999999999999993"/>
    <x v="446"/>
    <s v="publishing/art books"/>
    <x v="2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n v="10.806536636794938"/>
    <x v="22"/>
    <s v="publishing/art books"/>
    <x v="25"/>
    <x v="3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n v="0.84008400840084008"/>
    <x v="454"/>
    <s v="publishing/art books"/>
    <x v="25"/>
    <x v="3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n v="0"/>
    <x v="121"/>
    <s v="publishing/art books"/>
    <x v="25"/>
    <x v="3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n v="0.5"/>
    <x v="144"/>
    <s v="photography/places"/>
    <x v="26"/>
    <x v="8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n v="9.3000000000000007"/>
    <x v="1144"/>
    <s v="photography/places"/>
    <x v="2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n v="7.4999999999999997E-2"/>
    <x v="2"/>
    <s v="photography/places"/>
    <x v="26"/>
    <x v="8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n v="0"/>
    <x v="121"/>
    <s v="photography/places"/>
    <x v="26"/>
    <x v="8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n v="79"/>
    <x v="1145"/>
    <s v="photography/places"/>
    <x v="26"/>
    <x v="8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n v="0"/>
    <x v="121"/>
    <s v="photography/places"/>
    <x v="2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n v="1.3333333333333334E-2"/>
    <x v="120"/>
    <s v="photography/places"/>
    <x v="26"/>
    <x v="8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n v="0"/>
    <x v="121"/>
    <s v="photography/places"/>
    <x v="26"/>
    <x v="8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n v="0"/>
    <x v="121"/>
    <s v="photography/places"/>
    <x v="26"/>
    <x v="8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s v="photography/places"/>
    <n v="1.7000000000000002"/>
    <x v="1146"/>
    <s v="photography/places"/>
    <x v="26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n v="29.228571428571428"/>
    <x v="1147"/>
    <s v="photography/places"/>
    <x v="26"/>
    <x v="8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n v="0"/>
    <x v="121"/>
    <s v="photography/places"/>
    <x v="26"/>
    <x v="8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n v="1.3636363636363637E-2"/>
    <x v="120"/>
    <s v="photography/places"/>
    <x v="26"/>
    <x v="8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n v="20.5"/>
    <x v="442"/>
    <s v="photography/places"/>
    <x v="26"/>
    <x v="8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n v="0.27999999999999997"/>
    <x v="379"/>
    <s v="photography/places"/>
    <x v="26"/>
    <x v="8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n v="2.3076923076923079"/>
    <x v="384"/>
    <s v="photography/places"/>
    <x v="26"/>
    <x v="8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n v="0"/>
    <x v="121"/>
    <s v="photography/places"/>
    <x v="26"/>
    <x v="8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n v="0.125"/>
    <x v="120"/>
    <s v="photography/places"/>
    <x v="26"/>
    <x v="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n v="0"/>
    <x v="121"/>
    <s v="photography/places"/>
    <x v="26"/>
    <x v="8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n v="7.3400000000000007"/>
    <x v="1148"/>
    <s v="photography/places"/>
    <x v="26"/>
    <x v="8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n v="108.2492"/>
    <x v="1149"/>
    <s v="music/rock"/>
    <x v="11"/>
    <x v="4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n v="100.16666666666667"/>
    <x v="1150"/>
    <s v="music/rock"/>
    <x v="11"/>
    <x v="4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n v="100.03299999999999"/>
    <x v="1151"/>
    <s v="music/rock"/>
    <x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n v="122.10714285714286"/>
    <x v="1152"/>
    <s v="music/rock"/>
    <x v="1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n v="100.69333333333334"/>
    <x v="1153"/>
    <s v="music/rock"/>
    <x v="1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n v="101.004125"/>
    <x v="1154"/>
    <s v="music/rock"/>
    <x v="11"/>
    <x v="4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n v="145.11000000000001"/>
    <x v="1155"/>
    <s v="music/rock"/>
    <x v="11"/>
    <x v="4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n v="101.25"/>
    <x v="1156"/>
    <s v="music/rock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n v="118.33333333333333"/>
    <x v="1157"/>
    <s v="music/rock"/>
    <x v="11"/>
    <x v="4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n v="271.85000000000002"/>
    <x v="1158"/>
    <s v="music/rock"/>
    <x v="11"/>
    <x v="4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s v="music/rock"/>
    <n v="125.125"/>
    <x v="1159"/>
    <s v="music/rock"/>
    <x v="11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n v="110.00000000000001"/>
    <x v="73"/>
    <s v="music/rock"/>
    <x v="11"/>
    <x v="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n v="101.49999999999999"/>
    <x v="1160"/>
    <s v="music/rock"/>
    <x v="1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n v="102.69999999999999"/>
    <x v="1161"/>
    <s v="music/rock"/>
    <x v="11"/>
    <x v="4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n v="114.12500000000001"/>
    <x v="1162"/>
    <s v="music/rock"/>
    <x v="11"/>
    <x v="4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n v="104.2"/>
    <x v="1163"/>
    <s v="music/rock"/>
    <x v="11"/>
    <x v="4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n v="145.85714285714286"/>
    <x v="1164"/>
    <s v="music/rock"/>
    <x v="11"/>
    <x v="4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n v="105.06666666666666"/>
    <x v="1165"/>
    <s v="music/rock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n v="133.33333333333331"/>
    <x v="1166"/>
    <s v="music/rock"/>
    <x v="11"/>
    <x v="4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n v="112.99999999999999"/>
    <x v="1167"/>
    <s v="music/rock"/>
    <x v="11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n v="121.2"/>
    <x v="1168"/>
    <s v="music/rock"/>
    <x v="11"/>
    <x v="4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n v="101.72463768115942"/>
    <x v="1169"/>
    <s v="music/rock"/>
    <x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n v="101.06666666666666"/>
    <x v="1170"/>
    <s v="music/rock"/>
    <x v="11"/>
    <x v="4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n v="118"/>
    <x v="1171"/>
    <s v="music/rock"/>
    <x v="11"/>
    <x v="4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n v="155.33333333333331"/>
    <x v="1172"/>
    <s v="music/rock"/>
    <x v="11"/>
    <x v="4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n v="101.18750000000001"/>
    <x v="1173"/>
    <s v="music/rock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n v="117"/>
    <x v="1174"/>
    <s v="music/rock"/>
    <x v="11"/>
    <x v="4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n v="100.925"/>
    <x v="1175"/>
    <s v="music/rock"/>
    <x v="11"/>
    <x v="4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n v="103.66666666666666"/>
    <x v="1176"/>
    <s v="music/rock"/>
    <x v="11"/>
    <x v="4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n v="265.25"/>
    <x v="1177"/>
    <s v="music/rock"/>
    <x v="1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n v="155.91"/>
    <x v="1178"/>
    <s v="music/rock"/>
    <x v="11"/>
    <x v="4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n v="101.62500000000001"/>
    <x v="1179"/>
    <s v="music/rock"/>
    <x v="11"/>
    <x v="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n v="100"/>
    <x v="1180"/>
    <s v="music/rock"/>
    <x v="11"/>
    <x v="4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n v="100.49999999999999"/>
    <x v="1181"/>
    <s v="music/rock"/>
    <x v="1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n v="125.29999999999998"/>
    <x v="1182"/>
    <s v="music/rock"/>
    <x v="11"/>
    <x v="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n v="103.55555555555556"/>
    <x v="1183"/>
    <s v="music/rock"/>
    <x v="11"/>
    <x v="4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n v="103.8"/>
    <x v="1184"/>
    <s v="music/rock"/>
    <x v="11"/>
    <x v="4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n v="105"/>
    <x v="1185"/>
    <s v="music/rock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n v="100"/>
    <x v="1186"/>
    <s v="music/rock"/>
    <x v="11"/>
    <x v="4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n v="169.86"/>
    <x v="1187"/>
    <s v="music/rock"/>
    <x v="11"/>
    <x v="4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n v="101.4"/>
    <x v="1188"/>
    <s v="music/pop"/>
    <x v="27"/>
    <x v="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n v="100"/>
    <x v="317"/>
    <s v="music/pop"/>
    <x v="27"/>
    <x v="4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n v="124.70000000000002"/>
    <x v="1189"/>
    <s v="music/pop"/>
    <x v="27"/>
    <x v="4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n v="109.5"/>
    <x v="1190"/>
    <s v="music/pop"/>
    <x v="2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n v="110.80000000000001"/>
    <x v="1191"/>
    <s v="music/pop"/>
    <x v="27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n v="110.2"/>
    <x v="1192"/>
    <s v="music/pop"/>
    <x v="27"/>
    <x v="4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n v="104.71999999999998"/>
    <x v="1193"/>
    <s v="music/pop"/>
    <x v="27"/>
    <x v="4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n v="125.26086956521738"/>
    <x v="1194"/>
    <s v="music/pop"/>
    <x v="27"/>
    <x v="4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n v="100.58763157894737"/>
    <x v="1195"/>
    <s v="music/pop"/>
    <x v="27"/>
    <x v="4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n v="141.55000000000001"/>
    <x v="1196"/>
    <s v="music/pop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n v="100.75"/>
    <x v="1197"/>
    <s v="music/pop"/>
    <x v="2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n v="100.66666666666666"/>
    <x v="1198"/>
    <s v="music/pop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n v="174.2304"/>
    <x v="1199"/>
    <s v="music/pop"/>
    <x v="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n v="119.90909090909089"/>
    <x v="1200"/>
    <s v="music/pop"/>
    <x v="27"/>
    <x v="4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n v="142.86666666666667"/>
    <x v="1201"/>
    <s v="music/pop"/>
    <x v="27"/>
    <x v="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n v="100.33493333333334"/>
    <x v="1202"/>
    <s v="music/pop"/>
    <x v="27"/>
    <x v="4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n v="104.93380000000001"/>
    <x v="1203"/>
    <s v="music/pop"/>
    <x v="27"/>
    <x v="4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n v="132.23333333333335"/>
    <x v="1204"/>
    <s v="music/pop"/>
    <x v="27"/>
    <x v="4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n v="112.79999999999998"/>
    <x v="1205"/>
    <s v="music/pop"/>
    <x v="27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n v="1253.75"/>
    <x v="1206"/>
    <s v="music/pop"/>
    <x v="27"/>
    <x v="4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n v="102.50632911392405"/>
    <x v="1207"/>
    <s v="music/pop"/>
    <x v="2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n v="102.6375"/>
    <x v="1208"/>
    <s v="music/pop"/>
    <x v="27"/>
    <x v="4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n v="108"/>
    <x v="1209"/>
    <s v="music/pop"/>
    <x v="27"/>
    <x v="4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n v="122.40879999999999"/>
    <x v="1210"/>
    <s v="music/pop"/>
    <x v="27"/>
    <x v="4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n v="119.45714285714286"/>
    <x v="1211"/>
    <s v="music/pop"/>
    <x v="27"/>
    <x v="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n v="160.88"/>
    <x v="1212"/>
    <s v="music/pop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n v="126.85294117647059"/>
    <x v="1213"/>
    <s v="music/pop"/>
    <x v="27"/>
    <x v="4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n v="102.6375"/>
    <x v="1214"/>
    <s v="music/pop"/>
    <x v="27"/>
    <x v="4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n v="139.75"/>
    <x v="404"/>
    <s v="music/pop"/>
    <x v="2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n v="102.60000000000001"/>
    <x v="1215"/>
    <s v="music/pop"/>
    <x v="27"/>
    <x v="4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n v="100.67349999999999"/>
    <x v="1216"/>
    <s v="music/pop"/>
    <x v="27"/>
    <x v="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n v="112.94117647058823"/>
    <x v="1217"/>
    <s v="music/pop"/>
    <x v="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n v="128.09523809523807"/>
    <x v="1218"/>
    <s v="music/pop"/>
    <x v="27"/>
    <x v="4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n v="201.7"/>
    <x v="1219"/>
    <s v="music/pop"/>
    <x v="27"/>
    <x v="4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n v="137.416"/>
    <x v="1220"/>
    <s v="music/pop"/>
    <x v="27"/>
    <x v="4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n v="115.33333333333333"/>
    <x v="1221"/>
    <s v="music/pop"/>
    <x v="27"/>
    <x v="4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n v="111.66666666666667"/>
    <x v="1222"/>
    <s v="music/pop"/>
    <x v="27"/>
    <x v="4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n v="118.39999999999999"/>
    <x v="1223"/>
    <s v="music/pop"/>
    <x v="27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n v="175"/>
    <x v="372"/>
    <s v="music/pop"/>
    <x v="27"/>
    <x v="4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n v="117.5"/>
    <x v="1224"/>
    <s v="music/pop"/>
    <x v="2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n v="101.42212307692309"/>
    <x v="1225"/>
    <s v="music/faith"/>
    <x v="28"/>
    <x v="4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n v="0"/>
    <x v="121"/>
    <s v="music/faith"/>
    <x v="28"/>
    <x v="4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n v="21.714285714285715"/>
    <x v="1226"/>
    <s v="music/faith"/>
    <x v="28"/>
    <x v="4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n v="109.125"/>
    <x v="1227"/>
    <s v="music/faith"/>
    <x v="28"/>
    <x v="4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n v="102.85714285714285"/>
    <x v="1228"/>
    <s v="music/faith"/>
    <x v="2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n v="0.36"/>
    <x v="666"/>
    <s v="music/faith"/>
    <x v="28"/>
    <x v="4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n v="31.25"/>
    <x v="1229"/>
    <s v="music/faith"/>
    <x v="28"/>
    <x v="4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n v="44.3"/>
    <x v="1230"/>
    <s v="music/faith"/>
    <x v="28"/>
    <x v="4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s v="music/faith"/>
    <n v="100"/>
    <x v="1231"/>
    <s v="music/faith"/>
    <x v="28"/>
    <x v="4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n v="25.4"/>
    <x v="1232"/>
    <s v="music/faith"/>
    <x v="28"/>
    <x v="4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n v="33.473333333333329"/>
    <x v="1233"/>
    <s v="music/faith"/>
    <x v="28"/>
    <x v="4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n v="47.8"/>
    <x v="1234"/>
    <s v="music/faith"/>
    <x v="28"/>
    <x v="4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n v="9.3333333333333339"/>
    <x v="436"/>
    <s v="music/faith"/>
    <x v="28"/>
    <x v="4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n v="0.05"/>
    <x v="144"/>
    <s v="music/faith"/>
    <x v="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n v="11.708333333333334"/>
    <x v="1235"/>
    <s v="music/faith"/>
    <x v="28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n v="0"/>
    <x v="121"/>
    <s v="music/faith"/>
    <x v="28"/>
    <x v="4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n v="20.208000000000002"/>
    <x v="1236"/>
    <s v="music/faith"/>
    <x v="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n v="0"/>
    <x v="121"/>
    <s v="music/faith"/>
    <x v="28"/>
    <x v="4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n v="4.2311459353574925"/>
    <x v="1237"/>
    <s v="music/faith"/>
    <x v="28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n v="26.06"/>
    <x v="1238"/>
    <s v="music/faith"/>
    <x v="2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n v="0.19801980198019803"/>
    <x v="144"/>
    <s v="music/faith"/>
    <x v="28"/>
    <x v="4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s v="music/faith"/>
    <n v="6.0606060606060606E-3"/>
    <x v="120"/>
    <s v="music/faith"/>
    <x v="28"/>
    <x v="4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n v="1.02"/>
    <x v="157"/>
    <s v="music/faith"/>
    <x v="28"/>
    <x v="4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n v="65.100000000000009"/>
    <x v="1239"/>
    <s v="music/faith"/>
    <x v="28"/>
    <x v="4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n v="0"/>
    <x v="121"/>
    <s v="music/faith"/>
    <x v="28"/>
    <x v="4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n v="0"/>
    <x v="121"/>
    <s v="music/faith"/>
    <x v="2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n v="9.74"/>
    <x v="1240"/>
    <s v="music/faith"/>
    <x v="28"/>
    <x v="4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n v="0"/>
    <x v="121"/>
    <s v="music/faith"/>
    <x v="28"/>
    <x v="4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n v="4.8571428571428568"/>
    <x v="1241"/>
    <s v="music/faith"/>
    <x v="28"/>
    <x v="4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n v="0.67999999999999994"/>
    <x v="447"/>
    <s v="music/faith"/>
    <x v="28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n v="10.5"/>
    <x v="1242"/>
    <s v="music/faith"/>
    <x v="28"/>
    <x v="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n v="0"/>
    <x v="121"/>
    <s v="music/faith"/>
    <x v="28"/>
    <x v="4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n v="1.6666666666666667"/>
    <x v="73"/>
    <s v="music/faith"/>
    <x v="28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n v="7.8680000000000003"/>
    <x v="1243"/>
    <s v="music/faith"/>
    <x v="28"/>
    <x v="4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n v="0.22"/>
    <x v="148"/>
    <s v="music/faith"/>
    <x v="2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n v="7.5"/>
    <x v="73"/>
    <s v="music/faith"/>
    <x v="28"/>
    <x v="4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n v="42.725880551301685"/>
    <x v="1244"/>
    <s v="music/faith"/>
    <x v="28"/>
    <x v="4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s v="music/faith"/>
    <n v="0.2142857142857143"/>
    <x v="839"/>
    <s v="music/faith"/>
    <x v="2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n v="0.87500000000000011"/>
    <x v="123"/>
    <s v="music/faith"/>
    <x v="28"/>
    <x v="4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n v="5.625"/>
    <x v="1245"/>
    <s v="music/faith"/>
    <x v="28"/>
    <x v="4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n v="0"/>
    <x v="121"/>
    <s v="music/faith"/>
    <x v="28"/>
    <x v="4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n v="3.4722222222222224E-2"/>
    <x v="120"/>
    <s v="music/faith"/>
    <x v="28"/>
    <x v="4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n v="6.5"/>
    <x v="1246"/>
    <s v="music/faith"/>
    <x v="28"/>
    <x v="4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n v="0.58333333333333337"/>
    <x v="440"/>
    <s v="music/faith"/>
    <x v="28"/>
    <x v="4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n v="10.181818181818182"/>
    <x v="1247"/>
    <s v="music/faith"/>
    <x v="28"/>
    <x v="4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n v="33.784615384615385"/>
    <x v="1248"/>
    <s v="music/faith"/>
    <x v="28"/>
    <x v="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n v="3.3333333333333333E-2"/>
    <x v="120"/>
    <s v="music/faith"/>
    <x v="28"/>
    <x v="4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n v="68.400000000000006"/>
    <x v="1249"/>
    <s v="music/faith"/>
    <x v="28"/>
    <x v="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n v="0"/>
    <x v="121"/>
    <s v="music/faith"/>
    <x v="28"/>
    <x v="4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n v="0"/>
    <x v="121"/>
    <s v="music/faith"/>
    <x v="28"/>
    <x v="4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n v="0"/>
    <x v="121"/>
    <s v="music/faith"/>
    <x v="28"/>
    <x v="4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n v="0"/>
    <x v="121"/>
    <s v="music/faith"/>
    <x v="28"/>
    <x v="4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n v="0"/>
    <x v="121"/>
    <s v="music/faith"/>
    <x v="28"/>
    <x v="4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n v="2.2222222222222223E-2"/>
    <x v="120"/>
    <s v="music/faith"/>
    <x v="28"/>
    <x v="4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n v="11"/>
    <x v="698"/>
    <s v="music/faith"/>
    <x v="28"/>
    <x v="4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n v="0.73333333333333328"/>
    <x v="1250"/>
    <s v="music/faith"/>
    <x v="28"/>
    <x v="4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n v="21.25"/>
    <x v="98"/>
    <s v="music/faith"/>
    <x v="28"/>
    <x v="4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n v="0.4"/>
    <x v="135"/>
    <s v="music/faith"/>
    <x v="28"/>
    <x v="4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n v="0.1"/>
    <x v="120"/>
    <s v="music/faith"/>
    <x v="28"/>
    <x v="4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n v="0"/>
    <x v="121"/>
    <s v="music/faith"/>
    <x v="28"/>
    <x v="4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n v="110.83333333333334"/>
    <x v="1251"/>
    <s v="photography/photobooks"/>
    <x v="2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n v="108.74999999999999"/>
    <x v="1252"/>
    <s v="photography/photobooks"/>
    <x v="20"/>
    <x v="8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n v="100.41666666666667"/>
    <x v="1253"/>
    <s v="photography/photobooks"/>
    <x v="20"/>
    <x v="8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n v="118.45454545454545"/>
    <x v="1254"/>
    <s v="photography/photobooks"/>
    <x v="2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n v="114.01428571428571"/>
    <x v="1255"/>
    <s v="photography/photobooks"/>
    <x v="2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n v="148.10000000000002"/>
    <x v="1256"/>
    <s v="photography/photobooks"/>
    <x v="20"/>
    <x v="8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n v="104.95555555555556"/>
    <x v="1257"/>
    <s v="photography/photobooks"/>
    <x v="20"/>
    <x v="8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n v="129.94800000000001"/>
    <x v="1258"/>
    <s v="photography/photobooks"/>
    <x v="20"/>
    <x v="8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n v="123.48756218905473"/>
    <x v="1259"/>
    <s v="photography/photobooks"/>
    <x v="2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n v="201.62"/>
    <x v="1260"/>
    <s v="photography/photobooks"/>
    <x v="20"/>
    <x v="8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n v="102.89999999999999"/>
    <x v="1261"/>
    <s v="photography/photobooks"/>
    <x v="20"/>
    <x v="8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n v="260.16666666666663"/>
    <x v="1262"/>
    <s v="photography/photobooks"/>
    <x v="20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n v="108"/>
    <x v="1263"/>
    <s v="photography/photobooks"/>
    <x v="20"/>
    <x v="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n v="110.52941176470587"/>
    <x v="1264"/>
    <s v="photography/photobooks"/>
    <x v="2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n v="120"/>
    <x v="507"/>
    <s v="photography/photobooks"/>
    <x v="20"/>
    <x v="8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n v="102.82909090909091"/>
    <x v="1265"/>
    <s v="photography/photobooks"/>
    <x v="20"/>
    <x v="8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n v="115.99999999999999"/>
    <x v="1266"/>
    <s v="photography/photobooks"/>
    <x v="20"/>
    <x v="8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n v="114.7"/>
    <x v="1267"/>
    <s v="photography/photobooks"/>
    <x v="20"/>
    <x v="8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n v="106.60000000000001"/>
    <x v="1268"/>
    <s v="photography/photobooks"/>
    <x v="20"/>
    <x v="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n v="165.44"/>
    <x v="1269"/>
    <s v="photography/photobooks"/>
    <x v="20"/>
    <x v="8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n v="155"/>
    <x v="1270"/>
    <s v="photography/photobooks"/>
    <x v="20"/>
    <x v="8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n v="885"/>
    <x v="1271"/>
    <s v="photography/photobooks"/>
    <x v="2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n v="101.90833333333333"/>
    <x v="1272"/>
    <s v="photography/photobooks"/>
    <x v="20"/>
    <x v="8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n v="19.600000000000001"/>
    <x v="1273"/>
    <s v="photography/photobooks"/>
    <x v="20"/>
    <x v="8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n v="59.467839999999995"/>
    <x v="1274"/>
    <s v="photography/photobooks"/>
    <x v="20"/>
    <x v="8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n v="0"/>
    <x v="121"/>
    <s v="photography/photobooks"/>
    <x v="20"/>
    <x v="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n v="45.72"/>
    <x v="1275"/>
    <s v="photography/photobooks"/>
    <x v="20"/>
    <x v="8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n v="3.74"/>
    <x v="1276"/>
    <s v="photography/photobooks"/>
    <x v="20"/>
    <x v="8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n v="2.7025000000000001"/>
    <x v="1277"/>
    <s v="photography/photobooks"/>
    <x v="2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n v="56.51428571428572"/>
    <x v="456"/>
    <s v="photography/photobooks"/>
    <x v="20"/>
    <x v="8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n v="21.30952380952381"/>
    <x v="1278"/>
    <s v="photography/photobooks"/>
    <x v="20"/>
    <x v="8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n v="15.6"/>
    <x v="1279"/>
    <s v="photography/photobooks"/>
    <x v="2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n v="6.2566666666666677"/>
    <x v="1280"/>
    <s v="photography/photobooks"/>
    <x v="20"/>
    <x v="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n v="45.92"/>
    <x v="1281"/>
    <s v="photography/photobooks"/>
    <x v="20"/>
    <x v="8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n v="65.101538461538468"/>
    <x v="1282"/>
    <s v="photography/photobooks"/>
    <x v="20"/>
    <x v="8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n v="6.7"/>
    <x v="33"/>
    <s v="photography/photobooks"/>
    <x v="20"/>
    <x v="8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n v="13.5625"/>
    <x v="1283"/>
    <s v="photography/photobooks"/>
    <x v="2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n v="1.9900000000000002"/>
    <x v="1284"/>
    <s v="photography/photobooks"/>
    <x v="20"/>
    <x v="8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n v="36.236363636363642"/>
    <x v="1285"/>
    <s v="photography/photobooks"/>
    <x v="20"/>
    <x v="8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n v="39.743333333333339"/>
    <x v="1286"/>
    <s v="photography/photobooks"/>
    <x v="2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n v="25.763636363636365"/>
    <x v="1287"/>
    <s v="photography/photobooks"/>
    <x v="2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n v="15.491428571428573"/>
    <x v="1288"/>
    <s v="photography/photobooks"/>
    <x v="20"/>
    <x v="8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n v="23.692499999999999"/>
    <x v="1289"/>
    <s v="photography/photobooks"/>
    <x v="2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n v="39.76"/>
    <x v="1290"/>
    <s v="photography/photobooks"/>
    <x v="20"/>
    <x v="8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n v="20.220833333333331"/>
    <x v="1291"/>
    <s v="photography/photobooks"/>
    <x v="20"/>
    <x v="8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n v="47.631578947368418"/>
    <x v="1292"/>
    <s v="photography/photobooks"/>
    <x v="20"/>
    <x v="8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n v="15.329999999999998"/>
    <x v="1293"/>
    <s v="photography/photobooks"/>
    <x v="20"/>
    <x v="8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n v="1.3818181818181818"/>
    <x v="1090"/>
    <s v="photography/photobooks"/>
    <x v="20"/>
    <x v="8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n v="0.5"/>
    <x v="119"/>
    <s v="photography/photobooks"/>
    <x v="20"/>
    <x v="8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n v="4.957575757575758"/>
    <x v="1294"/>
    <s v="photography/photobooks"/>
    <x v="20"/>
    <x v="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n v="3.5666666666666664"/>
    <x v="1295"/>
    <s v="photography/photobooks"/>
    <x v="20"/>
    <x v="8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n v="61.124000000000002"/>
    <x v="1296"/>
    <s v="photography/photobooks"/>
    <x v="20"/>
    <x v="8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n v="1.3333333333333335"/>
    <x v="135"/>
    <s v="photography/photobooks"/>
    <x v="20"/>
    <x v="8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n v="11.077777777777778"/>
    <x v="1297"/>
    <s v="photography/photobooks"/>
    <x v="20"/>
    <x v="8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n v="38.735714285714288"/>
    <x v="1298"/>
    <s v="photography/photobooks"/>
    <x v="20"/>
    <x v="8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n v="22.05263157894737"/>
    <x v="1299"/>
    <s v="photography/photobooks"/>
    <x v="20"/>
    <x v="8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n v="67.55"/>
    <x v="1300"/>
    <s v="photography/photobooks"/>
    <x v="20"/>
    <x v="8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n v="13.637499999999999"/>
    <x v="1301"/>
    <s v="photography/photobooks"/>
    <x v="20"/>
    <x v="8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n v="1.7457500000000001"/>
    <x v="1302"/>
    <s v="photography/photobooks"/>
    <x v="20"/>
    <x v="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n v="20.44963251188932"/>
    <x v="1303"/>
    <s v="photography/photobooks"/>
    <x v="20"/>
    <x v="8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n v="13.852941176470587"/>
    <x v="1304"/>
    <s v="photography/photobooks"/>
    <x v="20"/>
    <x v="8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n v="48.485714285714288"/>
    <x v="1305"/>
    <s v="photography/photobooks"/>
    <x v="20"/>
    <x v="8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n v="30.8"/>
    <x v="1306"/>
    <s v="photography/photobooks"/>
    <x v="20"/>
    <x v="8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n v="35.174193548387095"/>
    <x v="1307"/>
    <s v="photography/photobooks"/>
    <x v="20"/>
    <x v="8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n v="36.404444444444444"/>
    <x v="1308"/>
    <s v="photography/photobooks"/>
    <x v="20"/>
    <x v="8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n v="2.9550000000000001"/>
    <x v="1309"/>
    <s v="photography/photobooks"/>
    <x v="20"/>
    <x v="8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n v="11.06"/>
    <x v="1310"/>
    <s v="photography/photobooks"/>
    <x v="20"/>
    <x v="8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n v="41.407142857142858"/>
    <x v="1311"/>
    <s v="photography/photobooks"/>
    <x v="20"/>
    <x v="8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n v="10.857142857142858"/>
    <x v="1312"/>
    <s v="photography/photobooks"/>
    <x v="20"/>
    <x v="8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n v="3.3333333333333335"/>
    <x v="507"/>
    <s v="photography/photobooks"/>
    <x v="20"/>
    <x v="8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n v="7.407407407407407E-2"/>
    <x v="1313"/>
    <s v="photography/photobooks"/>
    <x v="2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n v="13.307692307692307"/>
    <x v="1314"/>
    <s v="photography/photobooks"/>
    <x v="20"/>
    <x v="8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n v="0"/>
    <x v="121"/>
    <s v="photography/photobooks"/>
    <x v="20"/>
    <x v="8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n v="49.183333333333337"/>
    <x v="1315"/>
    <s v="photography/photobooks"/>
    <x v="20"/>
    <x v="8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n v="0"/>
    <x v="121"/>
    <s v="photography/photobooks"/>
    <x v="20"/>
    <x v="8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n v="2.036"/>
    <x v="1316"/>
    <s v="photography/photobooks"/>
    <x v="20"/>
    <x v="8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n v="52.327777777777776"/>
    <x v="1317"/>
    <s v="photography/photobooks"/>
    <x v="20"/>
    <x v="8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n v="0"/>
    <x v="121"/>
    <s v="photography/photobooks"/>
    <x v="2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n v="2.083333333333333"/>
    <x v="1318"/>
    <s v="photography/photobooks"/>
    <x v="2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n v="6.565384615384616"/>
    <x v="1319"/>
    <s v="photography/photobooks"/>
    <x v="20"/>
    <x v="8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n v="134.88999999999999"/>
    <x v="1320"/>
    <s v="music/rock"/>
    <x v="11"/>
    <x v="4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n v="100"/>
    <x v="50"/>
    <s v="music/rock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n v="115.85714285714286"/>
    <x v="1321"/>
    <s v="music/rock"/>
    <x v="11"/>
    <x v="4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s v="music/rock"/>
    <n v="100.06666666666666"/>
    <x v="1322"/>
    <s v="music/rock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n v="105.05"/>
    <x v="1323"/>
    <s v="music/rock"/>
    <x v="11"/>
    <x v="4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s v="music/rock"/>
    <n v="101"/>
    <x v="1324"/>
    <s v="music/rock"/>
    <x v="1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n v="100.66250000000001"/>
    <x v="1325"/>
    <s v="music/rock"/>
    <x v="1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n v="100.16000000000001"/>
    <x v="1326"/>
    <s v="music/rock"/>
    <x v="11"/>
    <x v="4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n v="166.68333333333334"/>
    <x v="1327"/>
    <s v="music/rock"/>
    <x v="11"/>
    <x v="4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n v="101.53333333333335"/>
    <x v="1328"/>
    <s v="music/rock"/>
    <x v="11"/>
    <x v="4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n v="103"/>
    <x v="1329"/>
    <s v="music/rock"/>
    <x v="11"/>
    <x v="4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n v="142.85714285714286"/>
    <x v="384"/>
    <s v="music/rock"/>
    <x v="11"/>
    <x v="4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n v="262.5"/>
    <x v="840"/>
    <s v="music/rock"/>
    <x v="11"/>
    <x v="4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s v="music/rock"/>
    <n v="118.05000000000001"/>
    <x v="1330"/>
    <s v="music/rock"/>
    <x v="11"/>
    <x v="4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n v="104"/>
    <x v="1331"/>
    <s v="music/rock"/>
    <x v="11"/>
    <x v="4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s v="music/rock"/>
    <n v="200.34"/>
    <x v="1332"/>
    <s v="music/rock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n v="306.83333333333331"/>
    <x v="1333"/>
    <s v="music/rock"/>
    <x v="11"/>
    <x v="4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n v="100.149"/>
    <x v="1334"/>
    <s v="music/rock"/>
    <x v="11"/>
    <x v="4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n v="205.29999999999998"/>
    <x v="1335"/>
    <s v="music/rock"/>
    <x v="11"/>
    <x v="4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n v="108.88888888888889"/>
    <x v="1336"/>
    <s v="music/rock"/>
    <x v="11"/>
    <x v="4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n v="101.75"/>
    <x v="1337"/>
    <s v="music/rock"/>
    <x v="1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n v="125.25"/>
    <x v="1338"/>
    <s v="music/rock"/>
    <x v="1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n v="124.0061"/>
    <x v="1339"/>
    <s v="music/rock"/>
    <x v="1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n v="101.4"/>
    <x v="1340"/>
    <s v="music/rock"/>
    <x v="1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n v="100"/>
    <x v="1341"/>
    <s v="music/rock"/>
    <x v="1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n v="137.92666666666668"/>
    <x v="1342"/>
    <s v="music/rock"/>
    <x v="11"/>
    <x v="4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n v="120.88000000000001"/>
    <x v="1343"/>
    <s v="music/rock"/>
    <x v="11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n v="107.36666666666667"/>
    <x v="1344"/>
    <s v="music/rock"/>
    <x v="11"/>
    <x v="4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n v="100.33333333333334"/>
    <x v="1345"/>
    <s v="music/rock"/>
    <x v="11"/>
    <x v="4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n v="101.52222222222223"/>
    <x v="1346"/>
    <s v="music/rock"/>
    <x v="1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n v="100.07692307692308"/>
    <x v="1347"/>
    <s v="music/rock"/>
    <x v="11"/>
    <x v="4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n v="116.96666666666667"/>
    <x v="1348"/>
    <s v="music/rock"/>
    <x v="11"/>
    <x v="4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n v="101.875"/>
    <x v="1349"/>
    <s v="music/rock"/>
    <x v="11"/>
    <x v="4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n v="102.12366666666665"/>
    <x v="1350"/>
    <s v="music/rock"/>
    <x v="11"/>
    <x v="4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n v="154.05897142857143"/>
    <x v="1351"/>
    <s v="music/rock"/>
    <x v="11"/>
    <x v="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n v="101.25"/>
    <x v="1352"/>
    <s v="music/rock"/>
    <x v="11"/>
    <x v="4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n v="100"/>
    <x v="1353"/>
    <s v="music/rock"/>
    <x v="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n v="108.74800874800874"/>
    <x v="1354"/>
    <s v="music/rock"/>
    <x v="11"/>
    <x v="4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s v="music/rock"/>
    <n v="131.83333333333334"/>
    <x v="1355"/>
    <s v="music/rock"/>
    <x v="11"/>
    <x v="4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n v="133.46666666666667"/>
    <x v="1356"/>
    <s v="music/rock"/>
    <x v="11"/>
    <x v="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n v="0"/>
    <x v="121"/>
    <s v="games/mobile games"/>
    <x v="18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n v="8.0833333333333321"/>
    <x v="1357"/>
    <s v="games/mobile games"/>
    <x v="18"/>
    <x v="6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n v="0.4"/>
    <x v="144"/>
    <s v="games/mobile games"/>
    <x v="18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n v="42.892307692307689"/>
    <x v="1358"/>
    <s v="games/mobile games"/>
    <x v="18"/>
    <x v="6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n v="3.6363636363636364E-3"/>
    <x v="453"/>
    <s v="games/mobile games"/>
    <x v="18"/>
    <x v="6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n v="0.5"/>
    <x v="372"/>
    <s v="games/mobile games"/>
    <x v="18"/>
    <x v="6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n v="0.05"/>
    <x v="119"/>
    <s v="games/mobile games"/>
    <x v="18"/>
    <x v="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n v="4.8680000000000003"/>
    <x v="1359"/>
    <s v="games/mobile games"/>
    <x v="18"/>
    <x v="6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n v="0"/>
    <x v="121"/>
    <s v="games/mobile games"/>
    <x v="18"/>
    <x v="6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n v="10.314285714285715"/>
    <x v="1360"/>
    <s v="games/mobile games"/>
    <x v="18"/>
    <x v="6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n v="71.784615384615378"/>
    <x v="1361"/>
    <s v="games/mobile games"/>
    <x v="18"/>
    <x v="6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n v="1.06"/>
    <x v="1362"/>
    <s v="games/mobile games"/>
    <x v="18"/>
    <x v="6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n v="0.44999999999999996"/>
    <x v="666"/>
    <s v="games/mobile games"/>
    <x v="18"/>
    <x v="6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n v="1.6250000000000001E-2"/>
    <x v="31"/>
    <s v="games/mobile games"/>
    <x v="18"/>
    <x v="6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n v="0.51"/>
    <x v="1363"/>
    <s v="games/mobile games"/>
    <x v="18"/>
    <x v="6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n v="0"/>
    <x v="121"/>
    <s v="games/mobile games"/>
    <x v="18"/>
    <x v="6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n v="0"/>
    <x v="121"/>
    <s v="games/mobile games"/>
    <x v="18"/>
    <x v="6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n v="0"/>
    <x v="121"/>
    <s v="games/mobile games"/>
    <x v="18"/>
    <x v="6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n v="0.12"/>
    <x v="366"/>
    <s v="games/mobile games"/>
    <x v="18"/>
    <x v="6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n v="20.080000000000002"/>
    <x v="1364"/>
    <s v="games/mobile games"/>
    <x v="18"/>
    <x v="6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n v="172.68449999999999"/>
    <x v="1365"/>
    <s v="music/indie rock"/>
    <x v="14"/>
    <x v="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n v="100.8955223880597"/>
    <x v="1366"/>
    <s v="music/indie rock"/>
    <x v="14"/>
    <x v="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n v="104.8048048048048"/>
    <x v="1367"/>
    <s v="music/indie rock"/>
    <x v="14"/>
    <x v="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n v="135.1"/>
    <x v="1368"/>
    <s v="music/indie rock"/>
    <x v="14"/>
    <x v="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n v="116.32786885245903"/>
    <x v="1369"/>
    <s v="music/indie rock"/>
    <x v="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n v="102.08333333333333"/>
    <x v="1370"/>
    <s v="music/indie rock"/>
    <x v="14"/>
    <x v="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n v="111.16666666666666"/>
    <x v="1371"/>
    <s v="music/indie rock"/>
    <x v="1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n v="166.08"/>
    <x v="1372"/>
    <s v="music/indie rock"/>
    <x v="14"/>
    <x v="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n v="106.60000000000001"/>
    <x v="1373"/>
    <s v="music/indie rock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n v="144.58441666666667"/>
    <x v="1374"/>
    <s v="music/indie rock"/>
    <x v="1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n v="105.55000000000001"/>
    <x v="1375"/>
    <s v="music/indie rock"/>
    <x v="14"/>
    <x v="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n v="136.60000000000002"/>
    <x v="1376"/>
    <s v="music/indie rock"/>
    <x v="14"/>
    <x v="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n v="104"/>
    <x v="1377"/>
    <s v="music/indie rock"/>
    <x v="14"/>
    <x v="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n v="114.5"/>
    <x v="1378"/>
    <s v="music/indie rock"/>
    <x v="1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n v="101.71957671957672"/>
    <x v="1379"/>
    <s v="music/indie rock"/>
    <x v="14"/>
    <x v="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n v="123.94678492239468"/>
    <x v="1380"/>
    <s v="music/indie rock"/>
    <x v="14"/>
    <x v="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n v="102.45669291338582"/>
    <x v="1381"/>
    <s v="music/indie rock"/>
    <x v="14"/>
    <x v="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n v="144.5"/>
    <x v="1382"/>
    <s v="music/indie rock"/>
    <x v="14"/>
    <x v="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n v="133.33333333333331"/>
    <x v="1383"/>
    <s v="music/indie rock"/>
    <x v="14"/>
    <x v="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n v="109.3644"/>
    <x v="1384"/>
    <s v="music/indie rock"/>
    <x v="1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n v="2.6969696969696968"/>
    <x v="1385"/>
    <s v="technology/gadgets"/>
    <x v="29"/>
    <x v="2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n v="1.2"/>
    <x v="143"/>
    <s v="technology/gadgets"/>
    <x v="29"/>
    <x v="2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n v="46.6"/>
    <x v="1386"/>
    <s v="technology/gadgets"/>
    <x v="29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n v="0.1"/>
    <x v="384"/>
    <s v="technology/gadgets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n v="0.16800000000000001"/>
    <x v="689"/>
    <s v="technology/gadgets"/>
    <x v="29"/>
    <x v="2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n v="42.76"/>
    <x v="1387"/>
    <s v="technology/gadgets"/>
    <x v="29"/>
    <x v="2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n v="0.28333333333333333"/>
    <x v="1241"/>
    <s v="technology/gadgets"/>
    <x v="2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n v="1.7319999999999998"/>
    <x v="1388"/>
    <s v="technology/gadgets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n v="14.111428571428572"/>
    <x v="1389"/>
    <s v="technology/gadgets"/>
    <x v="2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n v="39.395294117647055"/>
    <x v="1390"/>
    <s v="technology/gadgets"/>
    <x v="29"/>
    <x v="2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n v="2.3529411764705882E-2"/>
    <x v="119"/>
    <s v="technology/gadgets"/>
    <x v="2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n v="59.3"/>
    <x v="1391"/>
    <s v="technology/gadgets"/>
    <x v="29"/>
    <x v="2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n v="1.3270833333333334"/>
    <x v="1392"/>
    <s v="technology/gadgets"/>
    <x v="2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n v="9.0090090090090094"/>
    <x v="180"/>
    <s v="technology/gadgets"/>
    <x v="29"/>
    <x v="2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n v="1.6"/>
    <x v="453"/>
    <s v="technology/gadgets"/>
    <x v="29"/>
    <x v="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n v="0.51"/>
    <x v="1363"/>
    <s v="technology/gadgets"/>
    <x v="29"/>
    <x v="2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s v="technology/gadgets"/>
    <n v="52.570512820512818"/>
    <x v="1393"/>
    <s v="technology/gadgets"/>
    <x v="2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n v="1.04"/>
    <x v="684"/>
    <s v="technology/gadgets"/>
    <x v="2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n v="47.4"/>
    <x v="1394"/>
    <s v="technology/gadgets"/>
    <x v="29"/>
    <x v="2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n v="43.03"/>
    <x v="1395"/>
    <s v="technology/gadgets"/>
    <x v="29"/>
    <x v="2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n v="136.80000000000001"/>
    <x v="1237"/>
    <s v="music/indie rock"/>
    <x v="14"/>
    <x v="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n v="115.55"/>
    <x v="1396"/>
    <s v="music/indie rock"/>
    <x v="14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n v="240.79999999999998"/>
    <x v="1397"/>
    <s v="music/indie rock"/>
    <x v="14"/>
    <x v="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n v="114.39999999999999"/>
    <x v="1398"/>
    <s v="music/indie rock"/>
    <x v="14"/>
    <x v="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n v="110.33333333333333"/>
    <x v="1399"/>
    <s v="music/indie rock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n v="195.37933333333334"/>
    <x v="1400"/>
    <s v="music/indie rock"/>
    <x v="14"/>
    <x v="4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s v="music/indie rock"/>
    <n v="103.33333333333334"/>
    <x v="1401"/>
    <s v="music/indie rock"/>
    <x v="14"/>
    <x v="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n v="103.1372549019608"/>
    <x v="1402"/>
    <s v="music/indie rock"/>
    <x v="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n v="100.3125"/>
    <x v="1403"/>
    <s v="music/indie rock"/>
    <x v="14"/>
    <x v="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n v="127"/>
    <x v="1404"/>
    <s v="music/indie rock"/>
    <x v="14"/>
    <x v="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n v="120.601"/>
    <x v="1405"/>
    <s v="music/indie rock"/>
    <x v="1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n v="106.99047619047619"/>
    <x v="1406"/>
    <s v="music/indie rock"/>
    <x v="1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n v="172.43333333333334"/>
    <x v="1407"/>
    <s v="music/indie rock"/>
    <x v="14"/>
    <x v="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n v="123.61999999999999"/>
    <x v="1408"/>
    <s v="music/indie rock"/>
    <x v="14"/>
    <x v="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n v="108.4"/>
    <x v="1409"/>
    <s v="music/indie rock"/>
    <x v="14"/>
    <x v="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n v="116.52013333333333"/>
    <x v="1410"/>
    <s v="music/indie rock"/>
    <x v="14"/>
    <x v="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n v="187.245"/>
    <x v="1411"/>
    <s v="music/indie rock"/>
    <x v="14"/>
    <x v="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n v="115.93333333333334"/>
    <x v="1412"/>
    <s v="music/indie rock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n v="110.7"/>
    <x v="1413"/>
    <s v="music/indie rock"/>
    <x v="14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n v="170.92307692307693"/>
    <x v="1414"/>
    <s v="music/indie rock"/>
    <x v="14"/>
    <x v="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n v="126.11835600000001"/>
    <x v="1415"/>
    <s v="technology/hardware"/>
    <x v="30"/>
    <x v="2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n v="138.44033333333334"/>
    <x v="1416"/>
    <s v="technology/hardware"/>
    <x v="30"/>
    <x v="2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n v="1705.2499999999998"/>
    <x v="1417"/>
    <s v="technology/hardware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n v="788.05550000000005"/>
    <x v="1418"/>
    <s v="technology/hardware"/>
    <x v="30"/>
    <x v="2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n v="348.01799999999997"/>
    <x v="1419"/>
    <s v="technology/hardware"/>
    <x v="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n v="149.74666666666667"/>
    <x v="1420"/>
    <s v="technology/hardware"/>
    <x v="3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n v="100.63375000000001"/>
    <x v="1421"/>
    <s v="technology/hardware"/>
    <x v="30"/>
    <x v="2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n v="800.21100000000001"/>
    <x v="1422"/>
    <s v="technology/hardware"/>
    <x v="30"/>
    <x v="2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n v="106.00260000000002"/>
    <x v="1423"/>
    <s v="technology/hardware"/>
    <x v="30"/>
    <x v="2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n v="200.51866666666669"/>
    <x v="1424"/>
    <s v="technology/hardware"/>
    <x v="30"/>
    <x v="2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n v="212.44399999999999"/>
    <x v="1425"/>
    <s v="technology/hardware"/>
    <x v="30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n v="198.47237142857145"/>
    <x v="1426"/>
    <s v="technology/hardware"/>
    <x v="30"/>
    <x v="2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n v="225.94666666666666"/>
    <x v="1427"/>
    <s v="technology/hardware"/>
    <x v="30"/>
    <x v="2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n v="698.94800000000009"/>
    <x v="1428"/>
    <s v="technology/hardware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n v="398.59528571428569"/>
    <x v="1429"/>
    <s v="technology/hardware"/>
    <x v="3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n v="294.0333333333333"/>
    <x v="1430"/>
    <s v="technology/hardware"/>
    <x v="30"/>
    <x v="2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n v="167.50470000000001"/>
    <x v="1431"/>
    <s v="technology/hardware"/>
    <x v="30"/>
    <x v="2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n v="1435.5717142857143"/>
    <x v="1432"/>
    <s v="technology/hardware"/>
    <x v="30"/>
    <x v="2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n v="156.73439999999999"/>
    <x v="1433"/>
    <s v="technology/hardware"/>
    <x v="30"/>
    <x v="2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n v="117.90285714285716"/>
    <x v="1434"/>
    <s v="technology/hardware"/>
    <x v="30"/>
    <x v="2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n v="1105.3811999999998"/>
    <x v="1435"/>
    <s v="technology/hardware"/>
    <x v="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n v="192.92499999999998"/>
    <x v="1436"/>
    <s v="technology/hardware"/>
    <x v="3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n v="126.8842105263158"/>
    <x v="1437"/>
    <s v="technology/hardware"/>
    <x v="30"/>
    <x v="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n v="259.57748878923763"/>
    <x v="1438"/>
    <s v="technology/hardware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n v="262.27999999999997"/>
    <x v="1439"/>
    <s v="technology/hardware"/>
    <x v="3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n v="206.74309000000002"/>
    <x v="1440"/>
    <s v="technology/hardware"/>
    <x v="3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n v="370.13"/>
    <x v="1441"/>
    <s v="technology/hardware"/>
    <x v="30"/>
    <x v="2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n v="284.96600000000001"/>
    <x v="1442"/>
    <s v="technology/hardware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n v="579.08000000000004"/>
    <x v="1443"/>
    <s v="technology/hardware"/>
    <x v="30"/>
    <x v="2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n v="1131.8"/>
    <x v="1444"/>
    <s v="technology/hardware"/>
    <x v="3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n v="263.02771750000005"/>
    <x v="1445"/>
    <s v="technology/hardware"/>
    <x v="3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n v="674.48"/>
    <x v="1446"/>
    <s v="technology/hardware"/>
    <x v="3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n v="256.83081313131316"/>
    <x v="1447"/>
    <s v="technology/hardware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n v="375.49599999999998"/>
    <x v="1448"/>
    <s v="technology/hardware"/>
    <x v="30"/>
    <x v="2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n v="208.70837499999996"/>
    <x v="1449"/>
    <s v="technology/hardware"/>
    <x v="30"/>
    <x v="2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n v="346.6"/>
    <x v="1450"/>
    <s v="technology/hardware"/>
    <x v="30"/>
    <x v="2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n v="402.33"/>
    <x v="1451"/>
    <s v="technology/hardware"/>
    <x v="30"/>
    <x v="2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n v="1026.8451399999999"/>
    <x v="1452"/>
    <s v="technology/hardware"/>
    <x v="30"/>
    <x v="2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n v="114.901155"/>
    <x v="1453"/>
    <s v="technology/hardware"/>
    <x v="30"/>
    <x v="2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n v="354.82402000000002"/>
    <x v="1454"/>
    <s v="technology/hardware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n v="5.08"/>
    <x v="1455"/>
    <s v="photography/people"/>
    <x v="31"/>
    <x v="8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n v="0"/>
    <x v="121"/>
    <s v="photography/people"/>
    <x v="31"/>
    <x v="8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n v="4.3"/>
    <x v="1456"/>
    <s v="photography/people"/>
    <x v="31"/>
    <x v="8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n v="21.146666666666665"/>
    <x v="1457"/>
    <s v="photography/people"/>
    <x v="31"/>
    <x v="8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n v="3.1875"/>
    <x v="800"/>
    <s v="photography/people"/>
    <x v="31"/>
    <x v="8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n v="0.05"/>
    <x v="120"/>
    <s v="photography/people"/>
    <x v="31"/>
    <x v="8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n v="42.472727272727276"/>
    <x v="1458"/>
    <s v="photography/people"/>
    <x v="31"/>
    <x v="8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s v="photography/people"/>
    <n v="0.41666666666666669"/>
    <x v="384"/>
    <s v="photography/people"/>
    <x v="31"/>
    <x v="8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n v="1"/>
    <x v="73"/>
    <s v="photography/people"/>
    <x v="31"/>
    <x v="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n v="16.966666666666665"/>
    <x v="1459"/>
    <s v="photography/people"/>
    <x v="31"/>
    <x v="8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n v="7.0000000000000009"/>
    <x v="1460"/>
    <s v="photography/people"/>
    <x v="31"/>
    <x v="8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n v="0.13333333333333333"/>
    <x v="120"/>
    <s v="photography/people"/>
    <x v="31"/>
    <x v="8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n v="0"/>
    <x v="121"/>
    <s v="photography/people"/>
    <x v="31"/>
    <x v="8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n v="0"/>
    <x v="121"/>
    <s v="photography/people"/>
    <x v="31"/>
    <x v="8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n v="7.8"/>
    <x v="438"/>
    <s v="photography/people"/>
    <x v="31"/>
    <x v="8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n v="0"/>
    <x v="121"/>
    <s v="photography/people"/>
    <x v="31"/>
    <x v="8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n v="0"/>
    <x v="121"/>
    <s v="photography/people"/>
    <x v="31"/>
    <x v="8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n v="26.200000000000003"/>
    <x v="1461"/>
    <s v="photography/people"/>
    <x v="31"/>
    <x v="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n v="0.76129032258064511"/>
    <x v="1462"/>
    <s v="photography/people"/>
    <x v="31"/>
    <x v="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n v="12.5"/>
    <x v="384"/>
    <s v="photography/people"/>
    <x v="31"/>
    <x v="8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n v="382.12909090909091"/>
    <x v="1463"/>
    <s v="technology/hardware"/>
    <x v="30"/>
    <x v="2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n v="216.79422000000002"/>
    <x v="1464"/>
    <s v="technology/hardware"/>
    <x v="30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n v="312"/>
    <x v="1465"/>
    <s v="technology/hardware"/>
    <x v="30"/>
    <x v="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n v="234.42048"/>
    <x v="1466"/>
    <s v="technology/hardware"/>
    <x v="30"/>
    <x v="2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n v="123.68010000000001"/>
    <x v="1467"/>
    <s v="technology/hardware"/>
    <x v="3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n v="247.84"/>
    <x v="1468"/>
    <s v="technology/hardware"/>
    <x v="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n v="115.7092"/>
    <x v="1469"/>
    <s v="technology/hardware"/>
    <x v="3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n v="117.07484768810599"/>
    <x v="1470"/>
    <s v="technology/hardware"/>
    <x v="30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n v="305.15800000000002"/>
    <x v="1471"/>
    <s v="technology/hardware"/>
    <x v="30"/>
    <x v="2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n v="320.05299999999994"/>
    <x v="1472"/>
    <s v="technology/hardware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n v="819.56399999999996"/>
    <x v="1473"/>
    <s v="technology/hardware"/>
    <x v="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n v="234.90000000000003"/>
    <x v="1474"/>
    <s v="technology/hardware"/>
    <x v="30"/>
    <x v="2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n v="494.91374999999999"/>
    <x v="1475"/>
    <s v="technology/hardware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n v="7813.7822333333334"/>
    <x v="1476"/>
    <s v="technology/hardware"/>
    <x v="30"/>
    <x v="2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n v="113.00013888888888"/>
    <x v="1477"/>
    <s v="technology/hardware"/>
    <x v="30"/>
    <x v="2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n v="921.54219999999998"/>
    <x v="1478"/>
    <s v="technology/hardware"/>
    <x v="30"/>
    <x v="2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n v="125.10239999999999"/>
    <x v="1479"/>
    <s v="technology/hardware"/>
    <x v="30"/>
    <x v="2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n v="102.24343076923077"/>
    <x v="1480"/>
    <s v="technology/hardware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n v="484.90975000000003"/>
    <x v="1481"/>
    <s v="technology/hardware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n v="192.33333333333334"/>
    <x v="1482"/>
    <s v="technology/hardware"/>
    <x v="3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n v="281.10000000000002"/>
    <x v="1483"/>
    <s v="technology/hardware"/>
    <x v="3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n v="125.13700000000001"/>
    <x v="1484"/>
    <s v="technology/hardware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n v="161.459"/>
    <x v="1485"/>
    <s v="technology/hardware"/>
    <x v="30"/>
    <x v="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n v="585.35"/>
    <x v="1486"/>
    <s v="technology/hardware"/>
    <x v="3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n v="201.14999999999998"/>
    <x v="1487"/>
    <s v="technology/hardware"/>
    <x v="30"/>
    <x v="2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n v="133.48307999999997"/>
    <x v="1488"/>
    <s v="technology/hardware"/>
    <x v="3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n v="120.24900000000001"/>
    <x v="1489"/>
    <s v="technology/hardware"/>
    <x v="30"/>
    <x v="2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n v="126.16666666666667"/>
    <x v="1490"/>
    <s v="technology/hardware"/>
    <x v="30"/>
    <x v="2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n v="361.2"/>
    <x v="1491"/>
    <s v="technology/hardware"/>
    <x v="3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n v="226.239013671875"/>
    <x v="1492"/>
    <s v="technology/hardware"/>
    <x v="30"/>
    <x v="2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n v="120.35"/>
    <x v="1493"/>
    <s v="technology/hardware"/>
    <x v="30"/>
    <x v="2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n v="304.18799999999999"/>
    <x v="1494"/>
    <s v="technology/hardware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n v="178.67599999999999"/>
    <x v="1495"/>
    <s v="technology/hardware"/>
    <x v="3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n v="386.81998717948721"/>
    <x v="1496"/>
    <s v="technology/hardware"/>
    <x v="30"/>
    <x v="2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n v="211.03642500000004"/>
    <x v="1497"/>
    <s v="technology/hardware"/>
    <x v="30"/>
    <x v="2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n v="131.66833333333335"/>
    <x v="1498"/>
    <s v="technology/hardware"/>
    <x v="30"/>
    <x v="2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n v="300.47639999999996"/>
    <x v="1499"/>
    <s v="technology/hardware"/>
    <x v="30"/>
    <x v="2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n v="420.51249999999999"/>
    <x v="1500"/>
    <s v="technology/hardware"/>
    <x v="30"/>
    <x v="2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n v="136.21680000000001"/>
    <x v="1501"/>
    <s v="technology/hardware"/>
    <x v="30"/>
    <x v="2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n v="248.17133333333334"/>
    <x v="1502"/>
    <s v="technology/hardware"/>
    <x v="3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n v="181.86315789473684"/>
    <x v="1503"/>
    <s v="technology/hardware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n v="123.53"/>
    <x v="1504"/>
    <s v="technology/hardware"/>
    <x v="3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n v="506.20938628158842"/>
    <x v="1505"/>
    <s v="technology/hardware"/>
    <x v="3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n v="108.21333333333334"/>
    <x v="1506"/>
    <s v="technology/hardware"/>
    <x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n v="819.18387755102037"/>
    <x v="1507"/>
    <s v="technology/hardware"/>
    <x v="3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n v="121.10000000000001"/>
    <x v="1508"/>
    <s v="technology/hardware"/>
    <x v="3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n v="102.99897959183673"/>
    <x v="1509"/>
    <s v="technology/hardware"/>
    <x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n v="148.33229411764705"/>
    <x v="1510"/>
    <s v="technology/hardware"/>
    <x v="30"/>
    <x v="2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s v="technology/hardware"/>
    <n v="120.19070000000001"/>
    <x v="1511"/>
    <s v="technology/hardware"/>
    <x v="3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n v="473.27000000000004"/>
    <x v="1512"/>
    <s v="technology/hardware"/>
    <x v="30"/>
    <x v="2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n v="130.36250000000001"/>
    <x v="1513"/>
    <s v="technology/hardware"/>
    <x v="3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n v="353.048"/>
    <x v="1514"/>
    <s v="technology/hardware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n v="101.02"/>
    <x v="1515"/>
    <s v="technology/hardware"/>
    <x v="3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n v="113.59142857142857"/>
    <x v="1516"/>
    <s v="technology/hardware"/>
    <x v="30"/>
    <x v="2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n v="167.41666666666666"/>
    <x v="1517"/>
    <s v="technology/hardware"/>
    <x v="3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n v="153.452"/>
    <x v="1518"/>
    <s v="technology/hardware"/>
    <x v="3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n v="202.23220000000001"/>
    <x v="1519"/>
    <s v="technology/hardware"/>
    <x v="30"/>
    <x v="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n v="168.28125"/>
    <x v="1520"/>
    <s v="technology/hardware"/>
    <x v="3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n v="143.45666666666668"/>
    <x v="1521"/>
    <s v="technology/hardware"/>
    <x v="3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n v="196.4"/>
    <x v="1522"/>
    <s v="technology/hardware"/>
    <x v="3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n v="107.91999999999999"/>
    <x v="1523"/>
    <s v="technology/hardware"/>
    <x v="30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n v="114.97699999999999"/>
    <x v="1524"/>
    <s v="technology/hardware"/>
    <x v="30"/>
    <x v="2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n v="148.04999999999998"/>
    <x v="1525"/>
    <s v="technology/hardware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n v="191.16676082790633"/>
    <x v="1526"/>
    <s v="technology/hardware"/>
    <x v="3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n v="199.215125"/>
    <x v="1527"/>
    <s v="technology/hardware"/>
    <x v="30"/>
    <x v="2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n v="218.6"/>
    <x v="1528"/>
    <s v="technology/hardware"/>
    <x v="30"/>
    <x v="2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n v="126.86868686868686"/>
    <x v="1529"/>
    <s v="technology/hardware"/>
    <x v="30"/>
    <x v="2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n v="105.22388000000001"/>
    <x v="1530"/>
    <s v="technology/hardware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n v="128.40666000000002"/>
    <x v="1531"/>
    <s v="technology/hardware"/>
    <x v="3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n v="317.3272"/>
    <x v="1532"/>
    <s v="technology/hardware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n v="280.73"/>
    <x v="1533"/>
    <s v="technology/hardware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n v="110.73146853146854"/>
    <x v="1534"/>
    <s v="technology/hardware"/>
    <x v="30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n v="152.60429999999999"/>
    <x v="1535"/>
    <s v="technology/hardware"/>
    <x v="30"/>
    <x v="2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n v="102.49999999999999"/>
    <x v="1536"/>
    <s v="technology/hardware"/>
    <x v="30"/>
    <x v="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n v="1678.3738373837384"/>
    <x v="1537"/>
    <s v="technology/hardware"/>
    <x v="30"/>
    <x v="2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n v="543.349156424581"/>
    <x v="1538"/>
    <s v="technology/hardware"/>
    <x v="30"/>
    <x v="2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n v="115.50800000000001"/>
    <x v="1539"/>
    <s v="technology/hardware"/>
    <x v="30"/>
    <x v="2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n v="131.20499999999998"/>
    <x v="1540"/>
    <s v="technology/hardware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n v="288.17"/>
    <x v="1541"/>
    <s v="technology/hardware"/>
    <x v="30"/>
    <x v="2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n v="507.8"/>
    <x v="1542"/>
    <s v="technology/hardware"/>
    <x v="30"/>
    <x v="2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n v="114.57142857142857"/>
    <x v="1543"/>
    <s v="music/indie rock"/>
    <x v="14"/>
    <x v="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n v="110.73333333333333"/>
    <x v="1544"/>
    <s v="music/indie rock"/>
    <x v="14"/>
    <x v="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n v="113.33333333333333"/>
    <x v="447"/>
    <s v="music/indie rock"/>
    <x v="14"/>
    <x v="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n v="108.33333333333333"/>
    <x v="1545"/>
    <s v="music/indie rock"/>
    <x v="1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n v="123.53333333333335"/>
    <x v="1546"/>
    <s v="music/indie rock"/>
    <x v="14"/>
    <x v="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n v="100.69999999999999"/>
    <x v="1547"/>
    <s v="music/indie rock"/>
    <x v="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n v="103.53333333333335"/>
    <x v="1548"/>
    <s v="music/indie rock"/>
    <x v="14"/>
    <x v="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n v="115.51066666666668"/>
    <x v="1549"/>
    <s v="music/indie rock"/>
    <x v="14"/>
    <x v="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n v="120.4004"/>
    <x v="1550"/>
    <s v="music/indie rock"/>
    <x v="1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n v="115.040375"/>
    <x v="1551"/>
    <s v="music/indie rock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n v="120.46777777777777"/>
    <x v="1552"/>
    <s v="music/indie rock"/>
    <x v="1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n v="101.28333333333333"/>
    <x v="1553"/>
    <s v="music/indie rock"/>
    <x v="14"/>
    <x v="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n v="102.46666666666667"/>
    <x v="1554"/>
    <s v="music/indie rock"/>
    <x v="1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n v="120.54285714285714"/>
    <x v="1555"/>
    <s v="music/indie rock"/>
    <x v="14"/>
    <x v="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n v="100"/>
    <x v="386"/>
    <s v="music/indie rock"/>
    <x v="14"/>
    <x v="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n v="101.66666666666666"/>
    <x v="1556"/>
    <s v="music/indie rock"/>
    <x v="14"/>
    <x v="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n v="100"/>
    <x v="1557"/>
    <s v="music/indie rock"/>
    <x v="14"/>
    <x v="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n v="100.33333333333334"/>
    <x v="1558"/>
    <s v="music/indie rock"/>
    <x v="14"/>
    <x v="4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s v="music/indie rock"/>
    <n v="132.36666666666667"/>
    <x v="1559"/>
    <s v="music/indie rock"/>
    <x v="14"/>
    <x v="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n v="136.66666666666666"/>
    <x v="1560"/>
    <s v="music/indie rock"/>
    <x v="1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n v="113.25"/>
    <x v="1561"/>
    <s v="music/indie rock"/>
    <x v="14"/>
    <x v="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n v="136"/>
    <x v="1562"/>
    <s v="music/indie rock"/>
    <x v="14"/>
    <x v="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n v="146.12318374694613"/>
    <x v="1563"/>
    <s v="music/indie rock"/>
    <x v="14"/>
    <x v="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n v="129.5"/>
    <x v="138"/>
    <s v="music/indie rock"/>
    <x v="14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n v="254"/>
    <x v="1564"/>
    <s v="music/indie rock"/>
    <x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n v="107.04545454545456"/>
    <x v="1565"/>
    <s v="music/indie rock"/>
    <x v="14"/>
    <x v="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n v="107.73299999999999"/>
    <x v="1566"/>
    <s v="music/indie rock"/>
    <x v="1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n v="107.31250000000001"/>
    <x v="1567"/>
    <s v="music/indie rock"/>
    <x v="14"/>
    <x v="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n v="106.52500000000001"/>
    <x v="1568"/>
    <s v="music/indie rock"/>
    <x v="14"/>
    <x v="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n v="100.35000000000001"/>
    <x v="1569"/>
    <s v="music/indie rock"/>
    <x v="1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n v="106.5"/>
    <x v="1570"/>
    <s v="music/indie rock"/>
    <x v="14"/>
    <x v="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n v="100"/>
    <x v="50"/>
    <s v="music/indie rock"/>
    <x v="14"/>
    <x v="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n v="104.85714285714285"/>
    <x v="1571"/>
    <s v="music/indie rock"/>
    <x v="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n v="104.69999999999999"/>
    <x v="1572"/>
    <s v="music/indie rock"/>
    <x v="14"/>
    <x v="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n v="225.66666666666669"/>
    <x v="1573"/>
    <s v="music/indie rock"/>
    <x v="1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n v="100.90416666666667"/>
    <x v="1574"/>
    <s v="music/indie rock"/>
    <x v="14"/>
    <x v="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n v="147.75"/>
    <x v="1575"/>
    <s v="music/indie rock"/>
    <x v="14"/>
    <x v="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n v="134.61099999999999"/>
    <x v="1576"/>
    <s v="music/indie rock"/>
    <x v="14"/>
    <x v="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n v="100.75"/>
    <x v="1577"/>
    <s v="music/indie rock"/>
    <x v="14"/>
    <x v="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n v="100.880375"/>
    <x v="1578"/>
    <s v="music/indie rock"/>
    <x v="14"/>
    <x v="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n v="0.56800000000000006"/>
    <x v="1579"/>
    <s v="games/video games"/>
    <x v="17"/>
    <x v="6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n v="0.38750000000000001"/>
    <x v="1580"/>
    <s v="games/video games"/>
    <x v="1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n v="10"/>
    <x v="119"/>
    <s v="games/video games"/>
    <x v="17"/>
    <x v="6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n v="10.454545454545453"/>
    <x v="1581"/>
    <s v="games/video games"/>
    <x v="17"/>
    <x v="6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n v="1.4200000000000002"/>
    <x v="1582"/>
    <s v="games/video games"/>
    <x v="17"/>
    <x v="6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n v="0.05"/>
    <x v="144"/>
    <s v="games/video games"/>
    <x v="17"/>
    <x v="6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n v="28.842857142857142"/>
    <x v="1583"/>
    <s v="games/video games"/>
    <x v="17"/>
    <x v="6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n v="0.16666666666666669"/>
    <x v="384"/>
    <s v="games/video games"/>
    <x v="17"/>
    <x v="6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n v="11.799999999999999"/>
    <x v="1584"/>
    <s v="games/video games"/>
    <x v="17"/>
    <x v="6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n v="0.20238095238095236"/>
    <x v="1241"/>
    <s v="games/video games"/>
    <x v="17"/>
    <x v="6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n v="5"/>
    <x v="1585"/>
    <s v="games/video games"/>
    <x v="17"/>
    <x v="6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n v="2.1129899999999995"/>
    <x v="1586"/>
    <s v="games/video games"/>
    <x v="17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n v="1.6"/>
    <x v="1587"/>
    <s v="games/video games"/>
    <x v="17"/>
    <x v="6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n v="1.7333333333333332"/>
    <x v="1588"/>
    <s v="games/video games"/>
    <x v="17"/>
    <x v="6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n v="9.56"/>
    <x v="1589"/>
    <s v="games/video games"/>
    <x v="17"/>
    <x v="6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n v="5.9612499999999999E-2"/>
    <x v="1590"/>
    <s v="games/video games"/>
    <x v="17"/>
    <x v="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n v="28.405999999999999"/>
    <x v="1591"/>
    <s v="games/video games"/>
    <x v="17"/>
    <x v="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n v="12.8"/>
    <x v="1592"/>
    <s v="games/video games"/>
    <x v="17"/>
    <x v="6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n v="5.42"/>
    <x v="1593"/>
    <s v="games/video games"/>
    <x v="17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n v="0.11199999999999999"/>
    <x v="1594"/>
    <s v="games/video games"/>
    <x v="17"/>
    <x v="6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n v="0"/>
    <x v="121"/>
    <s v="games/video games"/>
    <x v="17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n v="5.7238095238095239"/>
    <x v="1595"/>
    <s v="games/video games"/>
    <x v="17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n v="11.25"/>
    <x v="834"/>
    <s v="games/video games"/>
    <x v="17"/>
    <x v="6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n v="1.7098591549295776"/>
    <x v="1596"/>
    <s v="games/video games"/>
    <x v="17"/>
    <x v="6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n v="30.433333333333334"/>
    <x v="1597"/>
    <s v="games/video games"/>
    <x v="17"/>
    <x v="6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n v="0.02"/>
    <x v="120"/>
    <s v="games/video games"/>
    <x v="17"/>
    <x v="6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s v="games/video games"/>
    <n v="0.69641025641025645"/>
    <x v="1598"/>
    <s v="games/video games"/>
    <x v="17"/>
    <x v="6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n v="2"/>
    <x v="120"/>
    <s v="games/video games"/>
    <x v="17"/>
    <x v="6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n v="0"/>
    <x v="121"/>
    <s v="games/video games"/>
    <x v="17"/>
    <x v="6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s v="games/video games"/>
    <n v="0.80999999999999994"/>
    <x v="1599"/>
    <s v="games/video games"/>
    <x v="17"/>
    <x v="6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n v="0.26222222222222225"/>
    <x v="1584"/>
    <s v="games/video games"/>
    <x v="17"/>
    <x v="6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n v="0.16666666666666669"/>
    <x v="385"/>
    <s v="games/video games"/>
    <x v="17"/>
    <x v="6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n v="9.124454880912446E-3"/>
    <x v="439"/>
    <s v="games/video games"/>
    <x v="17"/>
    <x v="6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n v="0.8"/>
    <x v="120"/>
    <s v="games/video games"/>
    <x v="17"/>
    <x v="6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n v="2.2999999999999998"/>
    <x v="1581"/>
    <s v="games/video games"/>
    <x v="17"/>
    <x v="6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n v="2.6660714285714282"/>
    <x v="1600"/>
    <s v="games/video games"/>
    <x v="17"/>
    <x v="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n v="28.192"/>
    <x v="1601"/>
    <s v="games/video games"/>
    <x v="17"/>
    <x v="6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n v="6.5900366666666672"/>
    <x v="1602"/>
    <s v="games/video games"/>
    <x v="1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n v="0.72222222222222221"/>
    <x v="31"/>
    <s v="games/video games"/>
    <x v="17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n v="0.85000000000000009"/>
    <x v="1603"/>
    <s v="games/video games"/>
    <x v="17"/>
    <x v="6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s v="music/rock"/>
    <n v="115.75"/>
    <x v="1604"/>
    <s v="music/rock"/>
    <x v="11"/>
    <x v="4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n v="112.26666666666667"/>
    <x v="1605"/>
    <s v="music/rock"/>
    <x v="11"/>
    <x v="4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n v="132.20000000000002"/>
    <x v="1606"/>
    <s v="music/rock"/>
    <x v="11"/>
    <x v="4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n v="102.63636363636364"/>
    <x v="1607"/>
    <s v="music/rock"/>
    <x v="11"/>
    <x v="4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n v="138.64000000000001"/>
    <x v="1608"/>
    <s v="music/rock"/>
    <x v="11"/>
    <x v="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n v="146.6"/>
    <x v="1609"/>
    <s v="music/rock"/>
    <x v="11"/>
    <x v="4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n v="120"/>
    <x v="381"/>
    <s v="music/rock"/>
    <x v="11"/>
    <x v="4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n v="121.5816111111111"/>
    <x v="1610"/>
    <s v="music/rock"/>
    <x v="11"/>
    <x v="4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n v="100"/>
    <x v="1611"/>
    <s v="music/rock"/>
    <x v="11"/>
    <x v="4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n v="180.85714285714286"/>
    <x v="1612"/>
    <s v="music/rock"/>
    <x v="11"/>
    <x v="4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n v="106.075"/>
    <x v="1613"/>
    <s v="music/rock"/>
    <x v="11"/>
    <x v="4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n v="100"/>
    <x v="926"/>
    <s v="music/rock"/>
    <x v="1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n v="126.92857142857143"/>
    <x v="1614"/>
    <s v="music/rock"/>
    <x v="11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n v="102.97499999999999"/>
    <x v="1615"/>
    <s v="music/rock"/>
    <x v="11"/>
    <x v="4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n v="250"/>
    <x v="1616"/>
    <s v="music/rock"/>
    <x v="11"/>
    <x v="4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n v="126.02"/>
    <x v="1617"/>
    <s v="music/rock"/>
    <x v="11"/>
    <x v="4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n v="100.12"/>
    <x v="1618"/>
    <s v="music/rock"/>
    <x v="11"/>
    <x v="4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n v="138.64000000000001"/>
    <x v="1619"/>
    <s v="music/rock"/>
    <x v="11"/>
    <x v="4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n v="161.4"/>
    <x v="1620"/>
    <s v="music/rock"/>
    <x v="11"/>
    <x v="4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n v="107.18419999999999"/>
    <x v="1621"/>
    <s v="music/rock"/>
    <x v="11"/>
    <x v="4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n v="153.1"/>
    <x v="1622"/>
    <s v="games/tabletop games"/>
    <x v="32"/>
    <x v="6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n v="524.16666666666663"/>
    <x v="1623"/>
    <s v="games/tabletop games"/>
    <x v="32"/>
    <x v="6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n v="489.27777777777777"/>
    <x v="1624"/>
    <s v="games/tabletop games"/>
    <x v="32"/>
    <x v="6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n v="284.74"/>
    <x v="1625"/>
    <s v="games/tabletop games"/>
    <x v="32"/>
    <x v="6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n v="1856.97"/>
    <x v="1626"/>
    <s v="games/tabletop games"/>
    <x v="32"/>
    <x v="6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n v="109.67499999999998"/>
    <x v="1627"/>
    <s v="games/tabletop games"/>
    <x v="32"/>
    <x v="6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n v="1014.6425"/>
    <x v="1628"/>
    <s v="games/tabletop games"/>
    <x v="32"/>
    <x v="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n v="412.17692027666544"/>
    <x v="1629"/>
    <s v="games/tabletop games"/>
    <x v="32"/>
    <x v="6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n v="503.25"/>
    <x v="1630"/>
    <s v="games/tabletop games"/>
    <x v="3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n v="184.61052631578946"/>
    <x v="1631"/>
    <s v="games/tabletop games"/>
    <x v="32"/>
    <x v="6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n v="119.73333333333333"/>
    <x v="1632"/>
    <s v="games/tabletop games"/>
    <x v="3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n v="1081.2401666666667"/>
    <x v="1633"/>
    <s v="games/tabletop games"/>
    <x v="3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n v="452.37333333333333"/>
    <x v="1634"/>
    <s v="games/tabletop games"/>
    <x v="32"/>
    <x v="6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n v="537.37"/>
    <x v="1635"/>
    <s v="games/tabletop games"/>
    <x v="32"/>
    <x v="6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n v="120.32608695652173"/>
    <x v="1636"/>
    <s v="games/tabletop games"/>
    <x v="32"/>
    <x v="6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n v="113.83571428571429"/>
    <x v="1637"/>
    <s v="games/tabletop games"/>
    <x v="32"/>
    <x v="6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n v="951.03109999999992"/>
    <x v="1638"/>
    <s v="games/tabletop games"/>
    <x v="32"/>
    <x v="6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n v="132.89249999999998"/>
    <x v="1639"/>
    <s v="games/tabletop games"/>
    <x v="32"/>
    <x v="6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n v="146.97777777777779"/>
    <x v="1640"/>
    <s v="games/tabletop games"/>
    <x v="3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n v="542.15"/>
    <x v="1641"/>
    <s v="games/tabletop games"/>
    <x v="32"/>
    <x v="6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n v="382.71818181818185"/>
    <x v="1642"/>
    <s v="music/electronic music"/>
    <x v="1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n v="704.18124999999998"/>
    <x v="1643"/>
    <s v="music/electronic music"/>
    <x v="15"/>
    <x v="4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n v="109.55"/>
    <x v="1644"/>
    <s v="music/electronic music"/>
    <x v="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n v="132.86666666666667"/>
    <x v="1645"/>
    <s v="music/electronic music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n v="152"/>
    <x v="1312"/>
    <s v="music/electronic music"/>
    <x v="15"/>
    <x v="4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n v="102.72727272727273"/>
    <x v="1646"/>
    <s v="music/electronic music"/>
    <x v="15"/>
    <x v="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n v="100"/>
    <x v="1647"/>
    <s v="music/electronic music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n v="101.6"/>
    <x v="1648"/>
    <s v="music/electronic music"/>
    <x v="15"/>
    <x v="4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n v="150.80000000000001"/>
    <x v="1649"/>
    <s v="music/electronic music"/>
    <x v="15"/>
    <x v="4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n v="111.425"/>
    <x v="1650"/>
    <s v="music/electronic music"/>
    <x v="15"/>
    <x v="4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n v="195.6"/>
    <x v="610"/>
    <s v="music/electronic music"/>
    <x v="15"/>
    <x v="4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n v="114.38333333333333"/>
    <x v="1651"/>
    <s v="music/electronic music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n v="200"/>
    <x v="119"/>
    <s v="music/electronic music"/>
    <x v="15"/>
    <x v="4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n v="292.50166666666667"/>
    <x v="1652"/>
    <s v="music/electronic music"/>
    <x v="15"/>
    <x v="4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s v="music/electronic music"/>
    <n v="156.36363636363637"/>
    <x v="1653"/>
    <s v="music/electronic music"/>
    <x v="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n v="105.66666666666666"/>
    <x v="1654"/>
    <s v="music/electronic music"/>
    <x v="1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n v="101.19047619047619"/>
    <x v="1655"/>
    <s v="music/electronic music"/>
    <x v="15"/>
    <x v="4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n v="122.833"/>
    <x v="1656"/>
    <s v="music/electronic music"/>
    <x v="15"/>
    <x v="4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n v="101.49999999999999"/>
    <x v="1657"/>
    <s v="music/electronic music"/>
    <x v="15"/>
    <x v="4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n v="101.14285714285714"/>
    <x v="1658"/>
    <s v="music/electronic music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n v="108.11999999999999"/>
    <x v="1659"/>
    <s v="games/tabletop games"/>
    <x v="32"/>
    <x v="6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n v="162.6"/>
    <x v="1660"/>
    <s v="games/tabletop games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n v="105.80000000000001"/>
    <x v="1661"/>
    <s v="games/tabletop games"/>
    <x v="3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n v="243.15000000000003"/>
    <x v="1662"/>
    <s v="games/tabletop games"/>
    <x v="32"/>
    <x v="6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n v="944.83338095238094"/>
    <x v="1663"/>
    <s v="games/tabletop games"/>
    <x v="32"/>
    <x v="6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n v="108.46283333333334"/>
    <x v="1664"/>
    <s v="games/tabletop games"/>
    <x v="3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n v="157.37692307692308"/>
    <x v="1665"/>
    <s v="games/tabletop games"/>
    <x v="3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n v="1174.49"/>
    <x v="1666"/>
    <s v="games/tabletop games"/>
    <x v="32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n v="171.04755366949576"/>
    <x v="1667"/>
    <s v="games/tabletop games"/>
    <x v="32"/>
    <x v="6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n v="125.95294117647057"/>
    <x v="1668"/>
    <s v="games/tabletop games"/>
    <x v="32"/>
    <x v="6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n v="1212.1296000000002"/>
    <x v="1669"/>
    <s v="games/tabletop games"/>
    <x v="32"/>
    <x v="6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n v="495.8"/>
    <x v="1670"/>
    <s v="games/tabletop games"/>
    <x v="32"/>
    <x v="6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n v="332.03999999999996"/>
    <x v="1671"/>
    <s v="games/tabletop games"/>
    <x v="32"/>
    <x v="6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n v="1165"/>
    <x v="1672"/>
    <s v="games/tabletop games"/>
    <x v="32"/>
    <x v="6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n v="153.3153846153846"/>
    <x v="1673"/>
    <s v="games/tabletop games"/>
    <x v="32"/>
    <x v="6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n v="537.10714285714289"/>
    <x v="1674"/>
    <s v="games/tabletop games"/>
    <x v="32"/>
    <x v="6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n v="352.92777777777775"/>
    <x v="1675"/>
    <s v="games/tabletop games"/>
    <x v="32"/>
    <x v="6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n v="137.4"/>
    <x v="1676"/>
    <s v="games/tabletop games"/>
    <x v="32"/>
    <x v="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n v="128.02668"/>
    <x v="1677"/>
    <s v="games/tabletop games"/>
    <x v="32"/>
    <x v="6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n v="270.68"/>
    <x v="1678"/>
    <s v="games/tabletop games"/>
    <x v="32"/>
    <x v="6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n v="806.4"/>
    <x v="1679"/>
    <s v="games/tabletop games"/>
    <x v="32"/>
    <x v="6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n v="1360.0976000000001"/>
    <x v="1680"/>
    <s v="games/tabletop games"/>
    <x v="3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n v="930250"/>
    <x v="1681"/>
    <s v="games/tabletop games"/>
    <x v="32"/>
    <x v="6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n v="377.02"/>
    <x v="1682"/>
    <s v="games/tabletop games"/>
    <x v="32"/>
    <x v="6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n v="2647.0250000000001"/>
    <x v="1683"/>
    <s v="games/tabletop games"/>
    <x v="32"/>
    <x v="6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n v="100.12"/>
    <x v="1684"/>
    <s v="games/tabletop games"/>
    <x v="32"/>
    <x v="6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n v="104.45405405405405"/>
    <x v="1685"/>
    <s v="games/tabletop games"/>
    <x v="3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n v="107.21428571428571"/>
    <x v="1686"/>
    <s v="games/tabletop games"/>
    <x v="32"/>
    <x v="6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n v="168.77142857142857"/>
    <x v="1687"/>
    <s v="games/tabletop games"/>
    <x v="32"/>
    <x v="6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n v="975.11200000000008"/>
    <x v="1688"/>
    <s v="games/tabletop games"/>
    <x v="32"/>
    <x v="6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n v="134.44929411764704"/>
    <x v="1689"/>
    <s v="games/tabletop games"/>
    <x v="32"/>
    <x v="6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n v="272.27777777777777"/>
    <x v="1690"/>
    <s v="games/tabletop games"/>
    <x v="3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n v="112.6875"/>
    <x v="1691"/>
    <s v="games/tabletop games"/>
    <x v="32"/>
    <x v="6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n v="459.8"/>
    <x v="1692"/>
    <s v="games/tabletop games"/>
    <x v="32"/>
    <x v="6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n v="286.65822784810126"/>
    <x v="1693"/>
    <s v="games/tabletop games"/>
    <x v="32"/>
    <x v="6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n v="222.70833333333334"/>
    <x v="1694"/>
    <s v="games/tabletop games"/>
    <x v="3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n v="636.14"/>
    <x v="1695"/>
    <s v="games/tabletop games"/>
    <x v="32"/>
    <x v="6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n v="146.5"/>
    <x v="1696"/>
    <s v="games/tabletop games"/>
    <x v="32"/>
    <x v="6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n v="1867.1"/>
    <x v="1697"/>
    <s v="games/tabletop games"/>
    <x v="32"/>
    <x v="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n v="326.92"/>
    <x v="1698"/>
    <s v="games/tabletop games"/>
    <x v="32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n v="779.5"/>
    <x v="1699"/>
    <s v="games/tabletop games"/>
    <x v="32"/>
    <x v="6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n v="154.15151515151516"/>
    <x v="1700"/>
    <s v="games/tabletop games"/>
    <x v="32"/>
    <x v="6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n v="115.54666666666667"/>
    <x v="1701"/>
    <s v="games/tabletop games"/>
    <x v="3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n v="180.03333333333333"/>
    <x v="1702"/>
    <s v="games/tabletop games"/>
    <x v="3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n v="298.5"/>
    <x v="1703"/>
    <s v="games/tabletop games"/>
    <x v="32"/>
    <x v="6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n v="320.26666666666665"/>
    <x v="1704"/>
    <s v="games/tabletop games"/>
    <x v="32"/>
    <x v="6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n v="380.52499999999998"/>
    <x v="1705"/>
    <s v="games/tabletop games"/>
    <x v="32"/>
    <x v="6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n v="102.60000000000001"/>
    <x v="1706"/>
    <s v="games/tabletop games"/>
    <x v="32"/>
    <x v="6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n v="1801.64"/>
    <x v="1707"/>
    <s v="games/tabletop games"/>
    <x v="32"/>
    <x v="6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n v="720.24800000000005"/>
    <x v="1708"/>
    <s v="games/tabletop games"/>
    <x v="32"/>
    <x v="6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n v="283.09000000000003"/>
    <x v="1709"/>
    <s v="games/tabletop games"/>
    <x v="32"/>
    <x v="6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n v="1356.6000000000001"/>
    <x v="1710"/>
    <s v="games/tabletop games"/>
    <x v="32"/>
    <x v="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n v="220.35999999999999"/>
    <x v="1711"/>
    <s v="games/tabletop games"/>
    <x v="3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n v="119.6"/>
    <x v="1712"/>
    <s v="games/tabletop games"/>
    <x v="32"/>
    <x v="6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n v="407.76923076923077"/>
    <x v="1713"/>
    <s v="games/tabletop games"/>
    <x v="32"/>
    <x v="6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n v="105.81826105905425"/>
    <x v="1714"/>
    <s v="games/tabletop games"/>
    <x v="32"/>
    <x v="6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n v="141.08235294117648"/>
    <x v="1715"/>
    <s v="games/tabletop games"/>
    <x v="32"/>
    <x v="6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n v="270.7"/>
    <x v="1716"/>
    <s v="games/tabletop games"/>
    <x v="32"/>
    <x v="6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n v="153.80000000000001"/>
    <x v="1717"/>
    <s v="games/tabletop games"/>
    <x v="32"/>
    <x v="6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n v="403.57653061224488"/>
    <x v="1718"/>
    <s v="games/tabletop games"/>
    <x v="32"/>
    <x v="6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n v="185"/>
    <x v="1719"/>
    <s v="music/rock"/>
    <x v="11"/>
    <x v="4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n v="185.33333333333331"/>
    <x v="1720"/>
    <s v="music/rock"/>
    <x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n v="100.85533333333332"/>
    <x v="1721"/>
    <s v="music/rock"/>
    <x v="11"/>
    <x v="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s v="music/rock"/>
    <n v="106.22116666666668"/>
    <x v="1722"/>
    <s v="music/rock"/>
    <x v="1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n v="121.36666666666667"/>
    <x v="1723"/>
    <s v="music/rock"/>
    <x v="11"/>
    <x v="4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n v="100.06666666666666"/>
    <x v="1724"/>
    <s v="music/rock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n v="119.97755555555555"/>
    <x v="1725"/>
    <s v="music/rock"/>
    <x v="1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n v="100.1"/>
    <x v="1726"/>
    <s v="music/rock"/>
    <x v="11"/>
    <x v="4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n v="107.4"/>
    <x v="1727"/>
    <s v="music/rock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n v="104.06666666666666"/>
    <x v="1728"/>
    <s v="music/rock"/>
    <x v="11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n v="172.8"/>
    <x v="1729"/>
    <s v="music/rock"/>
    <x v="11"/>
    <x v="4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n v="107.2505"/>
    <x v="1730"/>
    <s v="music/rock"/>
    <x v="11"/>
    <x v="4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n v="108.23529411764706"/>
    <x v="1731"/>
    <s v="music/rock"/>
    <x v="1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n v="146.08079999999998"/>
    <x v="1732"/>
    <s v="music/rock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n v="125.25"/>
    <x v="1733"/>
    <s v="music/rock"/>
    <x v="11"/>
    <x v="4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n v="149.07142857142856"/>
    <x v="1734"/>
    <s v="music/rock"/>
    <x v="11"/>
    <x v="4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n v="100.6"/>
    <x v="1735"/>
    <s v="music/rock"/>
    <x v="11"/>
    <x v="4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n v="105.07333333333332"/>
    <x v="1736"/>
    <s v="music/rock"/>
    <x v="11"/>
    <x v="4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n v="350.16666666666663"/>
    <x v="1737"/>
    <s v="music/rock"/>
    <x v="11"/>
    <x v="4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n v="101.25"/>
    <x v="1738"/>
    <s v="music/rock"/>
    <x v="11"/>
    <x v="4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n v="133.6044"/>
    <x v="1739"/>
    <s v="music/indie rock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n v="170.65217391304347"/>
    <x v="1740"/>
    <s v="music/indie rock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n v="109.35829457364341"/>
    <x v="1741"/>
    <s v="music/indie rock"/>
    <x v="1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n v="100.70033333333335"/>
    <x v="1742"/>
    <s v="music/indie rock"/>
    <x v="1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n v="101.22777777777779"/>
    <x v="1743"/>
    <s v="music/indie rock"/>
    <x v="14"/>
    <x v="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n v="106.75857142857143"/>
    <x v="1744"/>
    <s v="music/indie rock"/>
    <x v="14"/>
    <x v="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n v="106.65777537961894"/>
    <x v="1745"/>
    <s v="music/indie rock"/>
    <x v="14"/>
    <x v="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n v="101.30622"/>
    <x v="1746"/>
    <s v="music/indie rock"/>
    <x v="14"/>
    <x v="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n v="106.67450000000001"/>
    <x v="1747"/>
    <s v="music/indie rock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n v="428.83978378378379"/>
    <x v="1748"/>
    <s v="music/indie rock"/>
    <x v="14"/>
    <x v="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n v="104.11111111111111"/>
    <x v="1749"/>
    <s v="music/indie rock"/>
    <x v="14"/>
    <x v="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n v="107.86666666666666"/>
    <x v="1750"/>
    <s v="music/indie rock"/>
    <x v="14"/>
    <x v="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n v="175.84040000000002"/>
    <x v="1751"/>
    <s v="music/indie rock"/>
    <x v="1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n v="156.97"/>
    <x v="1752"/>
    <s v="music/indie rock"/>
    <x v="14"/>
    <x v="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n v="102.60000000000001"/>
    <x v="1753"/>
    <s v="music/indie rock"/>
    <x v="1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n v="104.04266666666666"/>
    <x v="1754"/>
    <s v="music/indie rock"/>
    <x v="14"/>
    <x v="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n v="104"/>
    <x v="1755"/>
    <s v="music/indie rock"/>
    <x v="14"/>
    <x v="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n v="121.05999999999999"/>
    <x v="1756"/>
    <s v="music/indie rock"/>
    <x v="1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n v="107.69999999999999"/>
    <x v="1757"/>
    <s v="music/indie rock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n v="108.66"/>
    <x v="1758"/>
    <s v="music/indie rock"/>
    <x v="14"/>
    <x v="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n v="39.120962394619681"/>
    <x v="1759"/>
    <s v="food/small batch"/>
    <x v="33"/>
    <x v="7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n v="3.1481481481481479"/>
    <x v="1241"/>
    <s v="food/small batch"/>
    <x v="33"/>
    <x v="7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n v="48"/>
    <x v="180"/>
    <s v="food/small batch"/>
    <x v="33"/>
    <x v="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n v="20.733333333333334"/>
    <x v="1760"/>
    <s v="food/small batch"/>
    <x v="33"/>
    <x v="7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n v="8"/>
    <x v="1761"/>
    <s v="food/small batch"/>
    <x v="3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n v="0.72"/>
    <x v="1762"/>
    <s v="food/small batch"/>
    <x v="33"/>
    <x v="7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n v="526.09431428571429"/>
    <x v="1763"/>
    <s v="food/small batch"/>
    <x v="33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n v="254.45000000000002"/>
    <x v="1764"/>
    <s v="food/small batch"/>
    <x v="33"/>
    <x v="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n v="105.91999999999999"/>
    <x v="1765"/>
    <s v="food/small batch"/>
    <x v="3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n v="102.42285714285715"/>
    <x v="1766"/>
    <s v="food/small batch"/>
    <x v="33"/>
    <x v="7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n v="144.31375"/>
    <x v="1767"/>
    <s v="food/small batch"/>
    <x v="3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n v="106.30800000000001"/>
    <x v="1768"/>
    <s v="food/small batch"/>
    <x v="33"/>
    <x v="7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n v="212.16666666666666"/>
    <x v="1769"/>
    <s v="food/small batch"/>
    <x v="33"/>
    <x v="7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n v="101.95"/>
    <x v="1770"/>
    <s v="food/small batch"/>
    <x v="33"/>
    <x v="7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n v="102.27200000000001"/>
    <x v="1771"/>
    <s v="food/small batch"/>
    <x v="33"/>
    <x v="7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n v="520.73254999999995"/>
    <x v="1772"/>
    <s v="food/small batch"/>
    <x v="33"/>
    <x v="7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n v="110.65833333333333"/>
    <x v="1773"/>
    <s v="food/small batch"/>
    <x v="3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n v="101.14333333333335"/>
    <x v="1774"/>
    <s v="food/small batch"/>
    <x v="33"/>
    <x v="7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n v="294.20799999999997"/>
    <x v="1775"/>
    <s v="food/small batch"/>
    <x v="33"/>
    <x v="7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n v="105.77749999999999"/>
    <x v="1776"/>
    <s v="food/small batch"/>
    <x v="33"/>
    <x v="7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n v="0"/>
    <x v="121"/>
    <s v="technology/web"/>
    <x v="7"/>
    <x v="2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n v="0"/>
    <x v="121"/>
    <s v="technology/web"/>
    <x v="7"/>
    <x v="2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n v="3"/>
    <x v="468"/>
    <s v="technology/web"/>
    <x v="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n v="0.1"/>
    <x v="120"/>
    <s v="technology/web"/>
    <x v="7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n v="0"/>
    <x v="121"/>
    <s v="technology/web"/>
    <x v="7"/>
    <x v="2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n v="6.5000000000000002E-2"/>
    <x v="31"/>
    <s v="technology/web"/>
    <x v="7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n v="1.5"/>
    <x v="2"/>
    <s v="technology/web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n v="0.38571428571428573"/>
    <x v="1237"/>
    <s v="technology/web"/>
    <x v="7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n v="0"/>
    <x v="121"/>
    <s v="technology/web"/>
    <x v="7"/>
    <x v="2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n v="0"/>
    <x v="121"/>
    <s v="technology/web"/>
    <x v="7"/>
    <x v="2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n v="0.5714285714285714"/>
    <x v="1777"/>
    <s v="technology/web"/>
    <x v="7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n v="0"/>
    <x v="121"/>
    <s v="technology/web"/>
    <x v="7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n v="0"/>
    <x v="121"/>
    <s v="technology/web"/>
    <x v="7"/>
    <x v="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n v="7.1428571428571425E-2"/>
    <x v="384"/>
    <s v="technology/web"/>
    <x v="7"/>
    <x v="2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n v="0.6875"/>
    <x v="446"/>
    <s v="technology/web"/>
    <x v="7"/>
    <x v="2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n v="0"/>
    <x v="121"/>
    <s v="technology/web"/>
    <x v="7"/>
    <x v="2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n v="0"/>
    <x v="121"/>
    <s v="technology/web"/>
    <x v="7"/>
    <x v="2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n v="0"/>
    <x v="121"/>
    <s v="technology/web"/>
    <x v="7"/>
    <x v="2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n v="14.680000000000001"/>
    <x v="1778"/>
    <s v="technology/web"/>
    <x v="7"/>
    <x v="2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n v="0.04"/>
    <x v="453"/>
    <s v="technology/web"/>
    <x v="7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n v="0"/>
    <x v="121"/>
    <s v="technology/web"/>
    <x v="7"/>
    <x v="2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n v="28.571428571428569"/>
    <x v="88"/>
    <s v="technology/web"/>
    <x v="7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n v="0"/>
    <x v="121"/>
    <s v="technology/web"/>
    <x v="7"/>
    <x v="2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n v="0"/>
    <x v="121"/>
    <s v="technology/web"/>
    <x v="7"/>
    <x v="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n v="0"/>
    <x v="121"/>
    <s v="technology/web"/>
    <x v="7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n v="10.52"/>
    <x v="1779"/>
    <s v="technology/web"/>
    <x v="7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n v="1.34"/>
    <x v="1780"/>
    <s v="technology/web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n v="0.25"/>
    <x v="73"/>
    <s v="technology/web"/>
    <x v="7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n v="0"/>
    <x v="121"/>
    <s v="technology/web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n v="0.32800000000000001"/>
    <x v="442"/>
    <s v="technology/web"/>
    <x v="7"/>
    <x v="2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n v="0"/>
    <x v="121"/>
    <s v="technology/web"/>
    <x v="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n v="3.2727272727272729"/>
    <x v="180"/>
    <s v="technology/web"/>
    <x v="7"/>
    <x v="2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n v="5.8823529411764705E-3"/>
    <x v="73"/>
    <s v="technology/web"/>
    <x v="7"/>
    <x v="2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n v="4.5454545454545456E-2"/>
    <x v="119"/>
    <s v="technology/web"/>
    <x v="7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n v="0"/>
    <x v="121"/>
    <s v="technology/web"/>
    <x v="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n v="10.877666666666666"/>
    <x v="1781"/>
    <s v="technology/web"/>
    <x v="7"/>
    <x v="2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n v="0"/>
    <x v="121"/>
    <s v="technology/web"/>
    <x v="7"/>
    <x v="2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n v="0"/>
    <x v="121"/>
    <s v="technology/web"/>
    <x v="7"/>
    <x v="2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n v="0"/>
    <x v="121"/>
    <s v="technology/web"/>
    <x v="7"/>
    <x v="2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n v="0.36666666666666664"/>
    <x v="1782"/>
    <s v="technology/web"/>
    <x v="7"/>
    <x v="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n v="1.8193398957730169"/>
    <x v="1783"/>
    <s v="technology/web"/>
    <x v="7"/>
    <x v="2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n v="2.5"/>
    <x v="839"/>
    <s v="technology/web"/>
    <x v="7"/>
    <x v="2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n v="4.3499999999999996"/>
    <x v="1784"/>
    <s v="technology/web"/>
    <x v="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n v="0.8"/>
    <x v="120"/>
    <s v="technology/web"/>
    <x v="7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n v="1.2123076923076923"/>
    <x v="1785"/>
    <s v="technology/web"/>
    <x v="7"/>
    <x v="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n v="0"/>
    <x v="121"/>
    <s v="technology/web"/>
    <x v="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n v="0.68399999999999994"/>
    <x v="1786"/>
    <s v="technology/web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n v="1.2513513513513512"/>
    <x v="1787"/>
    <s v="technology/web"/>
    <x v="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n v="0.1875"/>
    <x v="180"/>
    <s v="technology/web"/>
    <x v="7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n v="0"/>
    <x v="121"/>
    <s v="technology/web"/>
    <x v="7"/>
    <x v="2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n v="0.125"/>
    <x v="384"/>
    <s v="technology/web"/>
    <x v="7"/>
    <x v="2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n v="0"/>
    <x v="121"/>
    <s v="technology/web"/>
    <x v="7"/>
    <x v="2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n v="0.05"/>
    <x v="73"/>
    <s v="technology/web"/>
    <x v="7"/>
    <x v="2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n v="0.06"/>
    <x v="1788"/>
    <s v="technology/web"/>
    <x v="7"/>
    <x v="2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n v="0"/>
    <x v="121"/>
    <s v="technology/web"/>
    <x v="7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n v="0.2"/>
    <x v="119"/>
    <s v="technology/web"/>
    <x v="7"/>
    <x v="2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n v="0"/>
    <x v="121"/>
    <s v="technology/web"/>
    <x v="7"/>
    <x v="2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n v="0"/>
    <x v="121"/>
    <s v="technology/web"/>
    <x v="7"/>
    <x v="2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n v="0"/>
    <x v="121"/>
    <s v="technology/web"/>
    <x v="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n v="0"/>
    <x v="121"/>
    <s v="technology/web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n v="0.71785714285714286"/>
    <x v="1789"/>
    <s v="food/food trucks"/>
    <x v="19"/>
    <x v="7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s v="food/food trucks"/>
    <n v="0.43333333333333329"/>
    <x v="368"/>
    <s v="food/food trucks"/>
    <x v="19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n v="16.833333333333332"/>
    <x v="1790"/>
    <s v="food/food trucks"/>
    <x v="19"/>
    <x v="7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n v="0"/>
    <x v="121"/>
    <s v="food/food trucks"/>
    <x v="19"/>
    <x v="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n v="22.52"/>
    <x v="1791"/>
    <s v="food/food trucks"/>
    <x v="19"/>
    <x v="7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n v="41.384615384615387"/>
    <x v="1792"/>
    <s v="food/food trucks"/>
    <x v="19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n v="25.259090909090908"/>
    <x v="1793"/>
    <s v="food/food trucks"/>
    <x v="19"/>
    <x v="7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n v="0.2"/>
    <x v="2"/>
    <s v="food/food trucks"/>
    <x v="19"/>
    <x v="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n v="1.8399999999999999"/>
    <x v="474"/>
    <s v="food/food trucks"/>
    <x v="19"/>
    <x v="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n v="0"/>
    <x v="121"/>
    <s v="food/food trucks"/>
    <x v="19"/>
    <x v="7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n v="0.60399999999999998"/>
    <x v="690"/>
    <s v="food/food trucks"/>
    <x v="1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n v="0"/>
    <x v="121"/>
    <s v="food/food trucks"/>
    <x v="19"/>
    <x v="7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n v="0.83333333333333337"/>
    <x v="1585"/>
    <s v="food/food trucks"/>
    <x v="1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n v="3.0666666666666664"/>
    <x v="1794"/>
    <s v="food/food trucks"/>
    <x v="19"/>
    <x v="7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n v="0.55833333333333335"/>
    <x v="1795"/>
    <s v="food/food trucks"/>
    <x v="19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n v="2.5000000000000001E-2"/>
    <x v="144"/>
    <s v="food/food trucks"/>
    <x v="19"/>
    <x v="7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n v="0"/>
    <x v="121"/>
    <s v="food/food trucks"/>
    <x v="19"/>
    <x v="7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s v="food/food trucks"/>
    <n v="0.02"/>
    <x v="120"/>
    <s v="food/food trucks"/>
    <x v="19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n v="0"/>
    <x v="121"/>
    <s v="food/food trucks"/>
    <x v="19"/>
    <x v="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n v="14.825133372851216"/>
    <x v="1796"/>
    <s v="food/food trucks"/>
    <x v="19"/>
    <x v="7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n v="1.6666666666666666E-2"/>
    <x v="120"/>
    <s v="food/food trucks"/>
    <x v="19"/>
    <x v="7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n v="0.2"/>
    <x v="120"/>
    <s v="food/food trucks"/>
    <x v="19"/>
    <x v="7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n v="1.3333333333333334E-2"/>
    <x v="1797"/>
    <s v="food/food trucks"/>
    <x v="19"/>
    <x v="7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n v="1.24"/>
    <x v="1798"/>
    <s v="food/food trucks"/>
    <x v="19"/>
    <x v="7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n v="2.8571428571428574E-2"/>
    <x v="120"/>
    <s v="food/food trucks"/>
    <x v="19"/>
    <x v="7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n v="0"/>
    <x v="121"/>
    <s v="food/food trucks"/>
    <x v="19"/>
    <x v="7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n v="2E-3"/>
    <x v="120"/>
    <s v="food/food trucks"/>
    <x v="19"/>
    <x v="7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n v="2.8571428571428571E-3"/>
    <x v="120"/>
    <s v="food/food trucks"/>
    <x v="1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n v="1.4321428571428572"/>
    <x v="1799"/>
    <s v="food/food trucks"/>
    <x v="19"/>
    <x v="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n v="0.70000000000000007"/>
    <x v="689"/>
    <s v="food/food trucks"/>
    <x v="19"/>
    <x v="7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n v="2E-3"/>
    <x v="120"/>
    <s v="food/food trucks"/>
    <x v="19"/>
    <x v="7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n v="1.4285714285714287E-2"/>
    <x v="120"/>
    <s v="food/food trucks"/>
    <x v="19"/>
    <x v="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n v="0"/>
    <x v="121"/>
    <s v="food/food trucks"/>
    <x v="19"/>
    <x v="7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n v="0.13"/>
    <x v="31"/>
    <s v="food/food trucks"/>
    <x v="19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n v="0.48960000000000004"/>
    <x v="1800"/>
    <s v="food/food trucks"/>
    <x v="19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n v="3.8461538461538464E-2"/>
    <x v="381"/>
    <s v="food/food trucks"/>
    <x v="19"/>
    <x v="7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n v="0"/>
    <x v="121"/>
    <s v="food/food trucks"/>
    <x v="19"/>
    <x v="7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n v="0.33333333333333337"/>
    <x v="73"/>
    <s v="food/food trucks"/>
    <x v="19"/>
    <x v="7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n v="0"/>
    <x v="121"/>
    <s v="food/food trucks"/>
    <x v="19"/>
    <x v="7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n v="0.2"/>
    <x v="144"/>
    <s v="food/food trucks"/>
    <x v="19"/>
    <x v="7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n v="107.88"/>
    <x v="1801"/>
    <s v="food/small batch"/>
    <x v="33"/>
    <x v="7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n v="125.94166666666666"/>
    <x v="1802"/>
    <s v="food/small batch"/>
    <x v="3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n v="202.51495"/>
    <x v="1803"/>
    <s v="food/small batch"/>
    <x v="33"/>
    <x v="7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n v="108.60000000000001"/>
    <x v="1804"/>
    <s v="food/small batch"/>
    <x v="3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n v="172.8"/>
    <x v="1805"/>
    <s v="food/small batch"/>
    <x v="3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n v="167.98"/>
    <x v="1806"/>
    <s v="food/small batch"/>
    <x v="33"/>
    <x v="7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n v="427.20000000000005"/>
    <x v="1807"/>
    <s v="food/small batch"/>
    <x v="33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n v="107.5"/>
    <x v="1808"/>
    <s v="food/small batch"/>
    <x v="33"/>
    <x v="7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n v="108"/>
    <x v="472"/>
    <s v="food/small batch"/>
    <x v="33"/>
    <x v="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n v="101.53353333333335"/>
    <x v="1809"/>
    <s v="food/small batch"/>
    <x v="33"/>
    <x v="7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n v="115.45"/>
    <x v="1810"/>
    <s v="food/small batch"/>
    <x v="3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n v="133.5"/>
    <x v="1811"/>
    <s v="food/small batch"/>
    <x v="33"/>
    <x v="7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n v="154.69999999999999"/>
    <x v="1812"/>
    <s v="food/small batch"/>
    <x v="33"/>
    <x v="7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n v="100.84571428571429"/>
    <x v="1813"/>
    <s v="food/small batch"/>
    <x v="33"/>
    <x v="7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n v="182"/>
    <x v="1814"/>
    <s v="food/small batch"/>
    <x v="33"/>
    <x v="7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n v="180.86666666666667"/>
    <x v="1815"/>
    <s v="food/small batch"/>
    <x v="33"/>
    <x v="7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n v="102.30434782608695"/>
    <x v="1816"/>
    <s v="food/small batch"/>
    <x v="33"/>
    <x v="7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n v="110.17999999999999"/>
    <x v="1817"/>
    <s v="food/small batch"/>
    <x v="3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n v="102.25"/>
    <x v="1818"/>
    <s v="food/small batch"/>
    <x v="33"/>
    <x v="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n v="100.78823529411764"/>
    <x v="1819"/>
    <s v="food/small batch"/>
    <x v="33"/>
    <x v="7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n v="103.8"/>
    <x v="1820"/>
    <s v="music/indie rock"/>
    <x v="1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n v="110.70833333333334"/>
    <x v="1821"/>
    <s v="music/indie rock"/>
    <x v="14"/>
    <x v="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s v="music/indie rock"/>
    <n v="116.25000000000001"/>
    <x v="1144"/>
    <s v="music/indie rock"/>
    <x v="14"/>
    <x v="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n v="111.1"/>
    <x v="1822"/>
    <s v="music/indie rock"/>
    <x v="14"/>
    <x v="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n v="180.14285714285714"/>
    <x v="1823"/>
    <s v="music/indie rock"/>
    <x v="14"/>
    <x v="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n v="100"/>
    <x v="1824"/>
    <s v="music/indie rock"/>
    <x v="14"/>
    <x v="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n v="118.5"/>
    <x v="1825"/>
    <s v="music/indie rock"/>
    <x v="14"/>
    <x v="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n v="107.21700000000001"/>
    <x v="1826"/>
    <s v="music/indie rock"/>
    <x v="1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n v="113.66666666666667"/>
    <x v="1827"/>
    <s v="music/indie rock"/>
    <x v="14"/>
    <x v="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n v="103.16400000000002"/>
    <x v="1828"/>
    <s v="music/indie rock"/>
    <x v="1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n v="128"/>
    <x v="1829"/>
    <s v="music/indie rock"/>
    <x v="1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n v="135.76026666666667"/>
    <x v="1830"/>
    <s v="music/indie rock"/>
    <x v="14"/>
    <x v="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n v="100"/>
    <x v="1831"/>
    <s v="music/indie rock"/>
    <x v="14"/>
    <x v="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n v="100.00360000000002"/>
    <x v="1832"/>
    <s v="music/indie rock"/>
    <x v="14"/>
    <x v="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n v="104.71999999999998"/>
    <x v="1833"/>
    <s v="music/indie rock"/>
    <x v="14"/>
    <x v="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n v="105.02249999999999"/>
    <x v="1834"/>
    <s v="music/indie rock"/>
    <x v="14"/>
    <x v="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n v="171.33333333333334"/>
    <x v="1835"/>
    <s v="music/indie rock"/>
    <x v="1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n v="127.49999999999999"/>
    <x v="1836"/>
    <s v="music/indie rock"/>
    <x v="14"/>
    <x v="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n v="133.44333333333333"/>
    <x v="1837"/>
    <s v="music/indie rock"/>
    <x v="14"/>
    <x v="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n v="100"/>
    <x v="409"/>
    <s v="music/indie rock"/>
    <x v="14"/>
    <x v="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n v="112.91099999999999"/>
    <x v="1838"/>
    <s v="music/indie rock"/>
    <x v="14"/>
    <x v="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n v="100.1"/>
    <x v="1726"/>
    <s v="music/indie rock"/>
    <x v="14"/>
    <x v="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n v="113.72727272727272"/>
    <x v="1839"/>
    <s v="music/indie rock"/>
    <x v="1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n v="119.31742857142855"/>
    <x v="1840"/>
    <s v="music/indie rock"/>
    <x v="14"/>
    <x v="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n v="103.25"/>
    <x v="1841"/>
    <s v="music/indie rock"/>
    <x v="1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n v="265.66666666666669"/>
    <x v="1842"/>
    <s v="music/indie rock"/>
    <x v="14"/>
    <x v="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n v="100.05066666666667"/>
    <x v="1843"/>
    <s v="music/indie rock"/>
    <x v="14"/>
    <x v="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n v="106.69999999999999"/>
    <x v="1844"/>
    <s v="music/indie rock"/>
    <x v="1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n v="133.67142857142858"/>
    <x v="1845"/>
    <s v="music/indie rock"/>
    <x v="14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n v="121.39999999999999"/>
    <x v="1846"/>
    <s v="music/indie rock"/>
    <x v="14"/>
    <x v="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n v="103.2"/>
    <x v="1847"/>
    <s v="music/indie rock"/>
    <x v="14"/>
    <x v="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n v="125"/>
    <x v="1848"/>
    <s v="music/indie rock"/>
    <x v="14"/>
    <x v="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n v="128.69999999999999"/>
    <x v="1849"/>
    <s v="music/indie rock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n v="101.00533333333333"/>
    <x v="1850"/>
    <s v="music/indie rock"/>
    <x v="1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n v="127.53666666666665"/>
    <x v="1851"/>
    <s v="music/indie rock"/>
    <x v="14"/>
    <x v="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n v="100"/>
    <x v="1852"/>
    <s v="music/indie rock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n v="112.7715"/>
    <x v="1853"/>
    <s v="music/indie rock"/>
    <x v="14"/>
    <x v="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n v="105.60000000000001"/>
    <x v="1854"/>
    <s v="music/indie rock"/>
    <x v="14"/>
    <x v="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n v="202.625"/>
    <x v="1855"/>
    <s v="music/indie rock"/>
    <x v="14"/>
    <x v="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n v="113.33333333333333"/>
    <x v="1856"/>
    <s v="music/indie rock"/>
    <x v="1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n v="2.5545454545454547"/>
    <x v="1857"/>
    <s v="food/restaurants"/>
    <x v="34"/>
    <x v="7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n v="7.8181818181818186E-2"/>
    <x v="1858"/>
    <s v="food/restaurants"/>
    <x v="34"/>
    <x v="7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n v="0"/>
    <x v="121"/>
    <s v="food/restaurants"/>
    <x v="34"/>
    <x v="7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n v="0"/>
    <x v="121"/>
    <s v="food/restaurants"/>
    <x v="34"/>
    <x v="7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n v="0"/>
    <x v="121"/>
    <s v="food/restaurants"/>
    <x v="34"/>
    <x v="7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n v="0.6"/>
    <x v="2"/>
    <s v="food/restaurants"/>
    <x v="34"/>
    <x v="7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s v="food/restaurants"/>
    <n v="0"/>
    <x v="121"/>
    <s v="food/restaurants"/>
    <x v="34"/>
    <x v="7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n v="0"/>
    <x v="121"/>
    <s v="food/restaurants"/>
    <x v="34"/>
    <x v="7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n v="1.0526315789473684"/>
    <x v="680"/>
    <s v="food/restaurants"/>
    <x v="3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n v="0.15"/>
    <x v="839"/>
    <s v="food/restaurants"/>
    <x v="34"/>
    <x v="7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n v="0"/>
    <x v="121"/>
    <s v="food/restaurants"/>
    <x v="34"/>
    <x v="7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n v="0"/>
    <x v="121"/>
    <s v="food/restaurants"/>
    <x v="34"/>
    <x v="7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n v="0"/>
    <x v="121"/>
    <s v="food/restaurants"/>
    <x v="34"/>
    <x v="7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n v="1.7500000000000002"/>
    <x v="1859"/>
    <s v="food/restaurants"/>
    <x v="3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n v="18.600000000000001"/>
    <x v="1860"/>
    <s v="food/restaurants"/>
    <x v="34"/>
    <x v="7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n v="0"/>
    <x v="121"/>
    <s v="food/restaurants"/>
    <x v="34"/>
    <x v="7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n v="9.8166666666666664"/>
    <x v="1861"/>
    <s v="food/restaurants"/>
    <x v="34"/>
    <x v="7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n v="0"/>
    <x v="121"/>
    <s v="food/restaurants"/>
    <x v="34"/>
    <x v="7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n v="4.3333333333333335E-2"/>
    <x v="1862"/>
    <s v="food/restaurants"/>
    <x v="34"/>
    <x v="7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n v="0"/>
    <x v="121"/>
    <s v="food/restaurants"/>
    <x v="34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n v="109.48792"/>
    <x v="1863"/>
    <s v="music/classical music"/>
    <x v="35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n v="100"/>
    <x v="1864"/>
    <s v="music/classical music"/>
    <x v="35"/>
    <x v="4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n v="156.44444444444446"/>
    <x v="1865"/>
    <s v="music/classical music"/>
    <x v="35"/>
    <x v="4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n v="101.6"/>
    <x v="1866"/>
    <s v="music/classical music"/>
    <x v="35"/>
    <x v="4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n v="100.325"/>
    <x v="1867"/>
    <s v="music/classical music"/>
    <x v="35"/>
    <x v="4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n v="112.94999999999999"/>
    <x v="1868"/>
    <s v="music/classical music"/>
    <x v="35"/>
    <x v="4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n v="102.125"/>
    <x v="1869"/>
    <s v="music/classical music"/>
    <x v="35"/>
    <x v="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n v="107.24974999999999"/>
    <x v="1870"/>
    <s v="music/classical music"/>
    <x v="35"/>
    <x v="4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s v="music/classical music"/>
    <n v="104.28333333333333"/>
    <x v="1871"/>
    <s v="music/classical music"/>
    <x v="3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n v="100"/>
    <x v="1872"/>
    <s v="music/classical music"/>
    <x v="35"/>
    <x v="4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n v="100.4"/>
    <x v="1873"/>
    <s v="music/classical music"/>
    <x v="35"/>
    <x v="4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n v="126.125"/>
    <x v="1874"/>
    <s v="music/classical music"/>
    <x v="35"/>
    <x v="4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n v="110.66666666666667"/>
    <x v="1875"/>
    <s v="music/classical music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n v="105"/>
    <x v="1876"/>
    <s v="music/classical music"/>
    <x v="35"/>
    <x v="4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s v="music/classical music"/>
    <n v="103.77499999999999"/>
    <x v="1877"/>
    <s v="music/classical music"/>
    <x v="35"/>
    <x v="4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n v="115.99999999999999"/>
    <x v="1878"/>
    <s v="music/classical music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n v="110.00000000000001"/>
    <x v="101"/>
    <s v="music/classical music"/>
    <x v="35"/>
    <x v="4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n v="113.01761111111111"/>
    <x v="1879"/>
    <s v="music/classical music"/>
    <x v="35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n v="100.25"/>
    <x v="1880"/>
    <s v="music/classical music"/>
    <x v="35"/>
    <x v="4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n v="103.4"/>
    <x v="1881"/>
    <s v="music/classical music"/>
    <x v="3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n v="107.02857142857142"/>
    <x v="1882"/>
    <s v="music/classical music"/>
    <x v="35"/>
    <x v="4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n v="103.57142857142858"/>
    <x v="1883"/>
    <s v="music/classical music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n v="156.4"/>
    <x v="1884"/>
    <s v="music/classical music"/>
    <x v="35"/>
    <x v="4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n v="100.82"/>
    <x v="1885"/>
    <s v="music/classical music"/>
    <x v="35"/>
    <x v="4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n v="195.3"/>
    <x v="1886"/>
    <s v="music/classical music"/>
    <x v="35"/>
    <x v="4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n v="111.71428571428572"/>
    <x v="1887"/>
    <s v="music/classical music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n v="119.85454545454546"/>
    <x v="1888"/>
    <s v="music/classical music"/>
    <x v="3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n v="101.85"/>
    <x v="1889"/>
    <s v="music/classical music"/>
    <x v="35"/>
    <x v="4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n v="102.80254777070064"/>
    <x v="1890"/>
    <s v="music/classical music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n v="100.84615384615385"/>
    <x v="1891"/>
    <s v="music/classical music"/>
    <x v="35"/>
    <x v="4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n v="102.73469387755102"/>
    <x v="1892"/>
    <s v="music/classical music"/>
    <x v="35"/>
    <x v="4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n v="106.5"/>
    <x v="1893"/>
    <s v="music/classical music"/>
    <x v="3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n v="155.53333333333333"/>
    <x v="1894"/>
    <s v="music/classical music"/>
    <x v="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n v="122.8"/>
    <x v="1895"/>
    <s v="music/classical music"/>
    <x v="35"/>
    <x v="4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n v="107.35"/>
    <x v="1896"/>
    <s v="music/classical music"/>
    <x v="3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n v="105.50335570469798"/>
    <x v="1897"/>
    <s v="music/classical music"/>
    <x v="35"/>
    <x v="4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n v="118.44444444444444"/>
    <x v="1898"/>
    <s v="music/classical music"/>
    <x v="35"/>
    <x v="4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n v="108.88"/>
    <x v="1899"/>
    <s v="music/classical music"/>
    <x v="35"/>
    <x v="4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n v="111.25"/>
    <x v="1900"/>
    <s v="music/classical music"/>
    <x v="35"/>
    <x v="4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n v="100.1"/>
    <x v="1901"/>
    <s v="music/classical music"/>
    <x v="35"/>
    <x v="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n v="0"/>
    <x v="121"/>
    <s v="food/food trucks"/>
    <x v="1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n v="0.75"/>
    <x v="384"/>
    <s v="food/food trucks"/>
    <x v="19"/>
    <x v="7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n v="0"/>
    <x v="121"/>
    <s v="food/food trucks"/>
    <x v="19"/>
    <x v="7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n v="0"/>
    <x v="121"/>
    <s v="food/food trucks"/>
    <x v="19"/>
    <x v="7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n v="1"/>
    <x v="101"/>
    <s v="food/food trucks"/>
    <x v="19"/>
    <x v="7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n v="0"/>
    <x v="121"/>
    <s v="food/food trucks"/>
    <x v="19"/>
    <x v="7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n v="0.26666666666666666"/>
    <x v="88"/>
    <s v="food/food trucks"/>
    <x v="19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n v="0.5"/>
    <x v="73"/>
    <s v="food/food trucks"/>
    <x v="19"/>
    <x v="7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n v="2.2307692307692308"/>
    <x v="1902"/>
    <s v="food/food trucks"/>
    <x v="1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n v="0.84285714285714297"/>
    <x v="1903"/>
    <s v="food/food trucks"/>
    <x v="19"/>
    <x v="7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n v="0.25"/>
    <x v="372"/>
    <s v="food/food trucks"/>
    <x v="19"/>
    <x v="7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n v="0"/>
    <x v="121"/>
    <s v="food/food trucks"/>
    <x v="19"/>
    <x v="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n v="0"/>
    <x v="121"/>
    <s v="food/food trucks"/>
    <x v="1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n v="0"/>
    <x v="121"/>
    <s v="food/food trucks"/>
    <x v="19"/>
    <x v="7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n v="0"/>
    <x v="121"/>
    <s v="food/food trucks"/>
    <x v="19"/>
    <x v="7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n v="0"/>
    <x v="121"/>
    <s v="food/food trucks"/>
    <x v="19"/>
    <x v="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n v="0"/>
    <x v="121"/>
    <s v="food/food trucks"/>
    <x v="19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n v="0"/>
    <x v="121"/>
    <s v="food/food trucks"/>
    <x v="19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n v="0.13849999999999998"/>
    <x v="1904"/>
    <s v="food/food trucks"/>
    <x v="19"/>
    <x v="7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n v="0.6"/>
    <x v="157"/>
    <s v="food/food trucks"/>
    <x v="19"/>
    <x v="7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n v="10.6"/>
    <x v="1905"/>
    <s v="food/food trucks"/>
    <x v="19"/>
    <x v="7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n v="1.1111111111111111E-3"/>
    <x v="120"/>
    <s v="food/food trucks"/>
    <x v="19"/>
    <x v="7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n v="0.5"/>
    <x v="120"/>
    <s v="food/food trucks"/>
    <x v="19"/>
    <x v="7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n v="0"/>
    <x v="121"/>
    <s v="food/food trucks"/>
    <x v="19"/>
    <x v="7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n v="0.16666666666666669"/>
    <x v="73"/>
    <s v="food/food trucks"/>
    <x v="19"/>
    <x v="7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n v="0.16666666666666669"/>
    <x v="144"/>
    <s v="food/food trucks"/>
    <x v="19"/>
    <x v="7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n v="2.4340000000000002"/>
    <x v="1906"/>
    <s v="food/food trucks"/>
    <x v="19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n v="3.8833333333333329"/>
    <x v="1907"/>
    <s v="food/food trucks"/>
    <x v="19"/>
    <x v="7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n v="0.01"/>
    <x v="144"/>
    <s v="food/food trucks"/>
    <x v="1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n v="0"/>
    <x v="121"/>
    <s v="food/food trucks"/>
    <x v="19"/>
    <x v="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n v="1.7333333333333332"/>
    <x v="31"/>
    <s v="food/food trucks"/>
    <x v="19"/>
    <x v="7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n v="0.16666666666666669"/>
    <x v="73"/>
    <s v="food/food trucks"/>
    <x v="19"/>
    <x v="7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n v="0"/>
    <x v="121"/>
    <s v="food/food trucks"/>
    <x v="19"/>
    <x v="7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n v="1.25E-3"/>
    <x v="120"/>
    <s v="food/food trucks"/>
    <x v="19"/>
    <x v="7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n v="12.166666666666668"/>
    <x v="1908"/>
    <s v="food/food trucks"/>
    <x v="19"/>
    <x v="7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n v="23.588571428571427"/>
    <x v="1909"/>
    <s v="food/food trucks"/>
    <x v="1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n v="5.6666666666666661"/>
    <x v="1910"/>
    <s v="food/food trucks"/>
    <x v="19"/>
    <x v="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n v="39"/>
    <x v="1911"/>
    <s v="food/food trucks"/>
    <x v="19"/>
    <x v="7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n v="0.99546510341776351"/>
    <x v="666"/>
    <s v="food/food trucks"/>
    <x v="19"/>
    <x v="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n v="6.9320000000000004"/>
    <x v="1912"/>
    <s v="food/food trucks"/>
    <x v="19"/>
    <x v="7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n v="661.4"/>
    <x v="1913"/>
    <s v="technology/space exploration"/>
    <x v="36"/>
    <x v="2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n v="326.0916666666667"/>
    <x v="1914"/>
    <s v="technology/space exploration"/>
    <x v="36"/>
    <x v="2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n v="101.48571428571429"/>
    <x v="1915"/>
    <s v="technology/space exploration"/>
    <x v="36"/>
    <x v="2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n v="104.21799999999999"/>
    <x v="1916"/>
    <s v="technology/space exploration"/>
    <x v="36"/>
    <x v="2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n v="107.42157000000002"/>
    <x v="1917"/>
    <s v="technology/space exploration"/>
    <x v="36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n v="110.05454545454545"/>
    <x v="1918"/>
    <s v="technology/space exploration"/>
    <x v="36"/>
    <x v="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n v="407.7"/>
    <x v="1919"/>
    <s v="technology/space exploration"/>
    <x v="36"/>
    <x v="2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n v="223.92500000000001"/>
    <x v="1920"/>
    <s v="technology/space exploration"/>
    <x v="36"/>
    <x v="2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n v="303.80111428571428"/>
    <x v="1921"/>
    <s v="technology/space exploration"/>
    <x v="36"/>
    <x v="2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n v="141.3251043268175"/>
    <x v="1922"/>
    <s v="technology/space exploration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n v="2790.6363636363635"/>
    <x v="1923"/>
    <s v="technology/space exploration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n v="171.76130000000001"/>
    <x v="1924"/>
    <s v="technology/space exploration"/>
    <x v="36"/>
    <x v="2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n v="101.01333333333334"/>
    <x v="1925"/>
    <s v="technology/space exploration"/>
    <x v="3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n v="102"/>
    <x v="1926"/>
    <s v="technology/space exploration"/>
    <x v="36"/>
    <x v="2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n v="169.76511744127936"/>
    <x v="1927"/>
    <s v="technology/space exploration"/>
    <x v="36"/>
    <x v="2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n v="114.53400000000001"/>
    <x v="1928"/>
    <s v="technology/space exploration"/>
    <x v="36"/>
    <x v="2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n v="877.6"/>
    <x v="1929"/>
    <s v="technology/space exploration"/>
    <x v="36"/>
    <x v="2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n v="105.38666666666667"/>
    <x v="1930"/>
    <s v="technology/space exploration"/>
    <x v="36"/>
    <x v="2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n v="188.39999999999998"/>
    <x v="1931"/>
    <s v="technology/space exploration"/>
    <x v="3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n v="143.65230769230772"/>
    <x v="1932"/>
    <s v="technology/space exploration"/>
    <x v="36"/>
    <x v="2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n v="145.88"/>
    <x v="1933"/>
    <s v="technology/space exploration"/>
    <x v="3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n v="131.184"/>
    <x v="1934"/>
    <s v="technology/space exploration"/>
    <x v="3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n v="113.99999999999999"/>
    <x v="1935"/>
    <s v="technology/space exploration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n v="1379.4206249999997"/>
    <x v="1936"/>
    <s v="technology/space exploration"/>
    <x v="36"/>
    <x v="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n v="956"/>
    <x v="1937"/>
    <s v="technology/space exploration"/>
    <x v="36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n v="112.00000000000001"/>
    <x v="150"/>
    <s v="technology/space exploration"/>
    <x v="3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n v="646.66666666666663"/>
    <x v="1938"/>
    <s v="technology/space exploration"/>
    <x v="36"/>
    <x v="2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n v="110.36948748510132"/>
    <x v="1939"/>
    <s v="technology/space exploration"/>
    <x v="36"/>
    <x v="2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n v="127.74000000000001"/>
    <x v="1940"/>
    <s v="technology/space exploration"/>
    <x v="36"/>
    <x v="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n v="157.9"/>
    <x v="1941"/>
    <s v="technology/space exploration"/>
    <x v="36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n v="114.66525000000001"/>
    <x v="1942"/>
    <s v="technology/space exploration"/>
    <x v="36"/>
    <x v="2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n v="137.00934579439252"/>
    <x v="1943"/>
    <s v="technology/space exploration"/>
    <x v="36"/>
    <x v="2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n v="354.62"/>
    <x v="1944"/>
    <s v="technology/space exploration"/>
    <x v="36"/>
    <x v="2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n v="106.02150537634409"/>
    <x v="1945"/>
    <s v="technology/space exploration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n v="100"/>
    <x v="1946"/>
    <s v="technology/space exploration"/>
    <x v="3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n v="187.3"/>
    <x v="1947"/>
    <s v="technology/space exploration"/>
    <x v="36"/>
    <x v="2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n v="166.2"/>
    <x v="1948"/>
    <s v="technology/space exploration"/>
    <x v="36"/>
    <x v="2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n v="101.72910662824208"/>
    <x v="1949"/>
    <s v="technology/space exploration"/>
    <x v="36"/>
    <x v="2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n v="164"/>
    <x v="1950"/>
    <s v="technology/space exploration"/>
    <x v="36"/>
    <x v="2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n v="105.66666666666666"/>
    <x v="1951"/>
    <s v="technology/space exploration"/>
    <x v="36"/>
    <x v="2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n v="1"/>
    <x v="2"/>
    <s v="technology/space exploration"/>
    <x v="3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n v="0"/>
    <x v="121"/>
    <s v="technology/space exploration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n v="33.559730999999999"/>
    <x v="1952"/>
    <s v="technology/space exploration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n v="2.0529999999999999"/>
    <x v="1953"/>
    <s v="technology/space exploration"/>
    <x v="3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n v="10.5"/>
    <x v="1954"/>
    <s v="technology/space exploration"/>
    <x v="36"/>
    <x v="2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n v="8.4172840000000004"/>
    <x v="1955"/>
    <s v="technology/space exploration"/>
    <x v="3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n v="1.44"/>
    <x v="1053"/>
    <s v="technology/space exploration"/>
    <x v="3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n v="0.88333333333333341"/>
    <x v="1956"/>
    <s v="technology/space exploration"/>
    <x v="36"/>
    <x v="2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s v="technology/space exploration"/>
    <n v="9.920000000000001E-2"/>
    <x v="1957"/>
    <s v="technology/space exploration"/>
    <x v="36"/>
    <x v="2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n v="0.59666666666666668"/>
    <x v="1958"/>
    <s v="technology/space exploration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n v="1.8689285714285715"/>
    <x v="1959"/>
    <s v="technology/space exploration"/>
    <x v="3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n v="0.88500000000000001"/>
    <x v="1960"/>
    <s v="technology/space exploration"/>
    <x v="36"/>
    <x v="2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n v="11.52156862745098"/>
    <x v="1961"/>
    <s v="technology/space exploration"/>
    <x v="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n v="5.1000000000000004E-2"/>
    <x v="439"/>
    <s v="technology/space exploration"/>
    <x v="36"/>
    <x v="2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s v="technology/space exploration"/>
    <n v="21.033333333333335"/>
    <x v="1962"/>
    <s v="technology/space exploration"/>
    <x v="36"/>
    <x v="2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n v="11.436666666666667"/>
    <x v="1963"/>
    <s v="technology/space exploration"/>
    <x v="36"/>
    <x v="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n v="18.737933333333334"/>
    <x v="1964"/>
    <s v="technology/space exploration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n v="9.285714285714286E-2"/>
    <x v="1965"/>
    <s v="technology/space exploration"/>
    <x v="36"/>
    <x v="2"/>
  </r>
  <r>
    <n v="2659"/>
    <s v="test (Canceled)"/>
    <s v="test"/>
    <n v="49000"/>
    <x v="1819"/>
    <x v="1"/>
    <x v="0"/>
    <s v="USD"/>
    <n v="1429321210"/>
    <n v="1426729210"/>
    <b v="0"/>
    <x v="73"/>
    <b v="0"/>
    <s v="technology/space exploration"/>
    <n v="2.7204081632653061"/>
    <x v="1966"/>
    <s v="technology/space exploration"/>
    <x v="3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n v="9.5000000000000001E-2"/>
    <x v="1967"/>
    <s v="technology/space exploration"/>
    <x v="36"/>
    <x v="2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n v="102.89999999999999"/>
    <x v="1968"/>
    <s v="technology/makerspaces"/>
    <x v="37"/>
    <x v="2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n v="106.80000000000001"/>
    <x v="1969"/>
    <s v="technology/makerspaces"/>
    <x v="37"/>
    <x v="2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n v="104.59625"/>
    <x v="1970"/>
    <s v="technology/makerspaces"/>
    <x v="37"/>
    <x v="2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n v="103.42857142857143"/>
    <x v="1971"/>
    <s v="technology/makerspaces"/>
    <x v="37"/>
    <x v="2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n v="123.14285714285715"/>
    <x v="1972"/>
    <s v="technology/makerspaces"/>
    <x v="3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n v="159.29509999999999"/>
    <x v="1973"/>
    <s v="technology/makerspaces"/>
    <x v="37"/>
    <x v="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n v="110.66666666666667"/>
    <x v="1974"/>
    <s v="technology/makerspaces"/>
    <x v="37"/>
    <x v="2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n v="170.70000000000002"/>
    <x v="1975"/>
    <s v="technology/makerspaces"/>
    <x v="37"/>
    <x v="2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n v="125.125"/>
    <x v="1976"/>
    <s v="technology/makerspaces"/>
    <x v="37"/>
    <x v="2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n v="6.4158609339642041"/>
    <x v="1977"/>
    <s v="technology/makerspaces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n v="11.343999999999999"/>
    <x v="1978"/>
    <s v="technology/makerspaces"/>
    <x v="37"/>
    <x v="2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n v="33.19"/>
    <x v="1979"/>
    <s v="technology/makerspaces"/>
    <x v="37"/>
    <x v="2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n v="27.58"/>
    <x v="1980"/>
    <s v="technology/makerspaces"/>
    <x v="3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n v="62.839999999999996"/>
    <x v="1981"/>
    <s v="technology/makerspaces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n v="7.5880000000000001"/>
    <x v="1982"/>
    <s v="technology/makerspaces"/>
    <x v="37"/>
    <x v="2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n v="50.38095238095238"/>
    <x v="1983"/>
    <s v="technology/makerspaces"/>
    <x v="37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n v="17.512820512820511"/>
    <x v="1984"/>
    <s v="technology/makerspaces"/>
    <x v="37"/>
    <x v="2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n v="1.375E-2"/>
    <x v="1985"/>
    <s v="technology/makerspaces"/>
    <x v="37"/>
    <x v="2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n v="0.33"/>
    <x v="895"/>
    <s v="technology/makerspaces"/>
    <x v="37"/>
    <x v="2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s v="technology/makerspaces"/>
    <n v="0.86250000000000004"/>
    <x v="160"/>
    <s v="technology/makerspaces"/>
    <x v="37"/>
    <x v="2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n v="0.6875"/>
    <x v="446"/>
    <s v="food/food trucks"/>
    <x v="19"/>
    <x v="7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n v="28.299999999999997"/>
    <x v="1986"/>
    <s v="food/food trucks"/>
    <x v="19"/>
    <x v="7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n v="0.24"/>
    <x v="1053"/>
    <s v="food/food trucks"/>
    <x v="19"/>
    <x v="7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n v="1.1428571428571428"/>
    <x v="444"/>
    <s v="food/food trucks"/>
    <x v="19"/>
    <x v="7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n v="0.02"/>
    <x v="119"/>
    <s v="food/food trucks"/>
    <x v="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n v="0"/>
    <x v="121"/>
    <s v="food/food trucks"/>
    <x v="19"/>
    <x v="7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n v="0"/>
    <x v="121"/>
    <s v="food/food trucks"/>
    <x v="19"/>
    <x v="7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n v="0.14799999999999999"/>
    <x v="1987"/>
    <s v="food/food trucks"/>
    <x v="19"/>
    <x v="7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n v="2.8571428571428571E-3"/>
    <x v="120"/>
    <s v="food/food trucks"/>
    <x v="19"/>
    <x v="7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n v="10.7325"/>
    <x v="1988"/>
    <s v="food/food trucks"/>
    <x v="19"/>
    <x v="7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n v="5.3846153846153842E-2"/>
    <x v="844"/>
    <s v="food/food trucks"/>
    <x v="19"/>
    <x v="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n v="0.7142857142857143"/>
    <x v="384"/>
    <s v="food/food trucks"/>
    <x v="19"/>
    <x v="7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n v="0.8"/>
    <x v="140"/>
    <s v="food/food trucks"/>
    <x v="1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n v="3.3333333333333335E-3"/>
    <x v="120"/>
    <s v="food/food trucks"/>
    <x v="19"/>
    <x v="7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n v="0.47333333333333333"/>
    <x v="1989"/>
    <s v="food/food trucks"/>
    <x v="19"/>
    <x v="7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n v="5.65"/>
    <x v="1990"/>
    <s v="food/food trucks"/>
    <x v="19"/>
    <x v="7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n v="26.35217391304348"/>
    <x v="1991"/>
    <s v="food/food trucks"/>
    <x v="19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n v="0.325125"/>
    <x v="1992"/>
    <s v="food/food trucks"/>
    <x v="19"/>
    <x v="7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n v="0"/>
    <x v="121"/>
    <s v="food/food trucks"/>
    <x v="19"/>
    <x v="7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n v="0.7000700070007001"/>
    <x v="844"/>
    <s v="food/food trucks"/>
    <x v="19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n v="46.176470588235297"/>
    <x v="1993"/>
    <s v="theater/spaces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n v="34.410000000000004"/>
    <x v="1994"/>
    <s v="theater/spaces"/>
    <x v="38"/>
    <x v="1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n v="103.75000000000001"/>
    <x v="1995"/>
    <s v="theater/spaces"/>
    <x v="38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n v="6.0263157894736841"/>
    <x v="1996"/>
    <s v="theater/spaces"/>
    <x v="38"/>
    <x v="1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n v="10.539393939393939"/>
    <x v="1997"/>
    <s v="theater/spaces"/>
    <x v="3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n v="112.29714285714284"/>
    <x v="1998"/>
    <s v="theater/spaces"/>
    <x v="38"/>
    <x v="1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n v="350.84462500000001"/>
    <x v="1999"/>
    <s v="theater/spaces"/>
    <x v="38"/>
    <x v="1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n v="233.21535"/>
    <x v="2000"/>
    <s v="theater/spaces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n v="101.60599999999999"/>
    <x v="2001"/>
    <s v="theater/spaces"/>
    <x v="38"/>
    <x v="1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n v="153.90035000000003"/>
    <x v="2002"/>
    <s v="theater/spaces"/>
    <x v="38"/>
    <x v="1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n v="100.7161125319693"/>
    <x v="2003"/>
    <s v="theater/spaces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n v="131.38181818181818"/>
    <x v="2004"/>
    <s v="theater/spaces"/>
    <x v="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n v="102.24133333333334"/>
    <x v="2005"/>
    <s v="theater/spaces"/>
    <x v="38"/>
    <x v="1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n v="116.35599999999999"/>
    <x v="2006"/>
    <s v="theater/spaces"/>
    <x v="38"/>
    <x v="1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n v="264.62241666666665"/>
    <x v="2007"/>
    <s v="theater/spaces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n v="119.98010000000001"/>
    <x v="2008"/>
    <s v="theater/spaces"/>
    <x v="38"/>
    <x v="1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n v="120.10400000000001"/>
    <x v="2009"/>
    <s v="theater/spaces"/>
    <x v="38"/>
    <x v="1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n v="103.58333333333334"/>
    <x v="2010"/>
    <s v="theater/spaces"/>
    <x v="38"/>
    <x v="1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n v="108.83333333333334"/>
    <x v="2011"/>
    <s v="theater/spaces"/>
    <x v="38"/>
    <x v="1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n v="118.12400000000001"/>
    <x v="2012"/>
    <s v="theater/spaces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n v="1462"/>
    <x v="2013"/>
    <s v="technology/hardware"/>
    <x v="3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n v="252.54"/>
    <x v="2014"/>
    <s v="technology/hardware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n v="140.05000000000001"/>
    <x v="2015"/>
    <s v="technology/hardware"/>
    <x v="3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n v="296.87520259319291"/>
    <x v="2016"/>
    <s v="technology/hardware"/>
    <x v="30"/>
    <x v="2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n v="144.54249999999999"/>
    <x v="2017"/>
    <s v="technology/hardware"/>
    <x v="30"/>
    <x v="2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s v="technology/hardware"/>
    <n v="105.745"/>
    <x v="2018"/>
    <s v="technology/hardware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n v="493.21000000000004"/>
    <x v="2019"/>
    <s v="technology/hardware"/>
    <x v="30"/>
    <x v="2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n v="201.82666666666668"/>
    <x v="2020"/>
    <s v="technology/hardware"/>
    <x v="30"/>
    <x v="2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n v="104.44"/>
    <x v="2021"/>
    <s v="technology/hardware"/>
    <x v="30"/>
    <x v="2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n v="170.29262962962963"/>
    <x v="2022"/>
    <s v="technology/hardware"/>
    <x v="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n v="104.30333333333333"/>
    <x v="2023"/>
    <s v="technology/hardware"/>
    <x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n v="118.25000000000001"/>
    <x v="2024"/>
    <s v="technology/hardware"/>
    <x v="3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n v="107.538"/>
    <x v="2025"/>
    <s v="technology/hardware"/>
    <x v="3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n v="2260300"/>
    <x v="2026"/>
    <s v="technology/hardware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n v="978.13466666666682"/>
    <x v="2027"/>
    <s v="technology/hardware"/>
    <x v="3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n v="122.9"/>
    <x v="2028"/>
    <s v="technology/hardware"/>
    <x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n v="246.0608"/>
    <x v="2029"/>
    <s v="technology/hardware"/>
    <x v="3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n v="147.94"/>
    <x v="2030"/>
    <s v="technology/hardware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n v="384.09090909090907"/>
    <x v="2031"/>
    <s v="technology/hardware"/>
    <x v="30"/>
    <x v="2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n v="103.33333333333334"/>
    <x v="2032"/>
    <s v="technology/hardware"/>
    <x v="30"/>
    <x v="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n v="0.43750000000000006"/>
    <x v="440"/>
    <s v="publishing/children's books"/>
    <x v="39"/>
    <x v="3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n v="29.24"/>
    <x v="2033"/>
    <s v="publishing/children's books"/>
    <x v="39"/>
    <x v="3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n v="0"/>
    <x v="121"/>
    <s v="publishing/children's books"/>
    <x v="3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n v="5.21875"/>
    <x v="2034"/>
    <s v="publishing/children's books"/>
    <x v="39"/>
    <x v="3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n v="21.887499999999999"/>
    <x v="2035"/>
    <s v="publishing/children's books"/>
    <x v="39"/>
    <x v="3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n v="26.700000000000003"/>
    <x v="2036"/>
    <s v="publishing/children's books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n v="28.000000000000004"/>
    <x v="436"/>
    <s v="publishing/children's books"/>
    <x v="39"/>
    <x v="3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n v="1.06"/>
    <x v="514"/>
    <s v="publishing/children's books"/>
    <x v="39"/>
    <x v="3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s v="publishing/children's books"/>
    <n v="1.0999999999999999"/>
    <x v="698"/>
    <s v="publishing/children's books"/>
    <x v="39"/>
    <x v="3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n v="0"/>
    <x v="121"/>
    <s v="publishing/children's books"/>
    <x v="39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n v="0"/>
    <x v="121"/>
    <s v="publishing/children's books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n v="11.458333333333332"/>
    <x v="2037"/>
    <s v="publishing/children's books"/>
    <x v="39"/>
    <x v="3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n v="19"/>
    <x v="125"/>
    <s v="publishing/children's books"/>
    <x v="39"/>
    <x v="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n v="0"/>
    <x v="121"/>
    <s v="publishing/children's books"/>
    <x v="39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n v="52"/>
    <x v="2038"/>
    <s v="publishing/children's books"/>
    <x v="39"/>
    <x v="3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n v="10.48"/>
    <x v="2039"/>
    <s v="publishing/children's books"/>
    <x v="39"/>
    <x v="3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n v="0.66666666666666674"/>
    <x v="144"/>
    <s v="publishing/children's books"/>
    <x v="39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n v="11.700000000000001"/>
    <x v="498"/>
    <s v="publishing/children's books"/>
    <x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n v="10.5"/>
    <x v="1859"/>
    <s v="publishing/children's books"/>
    <x v="3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n v="0"/>
    <x v="121"/>
    <s v="publishing/children's books"/>
    <x v="39"/>
    <x v="3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n v="0.72"/>
    <x v="377"/>
    <s v="publishing/children's books"/>
    <x v="39"/>
    <x v="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n v="0.76923076923076927"/>
    <x v="384"/>
    <s v="publishing/children's books"/>
    <x v="39"/>
    <x v="3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n v="0.22842639593908631"/>
    <x v="180"/>
    <s v="publishing/children's books"/>
    <x v="39"/>
    <x v="3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n v="1.125"/>
    <x v="798"/>
    <s v="publishing/children's books"/>
    <x v="39"/>
    <x v="3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n v="0"/>
    <x v="121"/>
    <s v="publishing/children's books"/>
    <x v="39"/>
    <x v="3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n v="2"/>
    <x v="384"/>
    <s v="publishing/children's books"/>
    <x v="39"/>
    <x v="3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n v="0.85000000000000009"/>
    <x v="2040"/>
    <s v="publishing/children's books"/>
    <x v="39"/>
    <x v="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n v="14.314285714285715"/>
    <x v="2041"/>
    <s v="publishing/children's books"/>
    <x v="39"/>
    <x v="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n v="0.25"/>
    <x v="120"/>
    <s v="publishing/children's books"/>
    <x v="39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n v="10.411249999999999"/>
    <x v="2042"/>
    <s v="publishing/children's books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n v="0"/>
    <x v="121"/>
    <s v="publishing/children's books"/>
    <x v="39"/>
    <x v="3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n v="0"/>
    <x v="121"/>
    <s v="publishing/children's books"/>
    <x v="39"/>
    <x v="3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n v="0.18867924528301888"/>
    <x v="120"/>
    <s v="publishing/children's books"/>
    <x v="39"/>
    <x v="3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n v="14.249999999999998"/>
    <x v="2043"/>
    <s v="publishing/children's books"/>
    <x v="39"/>
    <x v="3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n v="3"/>
    <x v="766"/>
    <s v="publishing/children's books"/>
    <x v="39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n v="7.8809523809523814"/>
    <x v="2044"/>
    <s v="publishing/children's books"/>
    <x v="39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n v="0.33333333333333337"/>
    <x v="119"/>
    <s v="publishing/children's books"/>
    <x v="3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n v="25.545454545454543"/>
    <x v="2045"/>
    <s v="publishing/children's books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n v="2.12"/>
    <x v="450"/>
    <s v="publishing/children's books"/>
    <x v="39"/>
    <x v="3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n v="0"/>
    <x v="121"/>
    <s v="publishing/children's books"/>
    <x v="39"/>
    <x v="3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n v="105.28"/>
    <x v="1224"/>
    <s v="theater/plays"/>
    <x v="6"/>
    <x v="1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n v="120"/>
    <x v="590"/>
    <s v="theater/plays"/>
    <x v="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n v="114.5"/>
    <x v="2046"/>
    <s v="theater/plays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n v="119"/>
    <x v="2047"/>
    <s v="theater/plays"/>
    <x v="6"/>
    <x v="1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n v="104.67999999999999"/>
    <x v="2048"/>
    <s v="theater/plays"/>
    <x v="6"/>
    <x v="1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n v="117.83999999999999"/>
    <x v="2049"/>
    <s v="theater/plays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n v="119.7"/>
    <x v="2050"/>
    <s v="theater/plays"/>
    <x v="6"/>
    <x v="1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n v="102.49999999999999"/>
    <x v="594"/>
    <s v="theater/plays"/>
    <x v="6"/>
    <x v="1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n v="101.16666666666667"/>
    <x v="2051"/>
    <s v="theater/plays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n v="105.33333333333333"/>
    <x v="2052"/>
    <s v="theater/plays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n v="102.49999999999999"/>
    <x v="2053"/>
    <s v="theater/plays"/>
    <x v="6"/>
    <x v="1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n v="107.60000000000001"/>
    <x v="2054"/>
    <s v="theater/plays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n v="110.5675"/>
    <x v="2055"/>
    <s v="theater/plays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n v="150"/>
    <x v="384"/>
    <s v="theater/plays"/>
    <x v="6"/>
    <x v="1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n v="104.28571428571429"/>
    <x v="2056"/>
    <s v="theater/plays"/>
    <x v="6"/>
    <x v="1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n v="115.5"/>
    <x v="895"/>
    <s v="theater/plays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n v="102.64512500000001"/>
    <x v="2057"/>
    <s v="theater/plays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n v="101.4"/>
    <x v="2058"/>
    <s v="theater/plays"/>
    <x v="6"/>
    <x v="1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n v="116.6348"/>
    <x v="2059"/>
    <s v="theater/plays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n v="133"/>
    <x v="2060"/>
    <s v="theater/plays"/>
    <x v="6"/>
    <x v="1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n v="133.20000000000002"/>
    <x v="2061"/>
    <s v="theater/plays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n v="101.83333333333333"/>
    <x v="2062"/>
    <s v="theater/plays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n v="127.95"/>
    <x v="2063"/>
    <s v="theater/plays"/>
    <x v="6"/>
    <x v="1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n v="114.99999999999999"/>
    <x v="73"/>
    <s v="theater/plays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n v="110.00000000000001"/>
    <x v="2064"/>
    <s v="theater/plays"/>
    <x v="6"/>
    <x v="1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n v="112.1"/>
    <x v="2065"/>
    <s v="theater/plays"/>
    <x v="6"/>
    <x v="1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s v="theater/plays"/>
    <n v="126"/>
    <x v="2066"/>
    <s v="theater/plays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n v="100.24444444444444"/>
    <x v="2067"/>
    <s v="theater/plays"/>
    <x v="6"/>
    <x v="1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n v="102.4"/>
    <x v="2068"/>
    <s v="theater/plays"/>
    <x v="6"/>
    <x v="1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n v="108.2"/>
    <x v="2069"/>
    <s v="theater/plays"/>
    <x v="6"/>
    <x v="1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n v="100.27"/>
    <x v="2070"/>
    <s v="theater/plays"/>
    <x v="6"/>
    <x v="1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n v="113.3"/>
    <x v="2071"/>
    <s v="theater/plays"/>
    <x v="6"/>
    <x v="1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n v="127.57571428571428"/>
    <x v="2072"/>
    <s v="theater/plays"/>
    <x v="6"/>
    <x v="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n v="107.73333333333332"/>
    <x v="2073"/>
    <s v="theater/plays"/>
    <x v="6"/>
    <x v="1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n v="242"/>
    <x v="2074"/>
    <s v="theater/plays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n v="141.56666666666666"/>
    <x v="2075"/>
    <s v="theater/plays"/>
    <x v="6"/>
    <x v="1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n v="130"/>
    <x v="2076"/>
    <s v="theater/plays"/>
    <x v="6"/>
    <x v="1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n v="106.03"/>
    <x v="2077"/>
    <s v="theater/plays"/>
    <x v="6"/>
    <x v="1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n v="104.80000000000001"/>
    <x v="2078"/>
    <s v="theater/plays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n v="136"/>
    <x v="2079"/>
    <s v="theater/plays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n v="100"/>
    <x v="1383"/>
    <s v="theater/plays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n v="100"/>
    <x v="2080"/>
    <s v="theater/plays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n v="124"/>
    <x v="2081"/>
    <s v="theater/plays"/>
    <x v="6"/>
    <x v="1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n v="116.92307692307693"/>
    <x v="704"/>
    <s v="theater/plays"/>
    <x v="6"/>
    <x v="1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n v="103.33333333333334"/>
    <x v="2082"/>
    <s v="theater/plays"/>
    <x v="6"/>
    <x v="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n v="107.74999999999999"/>
    <x v="2083"/>
    <s v="theater/plays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n v="120.24999999999999"/>
    <x v="2084"/>
    <s v="theater/plays"/>
    <x v="6"/>
    <x v="1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n v="100.37894736842105"/>
    <x v="2085"/>
    <s v="theater/plays"/>
    <x v="6"/>
    <x v="1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n v="106.52"/>
    <x v="2086"/>
    <s v="theater/plays"/>
    <x v="6"/>
    <x v="1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n v="100"/>
    <x v="2087"/>
    <s v="theater/plays"/>
    <x v="6"/>
    <x v="1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n v="110.66666666666667"/>
    <x v="2088"/>
    <s v="theater/plays"/>
    <x v="6"/>
    <x v="1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n v="114.71959999999999"/>
    <x v="2089"/>
    <s v="theater/plays"/>
    <x v="6"/>
    <x v="1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s v="theater/plays"/>
    <n v="108.25925925925925"/>
    <x v="2090"/>
    <s v="theater/plays"/>
    <x v="6"/>
    <x v="1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n v="170"/>
    <x v="2091"/>
    <s v="theater/plays"/>
    <x v="6"/>
    <x v="1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n v="187.09899999999999"/>
    <x v="2092"/>
    <s v="theater/plays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n v="107.77777777777777"/>
    <x v="2093"/>
    <s v="theater/plays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n v="100"/>
    <x v="799"/>
    <s v="theater/plays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n v="120.24999999999999"/>
    <x v="2094"/>
    <s v="theater/plays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n v="111.42857142857143"/>
    <x v="2095"/>
    <s v="theater/plays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n v="104"/>
    <x v="2096"/>
    <s v="theater/plays"/>
    <x v="6"/>
    <x v="1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n v="1"/>
    <x v="119"/>
    <s v="theater/plays"/>
    <x v="6"/>
    <x v="1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n v="0"/>
    <x v="121"/>
    <s v="theater/plays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n v="0"/>
    <x v="121"/>
    <s v="theater/plays"/>
    <x v="6"/>
    <x v="1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n v="5.4545454545454541"/>
    <x v="180"/>
    <s v="theater/plays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n v="31.546666666666667"/>
    <x v="2097"/>
    <s v="theater/plays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n v="0"/>
    <x v="121"/>
    <s v="theater/plays"/>
    <x v="6"/>
    <x v="1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n v="0"/>
    <x v="121"/>
    <s v="theater/plays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n v="0.2"/>
    <x v="463"/>
    <s v="theater/plays"/>
    <x v="6"/>
    <x v="1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n v="1"/>
    <x v="144"/>
    <s v="theater/plays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n v="3.8875000000000002"/>
    <x v="2098"/>
    <s v="theater/plays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n v="0"/>
    <x v="121"/>
    <s v="theater/plays"/>
    <x v="6"/>
    <x v="1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n v="1.9"/>
    <x v="2099"/>
    <s v="theater/plays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n v="0"/>
    <x v="121"/>
    <s v="theater/plays"/>
    <x v="6"/>
    <x v="1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n v="41.699999999999996"/>
    <x v="2100"/>
    <s v="theater/plays"/>
    <x v="6"/>
    <x v="1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n v="50"/>
    <x v="88"/>
    <s v="theater/plays"/>
    <x v="6"/>
    <x v="1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n v="4.8666666666666663"/>
    <x v="838"/>
    <s v="theater/plays"/>
    <x v="6"/>
    <x v="1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n v="19.736842105263158"/>
    <x v="130"/>
    <s v="theater/plays"/>
    <x v="6"/>
    <x v="1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n v="0"/>
    <x v="121"/>
    <s v="theater/plays"/>
    <x v="6"/>
    <x v="1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n v="1.7500000000000002"/>
    <x v="436"/>
    <s v="theater/plays"/>
    <x v="6"/>
    <x v="1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n v="6.65"/>
    <x v="2101"/>
    <s v="theater/plays"/>
    <x v="6"/>
    <x v="1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n v="32"/>
    <x v="2102"/>
    <s v="theater/plays"/>
    <x v="6"/>
    <x v="1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n v="0.43307086614173229"/>
    <x v="1782"/>
    <s v="theater/plays"/>
    <x v="6"/>
    <x v="1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n v="0.04"/>
    <x v="135"/>
    <s v="theater/plays"/>
    <x v="6"/>
    <x v="1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s v="theater/plays"/>
    <n v="1.6"/>
    <x v="140"/>
    <s v="theater/plays"/>
    <x v="6"/>
    <x v="1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n v="0"/>
    <x v="121"/>
    <s v="theater/plays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n v="0.89999999999999991"/>
    <x v="381"/>
    <s v="theater/plays"/>
    <x v="6"/>
    <x v="1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n v="20.16"/>
    <x v="2103"/>
    <s v="theater/plays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n v="42.011733333333332"/>
    <x v="2104"/>
    <s v="theater/plays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n v="0.88500000000000001"/>
    <x v="1271"/>
    <s v="theater/plays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n v="15"/>
    <x v="161"/>
    <s v="theater/plays"/>
    <x v="6"/>
    <x v="1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n v="4.67"/>
    <x v="2105"/>
    <s v="theater/plays"/>
    <x v="6"/>
    <x v="1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n v="0"/>
    <x v="121"/>
    <s v="theater/plays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n v="38.119999999999997"/>
    <x v="2106"/>
    <s v="theater/plays"/>
    <x v="6"/>
    <x v="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n v="5.42"/>
    <x v="2107"/>
    <s v="theater/plays"/>
    <x v="6"/>
    <x v="1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n v="3.4999999999999996E-2"/>
    <x v="1054"/>
    <s v="theater/plays"/>
    <x v="6"/>
    <x v="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n v="0"/>
    <x v="121"/>
    <s v="theater/plays"/>
    <x v="6"/>
    <x v="1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n v="10.833333333333334"/>
    <x v="149"/>
    <s v="theater/plays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n v="2.1"/>
    <x v="2108"/>
    <s v="theater/plays"/>
    <x v="6"/>
    <x v="1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n v="0.2589285714285714"/>
    <x v="2109"/>
    <s v="theater/plays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n v="23.333333333333332"/>
    <x v="2110"/>
    <s v="theater/plays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n v="0"/>
    <x v="121"/>
    <s v="theater/plays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n v="33.6"/>
    <x v="2111"/>
    <s v="theater/plays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n v="19.079999999999998"/>
    <x v="2112"/>
    <s v="theater/plays"/>
    <x v="6"/>
    <x v="1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n v="0.41111111111111115"/>
    <x v="2113"/>
    <s v="theater/plays"/>
    <x v="6"/>
    <x v="1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n v="32.5"/>
    <x v="438"/>
    <s v="theater/plays"/>
    <x v="6"/>
    <x v="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n v="5"/>
    <x v="119"/>
    <s v="theater/plays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n v="0.16666666666666669"/>
    <x v="144"/>
    <s v="theater/plays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n v="0"/>
    <x v="121"/>
    <s v="theater/plays"/>
    <x v="6"/>
    <x v="1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n v="38.066666666666663"/>
    <x v="2114"/>
    <s v="theater/plays"/>
    <x v="6"/>
    <x v="1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n v="1.05"/>
    <x v="589"/>
    <s v="theater/plays"/>
    <x v="6"/>
    <x v="1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n v="2.73"/>
    <x v="2115"/>
    <s v="theater/plays"/>
    <x v="6"/>
    <x v="1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n v="9.0909090909090917"/>
    <x v="2116"/>
    <s v="theater/plays"/>
    <x v="6"/>
    <x v="1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s v="theater/plays"/>
    <n v="0.5"/>
    <x v="385"/>
    <s v="theater/plays"/>
    <x v="6"/>
    <x v="1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s v="theater/plays"/>
    <n v="0"/>
    <x v="121"/>
    <s v="theater/plays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n v="4.5999999999999996"/>
    <x v="2117"/>
    <s v="theater/plays"/>
    <x v="6"/>
    <x v="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n v="20.833333333333336"/>
    <x v="2118"/>
    <s v="theater/plays"/>
    <x v="6"/>
    <x v="1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n v="4.583333333333333"/>
    <x v="2119"/>
    <s v="theater/plays"/>
    <x v="6"/>
    <x v="1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n v="4.2133333333333338"/>
    <x v="2120"/>
    <s v="theater/plays"/>
    <x v="6"/>
    <x v="1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n v="0"/>
    <x v="121"/>
    <s v="theater/plays"/>
    <x v="6"/>
    <x v="1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n v="61.909090909090914"/>
    <x v="2121"/>
    <s v="theater/plays"/>
    <x v="6"/>
    <x v="1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n v="0.8"/>
    <x v="366"/>
    <s v="theater/plays"/>
    <x v="6"/>
    <x v="1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n v="1.6666666666666666E-2"/>
    <x v="384"/>
    <s v="theater/plays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n v="0.77999999999999992"/>
    <x v="2122"/>
    <s v="theater/plays"/>
    <x v="6"/>
    <x v="1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n v="5"/>
    <x v="654"/>
    <s v="theater/plays"/>
    <x v="6"/>
    <x v="1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n v="17.771428571428572"/>
    <x v="2123"/>
    <s v="theater/plays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n v="9.4166666666666661"/>
    <x v="2124"/>
    <s v="theater/plays"/>
    <x v="6"/>
    <x v="1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n v="0.08"/>
    <x v="120"/>
    <s v="theater/plays"/>
    <x v="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n v="2.75"/>
    <x v="1854"/>
    <s v="theater/plays"/>
    <x v="6"/>
    <x v="1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n v="1.1111111111111112E-2"/>
    <x v="135"/>
    <s v="theater/plays"/>
    <x v="6"/>
    <x v="1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n v="3.3333333333333335E-3"/>
    <x v="120"/>
    <s v="theater/plays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n v="36.5"/>
    <x v="2125"/>
    <s v="theater/plays"/>
    <x v="6"/>
    <x v="1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n v="14.058171745152354"/>
    <x v="2126"/>
    <s v="theater/plays"/>
    <x v="6"/>
    <x v="1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n v="0.02"/>
    <x v="120"/>
    <s v="theater/plays"/>
    <x v="6"/>
    <x v="1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n v="4.0000000000000001E-3"/>
    <x v="120"/>
    <s v="theater/plays"/>
    <x v="6"/>
    <x v="1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n v="61.1"/>
    <x v="2127"/>
    <s v="theater/plays"/>
    <x v="6"/>
    <x v="1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n v="7.8378378378378386"/>
    <x v="2128"/>
    <s v="theater/plays"/>
    <x v="6"/>
    <x v="1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n v="21.85"/>
    <x v="2129"/>
    <s v="theater/plays"/>
    <x v="6"/>
    <x v="1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n v="27.24"/>
    <x v="2130"/>
    <s v="theater/plays"/>
    <x v="6"/>
    <x v="1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n v="8.5"/>
    <x v="439"/>
    <s v="theater/plays"/>
    <x v="6"/>
    <x v="1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n v="26.840000000000003"/>
    <x v="2131"/>
    <s v="theater/plays"/>
    <x v="6"/>
    <x v="1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n v="129"/>
    <x v="1380"/>
    <s v="theater/musical"/>
    <x v="40"/>
    <x v="1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n v="100"/>
    <x v="161"/>
    <s v="theater/musical"/>
    <x v="40"/>
    <x v="1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n v="100"/>
    <x v="180"/>
    <s v="theater/musical"/>
    <x v="40"/>
    <x v="1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n v="103.2"/>
    <x v="2132"/>
    <s v="theater/musical"/>
    <x v="40"/>
    <x v="1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n v="102.44597777777777"/>
    <x v="2133"/>
    <s v="theater/musical"/>
    <x v="40"/>
    <x v="1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n v="125"/>
    <x v="766"/>
    <s v="theater/musical"/>
    <x v="40"/>
    <x v="1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n v="130.83333333333334"/>
    <x v="2134"/>
    <s v="theater/musical"/>
    <x v="40"/>
    <x v="1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n v="100"/>
    <x v="694"/>
    <s v="theater/musical"/>
    <x v="4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n v="102.06937499999999"/>
    <x v="2135"/>
    <s v="theater/musical"/>
    <x v="40"/>
    <x v="1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n v="100.92000000000002"/>
    <x v="2136"/>
    <s v="theater/musical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n v="106"/>
    <x v="2137"/>
    <s v="theater/musical"/>
    <x v="40"/>
    <x v="1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n v="105.0967741935484"/>
    <x v="2138"/>
    <s v="theater/musical"/>
    <x v="40"/>
    <x v="1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n v="102.76"/>
    <x v="2139"/>
    <s v="theater/musical"/>
    <x v="40"/>
    <x v="1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n v="108"/>
    <x v="2140"/>
    <s v="theater/musical"/>
    <x v="40"/>
    <x v="1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n v="100.88571428571429"/>
    <x v="2141"/>
    <s v="theater/musical"/>
    <x v="40"/>
    <x v="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n v="128"/>
    <x v="1829"/>
    <s v="theater/musical"/>
    <x v="40"/>
    <x v="1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n v="133.33333333333331"/>
    <x v="2142"/>
    <s v="theater/musical"/>
    <x v="40"/>
    <x v="1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n v="101.375"/>
    <x v="2143"/>
    <s v="theater/musical"/>
    <x v="40"/>
    <x v="1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n v="102.875"/>
    <x v="2144"/>
    <s v="theater/musical"/>
    <x v="40"/>
    <x v="1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n v="107.24000000000001"/>
    <x v="2145"/>
    <s v="theater/musical"/>
    <x v="40"/>
    <x v="1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n v="4.0000000000000001E-3"/>
    <x v="120"/>
    <s v="theater/spaces"/>
    <x v="38"/>
    <x v="1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n v="20.424999999999997"/>
    <x v="2146"/>
    <s v="theater/spaces"/>
    <x v="38"/>
    <x v="1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n v="0"/>
    <x v="121"/>
    <s v="theater/spaces"/>
    <x v="38"/>
    <x v="1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n v="1"/>
    <x v="101"/>
    <s v="theater/spaces"/>
    <x v="38"/>
    <x v="1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n v="0"/>
    <x v="121"/>
    <s v="theater/spaces"/>
    <x v="38"/>
    <x v="1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n v="0.1"/>
    <x v="120"/>
    <s v="theater/spaces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n v="4.2880000000000003"/>
    <x v="2147"/>
    <s v="theater/spaces"/>
    <x v="38"/>
    <x v="1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n v="4.8000000000000004E-3"/>
    <x v="2148"/>
    <s v="theater/spaces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n v="2.5"/>
    <x v="385"/>
    <s v="theater/spaces"/>
    <x v="38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n v="0"/>
    <x v="121"/>
    <s v="theater/spaces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n v="2.1919999999999997"/>
    <x v="2149"/>
    <s v="theater/spaces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n v="8.0250000000000004"/>
    <x v="2150"/>
    <s v="theater/spaces"/>
    <x v="38"/>
    <x v="1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n v="0.15125"/>
    <x v="2151"/>
    <s v="theater/spaces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n v="0"/>
    <x v="121"/>
    <s v="theater/spaces"/>
    <x v="38"/>
    <x v="1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n v="59.583333333333336"/>
    <x v="178"/>
    <s v="theater/spaces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n v="16.734177215189874"/>
    <x v="2152"/>
    <s v="theater/spaces"/>
    <x v="38"/>
    <x v="1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n v="1.8666666666666669"/>
    <x v="736"/>
    <s v="theater/spaces"/>
    <x v="38"/>
    <x v="1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n v="0"/>
    <x v="121"/>
    <s v="theater/spaces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n v="0"/>
    <x v="121"/>
    <s v="theater/spaces"/>
    <x v="38"/>
    <x v="1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n v="0"/>
    <x v="121"/>
    <s v="theater/spaces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n v="109.62"/>
    <x v="2153"/>
    <s v="theater/plays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n v="121.8"/>
    <x v="2154"/>
    <s v="theater/plays"/>
    <x v="6"/>
    <x v="1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n v="106.85"/>
    <x v="2155"/>
    <s v="theater/plays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n v="100.71379999999999"/>
    <x v="2156"/>
    <s v="theater/plays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n v="109.00000000000001"/>
    <x v="2157"/>
    <s v="theater/plays"/>
    <x v="6"/>
    <x v="1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n v="113.63000000000001"/>
    <x v="2158"/>
    <s v="theater/plays"/>
    <x v="6"/>
    <x v="1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n v="113.92"/>
    <x v="2159"/>
    <s v="theater/plays"/>
    <x v="6"/>
    <x v="1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n v="106"/>
    <x v="2160"/>
    <s v="theater/plays"/>
    <x v="6"/>
    <x v="1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n v="162.5"/>
    <x v="2161"/>
    <s v="theater/plays"/>
    <x v="6"/>
    <x v="1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n v="106"/>
    <x v="2162"/>
    <s v="theater/plays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n v="100.15624999999999"/>
    <x v="2163"/>
    <s v="theater/plays"/>
    <x v="6"/>
    <x v="1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n v="105.35000000000001"/>
    <x v="2164"/>
    <s v="theater/plays"/>
    <x v="6"/>
    <x v="1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n v="174.8"/>
    <x v="2165"/>
    <s v="theater/plays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n v="102"/>
    <x v="2166"/>
    <s v="theater/plays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n v="100.125"/>
    <x v="2167"/>
    <s v="theater/plays"/>
    <x v="6"/>
    <x v="1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n v="171.42857142857142"/>
    <x v="2168"/>
    <s v="theater/plays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n v="113.56666666666666"/>
    <x v="801"/>
    <s v="theater/plays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n v="129.46666666666667"/>
    <x v="2169"/>
    <s v="theater/plays"/>
    <x v="6"/>
    <x v="1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n v="101.4"/>
    <x v="2170"/>
    <s v="theater/plays"/>
    <x v="6"/>
    <x v="1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n v="109.16666666666666"/>
    <x v="2171"/>
    <s v="theater/plays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n v="128.92500000000001"/>
    <x v="2172"/>
    <s v="theater/spaces"/>
    <x v="38"/>
    <x v="1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n v="102.06"/>
    <x v="2173"/>
    <s v="theater/spaces"/>
    <x v="38"/>
    <x v="1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n v="146.53957758620692"/>
    <x v="2174"/>
    <s v="theater/spaces"/>
    <x v="3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n v="100.352"/>
    <x v="2175"/>
    <s v="theater/spaces"/>
    <x v="38"/>
    <x v="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n v="121.64999999999999"/>
    <x v="2176"/>
    <s v="theater/spaces"/>
    <x v="38"/>
    <x v="1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n v="105.5"/>
    <x v="2177"/>
    <s v="theater/spaces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n v="110.4008"/>
    <x v="2178"/>
    <s v="theater/spaces"/>
    <x v="38"/>
    <x v="1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n v="100"/>
    <x v="680"/>
    <s v="theater/spaces"/>
    <x v="38"/>
    <x v="1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s v="theater/spaces"/>
    <n v="176.535"/>
    <x v="2179"/>
    <s v="theater/spaces"/>
    <x v="38"/>
    <x v="1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n v="100"/>
    <x v="2180"/>
    <s v="theater/spaces"/>
    <x v="38"/>
    <x v="1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n v="103.29411764705883"/>
    <x v="2181"/>
    <s v="theater/spaces"/>
    <x v="38"/>
    <x v="1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n v="104.5"/>
    <x v="2182"/>
    <s v="theater/spaces"/>
    <x v="38"/>
    <x v="1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s v="theater/spaces"/>
    <n v="100.29999999999998"/>
    <x v="2183"/>
    <s v="theater/spaces"/>
    <x v="38"/>
    <x v="1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n v="457.74666666666673"/>
    <x v="2184"/>
    <s v="theater/spaces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n v="104.96000000000001"/>
    <x v="2185"/>
    <s v="theater/spaces"/>
    <x v="38"/>
    <x v="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n v="171.94285714285715"/>
    <x v="2186"/>
    <s v="theater/spaces"/>
    <x v="38"/>
    <x v="1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n v="103.73000000000002"/>
    <x v="2187"/>
    <s v="theater/spaces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n v="103.029"/>
    <x v="2188"/>
    <s v="theater/spaces"/>
    <x v="38"/>
    <x v="1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n v="118.88888888888889"/>
    <x v="2189"/>
    <s v="theater/spaces"/>
    <x v="38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n v="100"/>
    <x v="372"/>
    <s v="theater/spaces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n v="318.69988910451895"/>
    <x v="2190"/>
    <s v="theater/spaces"/>
    <x v="38"/>
    <x v="1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n v="108.50614285714286"/>
    <x v="2191"/>
    <s v="theater/spaces"/>
    <x v="38"/>
    <x v="1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n v="101.16666666666667"/>
    <x v="2192"/>
    <s v="theater/spaces"/>
    <x v="38"/>
    <x v="1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n v="112.815"/>
    <x v="2193"/>
    <s v="theater/spaces"/>
    <x v="38"/>
    <x v="1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n v="120.49622641509434"/>
    <x v="2194"/>
    <s v="theater/spaces"/>
    <x v="38"/>
    <x v="1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n v="107.74999999999999"/>
    <x v="2195"/>
    <s v="theater/spaces"/>
    <x v="38"/>
    <x v="1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n v="180"/>
    <x v="1237"/>
    <s v="theater/spaces"/>
    <x v="38"/>
    <x v="1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n v="101.16666666666667"/>
    <x v="2196"/>
    <s v="theater/spaces"/>
    <x v="38"/>
    <x v="1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n v="119.756"/>
    <x v="2197"/>
    <s v="theater/spaces"/>
    <x v="38"/>
    <x v="1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n v="158"/>
    <x v="2198"/>
    <s v="theater/spaces"/>
    <x v="38"/>
    <x v="1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n v="123.66666666666666"/>
    <x v="2199"/>
    <s v="theater/spaces"/>
    <x v="38"/>
    <x v="1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n v="117.12499999999999"/>
    <x v="2200"/>
    <s v="theater/spaces"/>
    <x v="38"/>
    <x v="1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n v="156.96"/>
    <x v="2201"/>
    <s v="theater/spaces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n v="113.104"/>
    <x v="2202"/>
    <s v="theater/spaces"/>
    <x v="38"/>
    <x v="1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n v="103.17647058823529"/>
    <x v="2203"/>
    <s v="theater/spaces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n v="102.61176470588236"/>
    <x v="2204"/>
    <s v="theater/spaces"/>
    <x v="3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n v="105.84090909090908"/>
    <x v="2205"/>
    <s v="theater/spaces"/>
    <x v="38"/>
    <x v="1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n v="100.71428571428571"/>
    <x v="2206"/>
    <s v="theater/spaces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n v="121.23333333333332"/>
    <x v="2207"/>
    <s v="theater/spaces"/>
    <x v="38"/>
    <x v="1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n v="100.57142857142858"/>
    <x v="2208"/>
    <s v="theater/spaces"/>
    <x v="38"/>
    <x v="1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n v="116.02222222222223"/>
    <x v="2209"/>
    <s v="theater/spaces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n v="100.88"/>
    <x v="2210"/>
    <s v="theater/spaces"/>
    <x v="38"/>
    <x v="1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n v="103"/>
    <x v="2211"/>
    <s v="theater/spaces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n v="246.42"/>
    <x v="2212"/>
    <s v="theater/spaces"/>
    <x v="38"/>
    <x v="1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n v="302.2"/>
    <x v="2213"/>
    <s v="theater/spaces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n v="143.33333333333334"/>
    <x v="1847"/>
    <s v="theater/spaces"/>
    <x v="38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n v="131.44"/>
    <x v="2214"/>
    <s v="theater/spaces"/>
    <x v="38"/>
    <x v="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n v="168.01999999999998"/>
    <x v="2215"/>
    <s v="theater/spaces"/>
    <x v="38"/>
    <x v="1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n v="109.67666666666666"/>
    <x v="2216"/>
    <s v="theater/spaces"/>
    <x v="38"/>
    <x v="1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n v="106.6857142857143"/>
    <x v="2217"/>
    <s v="theater/spaces"/>
    <x v="38"/>
    <x v="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n v="100"/>
    <x v="2218"/>
    <s v="theater/spaces"/>
    <x v="38"/>
    <x v="1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n v="127.2"/>
    <x v="2219"/>
    <s v="theater/spaces"/>
    <x v="38"/>
    <x v="1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n v="146.53333333333333"/>
    <x v="2220"/>
    <s v="theater/spaces"/>
    <x v="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n v="112.53599999999999"/>
    <x v="2221"/>
    <s v="theater/spaces"/>
    <x v="38"/>
    <x v="1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n v="108.78684000000001"/>
    <x v="2222"/>
    <s v="theater/spaces"/>
    <x v="38"/>
    <x v="1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n v="126.732"/>
    <x v="2223"/>
    <s v="theater/spaces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n v="213.20000000000002"/>
    <x v="2224"/>
    <s v="theater/spaces"/>
    <x v="38"/>
    <x v="1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n v="100.49999999999999"/>
    <x v="2225"/>
    <s v="theater/spaces"/>
    <x v="38"/>
    <x v="1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n v="108.71389999999998"/>
    <x v="2226"/>
    <s v="theater/spaces"/>
    <x v="38"/>
    <x v="1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n v="107.5"/>
    <x v="2227"/>
    <s v="theater/spaces"/>
    <x v="38"/>
    <x v="1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n v="110.48192771084338"/>
    <x v="2228"/>
    <s v="theater/spaces"/>
    <x v="38"/>
    <x v="1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n v="128"/>
    <x v="2229"/>
    <s v="theater/spaces"/>
    <x v="38"/>
    <x v="1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n v="110.00666666666667"/>
    <x v="2230"/>
    <s v="theater/spaces"/>
    <x v="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n v="109.34166666666667"/>
    <x v="2231"/>
    <s v="theater/spaces"/>
    <x v="38"/>
    <x v="1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n v="132.70650000000001"/>
    <x v="2232"/>
    <s v="theater/spaces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n v="190.84810126582278"/>
    <x v="2233"/>
    <s v="theater/spaces"/>
    <x v="38"/>
    <x v="1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n v="149"/>
    <x v="2234"/>
    <s v="theater/spaces"/>
    <x v="38"/>
    <x v="1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n v="166.4"/>
    <x v="2235"/>
    <s v="theater/spaces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n v="106.66666666666667"/>
    <x v="2236"/>
    <s v="theater/spaces"/>
    <x v="38"/>
    <x v="1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n v="106"/>
    <x v="2237"/>
    <s v="theater/spaces"/>
    <x v="38"/>
    <x v="1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n v="23.62857142857143"/>
    <x v="2238"/>
    <s v="theater/spaces"/>
    <x v="38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n v="0.15"/>
    <x v="839"/>
    <s v="theater/spaces"/>
    <x v="38"/>
    <x v="1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n v="0.4"/>
    <x v="140"/>
    <s v="theater/spaces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n v="0"/>
    <x v="121"/>
    <s v="theater/spaces"/>
    <x v="38"/>
    <x v="1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n v="5.0000000000000001E-3"/>
    <x v="120"/>
    <s v="theater/spaces"/>
    <x v="38"/>
    <x v="1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n v="0"/>
    <x v="121"/>
    <s v="theater/spaces"/>
    <x v="38"/>
    <x v="1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n v="0"/>
    <x v="121"/>
    <s v="theater/spaces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n v="1.6666666666666666E-2"/>
    <x v="120"/>
    <s v="theater/spaces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n v="3.0066666666666664"/>
    <x v="2239"/>
    <s v="theater/spaces"/>
    <x v="38"/>
    <x v="1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n v="0.15227272727272728"/>
    <x v="1795"/>
    <s v="theater/spaces"/>
    <x v="38"/>
    <x v="1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s v="theater/spaces"/>
    <n v="0"/>
    <x v="121"/>
    <s v="theater/spaces"/>
    <x v="38"/>
    <x v="1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n v="66.84"/>
    <x v="2240"/>
    <s v="theater/spaces"/>
    <x v="38"/>
    <x v="1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n v="19.566666666666666"/>
    <x v="2241"/>
    <s v="theater/spaces"/>
    <x v="38"/>
    <x v="1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n v="11.294666666666666"/>
    <x v="2242"/>
    <s v="theater/spaces"/>
    <x v="38"/>
    <x v="1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n v="0.04"/>
    <x v="144"/>
    <s v="theater/spaces"/>
    <x v="38"/>
    <x v="1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n v="11.985714285714286"/>
    <x v="2243"/>
    <s v="theater/spaces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n v="2.5"/>
    <x v="444"/>
    <s v="theater/spaces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n v="6.9999999999999993E-2"/>
    <x v="2244"/>
    <s v="theater/spaces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n v="14.099999999999998"/>
    <x v="2245"/>
    <s v="theater/spaces"/>
    <x v="38"/>
    <x v="1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n v="3.34"/>
    <x v="2246"/>
    <s v="theater/spaces"/>
    <x v="38"/>
    <x v="1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n v="59.774999999999999"/>
    <x v="2247"/>
    <s v="theater/spaces"/>
    <x v="38"/>
    <x v="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n v="1.6666666666666666E-2"/>
    <x v="120"/>
    <s v="theater/spaces"/>
    <x v="38"/>
    <x v="1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n v="2.3035714285714284E-2"/>
    <x v="2248"/>
    <s v="theater/spaces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n v="8.8000000000000009E-2"/>
    <x v="2249"/>
    <s v="theater/spaces"/>
    <x v="38"/>
    <x v="1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n v="8.64"/>
    <x v="2250"/>
    <s v="theater/spaces"/>
    <x v="38"/>
    <x v="1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n v="15.06"/>
    <x v="2251"/>
    <s v="theater/spaces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n v="0.47727272727272729"/>
    <x v="1859"/>
    <s v="theater/spaces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n v="0.11833333333333333"/>
    <x v="1989"/>
    <s v="theater/spaces"/>
    <x v="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n v="0.8417399858735245"/>
    <x v="2252"/>
    <s v="theater/spaces"/>
    <x v="38"/>
    <x v="1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n v="1.8799999999999997E-2"/>
    <x v="2253"/>
    <s v="theater/spaces"/>
    <x v="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n v="0.21029999999999999"/>
    <x v="2254"/>
    <s v="theater/spaces"/>
    <x v="38"/>
    <x v="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n v="0"/>
    <x v="121"/>
    <s v="theater/spaces"/>
    <x v="38"/>
    <x v="1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n v="0.27999999999999997"/>
    <x v="806"/>
    <s v="theater/spaces"/>
    <x v="38"/>
    <x v="1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n v="11.57920670115792"/>
    <x v="2255"/>
    <s v="theater/spaces"/>
    <x v="38"/>
    <x v="1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n v="2.44"/>
    <x v="2256"/>
    <s v="theater/spaces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n v="0.25"/>
    <x v="412"/>
    <s v="theater/spaces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n v="0.625"/>
    <x v="372"/>
    <s v="theater/spaces"/>
    <x v="38"/>
    <x v="1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n v="0.19384615384615383"/>
    <x v="840"/>
    <s v="theater/spaces"/>
    <x v="38"/>
    <x v="1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n v="23.416"/>
    <x v="2257"/>
    <s v="theater/spaces"/>
    <x v="38"/>
    <x v="1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n v="5.0808888888888886"/>
    <x v="2258"/>
    <s v="theater/spaces"/>
    <x v="38"/>
    <x v="1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n v="15.920000000000002"/>
    <x v="2259"/>
    <s v="theater/spaces"/>
    <x v="38"/>
    <x v="1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n v="1.1831900000000002"/>
    <x v="2260"/>
    <s v="theater/spaces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n v="22.75"/>
    <x v="2261"/>
    <s v="theater/spaces"/>
    <x v="38"/>
    <x v="1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n v="2.5000000000000001E-2"/>
    <x v="384"/>
    <s v="theater/spaces"/>
    <x v="38"/>
    <x v="1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n v="0.33512064343163539"/>
    <x v="73"/>
    <s v="theater/spaces"/>
    <x v="38"/>
    <x v="1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n v="3.9750000000000001"/>
    <x v="2262"/>
    <s v="theater/spaces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n v="17.150000000000002"/>
    <x v="2263"/>
    <s v="theater/spaces"/>
    <x v="38"/>
    <x v="1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n v="3.6080041046690612"/>
    <x v="2264"/>
    <s v="theater/spaces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n v="13.900000000000002"/>
    <x v="2265"/>
    <s v="theater/spaces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n v="15.225"/>
    <x v="2266"/>
    <s v="theater/spaces"/>
    <x v="38"/>
    <x v="1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n v="12"/>
    <x v="384"/>
    <s v="theater/spaces"/>
    <x v="38"/>
    <x v="1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n v="39.112499999999997"/>
    <x v="2267"/>
    <s v="theater/spaces"/>
    <x v="38"/>
    <x v="1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n v="0.26829268292682928"/>
    <x v="148"/>
    <s v="theater/spaces"/>
    <x v="38"/>
    <x v="1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n v="29.625"/>
    <x v="2268"/>
    <s v="theater/spaces"/>
    <x v="38"/>
    <x v="1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n v="42.360992301112063"/>
    <x v="2269"/>
    <s v="theater/spaces"/>
    <x v="38"/>
    <x v="1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n v="4.1000000000000005"/>
    <x v="2270"/>
    <s v="theater/spaces"/>
    <x v="38"/>
    <x v="1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n v="19.762499999999999"/>
    <x v="2271"/>
    <s v="theater/spaces"/>
    <x v="38"/>
    <x v="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s v="theater/spaces"/>
    <n v="5.1999999999999998E-2"/>
    <x v="31"/>
    <s v="theater/spaces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n v="25.030188679245285"/>
    <x v="2272"/>
    <s v="theater/spaces"/>
    <x v="38"/>
    <x v="1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n v="0.04"/>
    <x v="119"/>
    <s v="theater/spaces"/>
    <x v="38"/>
    <x v="1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n v="26.640000000000004"/>
    <x v="2273"/>
    <s v="theater/spaces"/>
    <x v="38"/>
    <x v="1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n v="4.7363636363636363"/>
    <x v="2274"/>
    <s v="theater/spaces"/>
    <x v="38"/>
    <x v="1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n v="4.2435339894712749"/>
    <x v="2275"/>
    <s v="theater/spaces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n v="0"/>
    <x v="121"/>
    <s v="theater/spaces"/>
    <x v="38"/>
    <x v="1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n v="3"/>
    <x v="468"/>
    <s v="theater/spaces"/>
    <x v="38"/>
    <x v="1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n v="57.333333333333336"/>
    <x v="1380"/>
    <s v="theater/spaces"/>
    <x v="38"/>
    <x v="1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n v="0.1"/>
    <x v="120"/>
    <s v="theater/spaces"/>
    <x v="38"/>
    <x v="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n v="0.31"/>
    <x v="2276"/>
    <s v="theater/spaces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n v="0.05"/>
    <x v="144"/>
    <s v="theater/spaces"/>
    <x v="38"/>
    <x v="1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n v="9.8461538461538465E-3"/>
    <x v="2277"/>
    <s v="theater/spaces"/>
    <x v="38"/>
    <x v="1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n v="0.66666666666666674"/>
    <x v="119"/>
    <s v="theater/spaces"/>
    <x v="38"/>
    <x v="1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s v="theater/spaces"/>
    <n v="58.291457286432156"/>
    <x v="2278"/>
    <s v="theater/spaces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n v="68.153599999999997"/>
    <x v="2279"/>
    <s v="theater/spaces"/>
    <x v="38"/>
    <x v="1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n v="3.2499999999999999E-3"/>
    <x v="2280"/>
    <s v="theater/spaces"/>
    <x v="38"/>
    <x v="1"/>
  </r>
  <r>
    <n v="3125"/>
    <s v="N/A (Canceled)"/>
    <s v="N/A"/>
    <n v="1500000"/>
    <x v="117"/>
    <x v="1"/>
    <x v="0"/>
    <s v="USD"/>
    <n v="1452142672"/>
    <n v="1449550672"/>
    <b v="0"/>
    <x v="78"/>
    <b v="0"/>
    <s v="theater/spaces"/>
    <n v="0"/>
    <x v="121"/>
    <s v="theater/spaces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n v="4.16"/>
    <x v="2281"/>
    <s v="theater/spaces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n v="0"/>
    <x v="121"/>
    <s v="theater/spaces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n v="108.60666666666667"/>
    <x v="2282"/>
    <s v="theater/plays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n v="0.8"/>
    <x v="119"/>
    <s v="theater/plays"/>
    <x v="6"/>
    <x v="1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n v="3.75"/>
    <x v="2283"/>
    <s v="theater/plays"/>
    <x v="6"/>
    <x v="1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n v="15.731707317073171"/>
    <x v="404"/>
    <s v="theater/plays"/>
    <x v="6"/>
    <x v="1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n v="3.3333333333333333E-2"/>
    <x v="119"/>
    <s v="theater/plays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n v="108"/>
    <x v="1209"/>
    <s v="theater/plays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n v="22.5"/>
    <x v="654"/>
    <s v="theater/plays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n v="20.849420849420849"/>
    <x v="2284"/>
    <s v="theater/plays"/>
    <x v="6"/>
    <x v="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n v="127.8"/>
    <x v="2285"/>
    <s v="theater/plays"/>
    <x v="6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n v="3.3333333333333335"/>
    <x v="73"/>
    <s v="theater/plays"/>
    <x v="6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n v="0"/>
    <x v="121"/>
    <s v="theater/plays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n v="5.4"/>
    <x v="2286"/>
    <s v="theater/plays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n v="0.96"/>
    <x v="1228"/>
    <s v="theater/plays"/>
    <x v="6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n v="51.6"/>
    <x v="2287"/>
    <s v="theater/plays"/>
    <x v="6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n v="1.6363636363636365"/>
    <x v="2"/>
    <s v="theater/plays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n v="0"/>
    <x v="121"/>
    <s v="theater/plays"/>
    <x v="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n v="75.400000000000006"/>
    <x v="2288"/>
    <s v="theater/plays"/>
    <x v="6"/>
    <x v="1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n v="0"/>
    <x v="121"/>
    <s v="theater/plays"/>
    <x v="6"/>
    <x v="1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n v="10.5"/>
    <x v="2289"/>
    <s v="theater/plays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n v="117.52499999999999"/>
    <x v="2290"/>
    <s v="theater/plays"/>
    <x v="6"/>
    <x v="1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n v="131.16666666666669"/>
    <x v="2291"/>
    <s v="theater/plays"/>
    <x v="6"/>
    <x v="1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n v="104"/>
    <x v="368"/>
    <s v="theater/plays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n v="101"/>
    <x v="2292"/>
    <s v="theater/plays"/>
    <x v="6"/>
    <x v="1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n v="100.4"/>
    <x v="2293"/>
    <s v="theater/plays"/>
    <x v="6"/>
    <x v="1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n v="105.95454545454545"/>
    <x v="2294"/>
    <s v="theater/plays"/>
    <x v="6"/>
    <x v="1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n v="335.58333333333337"/>
    <x v="2295"/>
    <s v="theater/plays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n v="112.92857142857142"/>
    <x v="2296"/>
    <s v="theater/plays"/>
    <x v="6"/>
    <x v="1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n v="188.50460000000001"/>
    <x v="2297"/>
    <s v="theater/plays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n v="101.81818181818181"/>
    <x v="2298"/>
    <s v="theater/plays"/>
    <x v="6"/>
    <x v="1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n v="101"/>
    <x v="2299"/>
    <s v="theater/plays"/>
    <x v="6"/>
    <x v="1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n v="113.99999999999999"/>
    <x v="2300"/>
    <s v="theater/plays"/>
    <x v="6"/>
    <x v="1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n v="133.48133333333334"/>
    <x v="2301"/>
    <s v="theater/plays"/>
    <x v="6"/>
    <x v="1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n v="101.53333333333335"/>
    <x v="2302"/>
    <s v="theater/plays"/>
    <x v="6"/>
    <x v="1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n v="105.1"/>
    <x v="2303"/>
    <s v="theater/plays"/>
    <x v="6"/>
    <x v="1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n v="127.15"/>
    <x v="2304"/>
    <s v="theater/plays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n v="111.15384615384616"/>
    <x v="2305"/>
    <s v="theater/plays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n v="106.76"/>
    <x v="2306"/>
    <s v="theater/plays"/>
    <x v="6"/>
    <x v="1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n v="162.66666666666666"/>
    <x v="2307"/>
    <s v="theater/plays"/>
    <x v="6"/>
    <x v="1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n v="160.22808571428573"/>
    <x v="2308"/>
    <s v="theater/plays"/>
    <x v="6"/>
    <x v="1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n v="116.16666666666666"/>
    <x v="2309"/>
    <s v="theater/plays"/>
    <x v="6"/>
    <x v="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n v="124.2"/>
    <x v="2310"/>
    <s v="theater/plays"/>
    <x v="6"/>
    <x v="1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n v="103.01249999999999"/>
    <x v="984"/>
    <s v="theater/plays"/>
    <x v="6"/>
    <x v="1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n v="112.25"/>
    <x v="2311"/>
    <s v="theater/plays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n v="108.8142857142857"/>
    <x v="2312"/>
    <s v="theater/plays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n v="114.99999999999999"/>
    <x v="2313"/>
    <s v="theater/plays"/>
    <x v="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n v="103"/>
    <x v="2314"/>
    <s v="theater/plays"/>
    <x v="6"/>
    <x v="1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n v="101.13333333333334"/>
    <x v="2315"/>
    <s v="theater/plays"/>
    <x v="6"/>
    <x v="1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n v="109.55999999999999"/>
    <x v="2316"/>
    <s v="theater/plays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n v="114.8421052631579"/>
    <x v="2317"/>
    <s v="theater/plays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n v="117.39999999999999"/>
    <x v="2318"/>
    <s v="theater/plays"/>
    <x v="6"/>
    <x v="1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n v="171.73333333333335"/>
    <x v="2319"/>
    <s v="theater/plays"/>
    <x v="6"/>
    <x v="1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n v="114.16238095238094"/>
    <x v="2320"/>
    <s v="theater/plays"/>
    <x v="6"/>
    <x v="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n v="119.75"/>
    <x v="2321"/>
    <s v="theater/plays"/>
    <x v="6"/>
    <x v="1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n v="109.00000000000001"/>
    <x v="828"/>
    <s v="theater/plays"/>
    <x v="6"/>
    <x v="1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n v="100.88571428571429"/>
    <x v="2322"/>
    <s v="theater/plays"/>
    <x v="6"/>
    <x v="1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n v="109.00000000000001"/>
    <x v="2323"/>
    <s v="theater/plays"/>
    <x v="6"/>
    <x v="1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n v="107.20930232558139"/>
    <x v="2324"/>
    <s v="theater/plays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n v="100"/>
    <x v="694"/>
    <s v="theater/plays"/>
    <x v="6"/>
    <x v="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n v="102.18750000000001"/>
    <x v="2325"/>
    <s v="theater/plays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n v="116.29333333333334"/>
    <x v="2326"/>
    <s v="theater/plays"/>
    <x v="6"/>
    <x v="1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n v="65"/>
    <x v="2327"/>
    <s v="theater/musical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n v="12.327272727272726"/>
    <x v="2328"/>
    <s v="theater/musical"/>
    <x v="40"/>
    <x v="1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n v="0"/>
    <x v="121"/>
    <s v="theater/musical"/>
    <x v="40"/>
    <x v="1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n v="4.0266666666666664"/>
    <x v="2329"/>
    <s v="theater/musical"/>
    <x v="40"/>
    <x v="1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n v="1.02"/>
    <x v="800"/>
    <s v="theater/musical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n v="11.74"/>
    <x v="2330"/>
    <s v="theater/musical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n v="0"/>
    <x v="121"/>
    <s v="theater/musical"/>
    <x v="40"/>
    <x v="1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n v="59.142857142857139"/>
    <x v="2331"/>
    <s v="theater/musical"/>
    <x v="40"/>
    <x v="1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n v="0.06"/>
    <x v="468"/>
    <s v="theater/musical"/>
    <x v="40"/>
    <x v="1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n v="11.450000000000001"/>
    <x v="2332"/>
    <s v="theater/musical"/>
    <x v="40"/>
    <x v="1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n v="0.36666666666666664"/>
    <x v="2333"/>
    <s v="theater/musical"/>
    <x v="40"/>
    <x v="1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n v="52.16"/>
    <x v="2334"/>
    <s v="theater/musical"/>
    <x v="40"/>
    <x v="1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n v="2E-3"/>
    <x v="120"/>
    <s v="theater/musical"/>
    <x v="40"/>
    <x v="1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n v="1.25"/>
    <x v="385"/>
    <s v="theater/musical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n v="54.52"/>
    <x v="2335"/>
    <s v="theater/musical"/>
    <x v="40"/>
    <x v="1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n v="25"/>
    <x v="694"/>
    <s v="theater/musical"/>
    <x v="40"/>
    <x v="1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n v="0"/>
    <x v="121"/>
    <s v="theater/musical"/>
    <x v="40"/>
    <x v="1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n v="3.4125000000000001"/>
    <x v="1965"/>
    <s v="theater/musical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n v="0"/>
    <x v="121"/>
    <s v="theater/musical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n v="46.36363636363636"/>
    <x v="2336"/>
    <s v="theater/musical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n v="103.49999999999999"/>
    <x v="2337"/>
    <s v="theater/plays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n v="119.32315789473684"/>
    <x v="2338"/>
    <s v="theater/plays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n v="125.76666666666667"/>
    <x v="2339"/>
    <s v="theater/plays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n v="119.74347826086958"/>
    <x v="2340"/>
    <s v="theater/plays"/>
    <x v="6"/>
    <x v="1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n v="126.25"/>
    <x v="2341"/>
    <s v="theater/plays"/>
    <x v="6"/>
    <x v="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n v="100.11666666666667"/>
    <x v="2342"/>
    <s v="theater/plays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n v="102.13333333333334"/>
    <x v="2343"/>
    <s v="theater/plays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n v="100.35142857142858"/>
    <x v="2344"/>
    <s v="theater/plays"/>
    <x v="6"/>
    <x v="1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n v="100.05"/>
    <x v="2345"/>
    <s v="theater/plays"/>
    <x v="6"/>
    <x v="1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n v="116.02222222222223"/>
    <x v="2346"/>
    <s v="theater/plays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n v="102.1"/>
    <x v="2347"/>
    <s v="theater/plays"/>
    <x v="6"/>
    <x v="1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n v="100.11000000000001"/>
    <x v="2348"/>
    <s v="theater/plays"/>
    <x v="6"/>
    <x v="1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n v="100.84"/>
    <x v="2349"/>
    <s v="theater/plays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n v="103.42499999999998"/>
    <x v="2350"/>
    <s v="theater/plays"/>
    <x v="6"/>
    <x v="1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n v="124.8"/>
    <x v="2351"/>
    <s v="theater/plays"/>
    <x v="6"/>
    <x v="1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n v="109.51612903225806"/>
    <x v="2352"/>
    <s v="theater/plays"/>
    <x v="6"/>
    <x v="1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n v="102.03333333333333"/>
    <x v="2353"/>
    <s v="theater/plays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n v="102.35000000000001"/>
    <x v="2354"/>
    <s v="theater/plays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n v="104.16666666666667"/>
    <x v="2355"/>
    <s v="theater/plays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n v="125"/>
    <x v="73"/>
    <s v="theater/plays"/>
    <x v="6"/>
    <x v="1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s v="theater/plays"/>
    <n v="102.34285714285714"/>
    <x v="2356"/>
    <s v="theater/plays"/>
    <x v="6"/>
    <x v="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n v="107.86500000000001"/>
    <x v="2357"/>
    <s v="theater/plays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n v="109.88461538461539"/>
    <x v="2358"/>
    <s v="theater/plays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n v="161"/>
    <x v="405"/>
    <s v="theater/plays"/>
    <x v="6"/>
    <x v="1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n v="131.20000000000002"/>
    <x v="2359"/>
    <s v="theater/plays"/>
    <x v="6"/>
    <x v="1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n v="118.8"/>
    <x v="2360"/>
    <s v="theater/plays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n v="100.39275000000001"/>
    <x v="2361"/>
    <s v="theater/plays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n v="103.20666666666666"/>
    <x v="2362"/>
    <s v="theater/plays"/>
    <x v="6"/>
    <x v="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n v="100.6"/>
    <x v="2363"/>
    <s v="theater/plays"/>
    <x v="6"/>
    <x v="1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n v="100.78754285714287"/>
    <x v="2364"/>
    <s v="theater/plays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n v="112.32142857142857"/>
    <x v="2365"/>
    <s v="theater/plays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n v="105.91914022517912"/>
    <x v="2366"/>
    <s v="theater/plays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n v="100.56666666666668"/>
    <x v="2367"/>
    <s v="theater/plays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n v="115.30588235294117"/>
    <x v="2368"/>
    <s v="theater/plays"/>
    <x v="6"/>
    <x v="1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n v="127.30419999999999"/>
    <x v="2369"/>
    <s v="theater/plays"/>
    <x v="6"/>
    <x v="1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n v="102.83750000000001"/>
    <x v="2370"/>
    <s v="theater/plays"/>
    <x v="6"/>
    <x v="1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n v="102.9375"/>
    <x v="2371"/>
    <s v="theater/plays"/>
    <x v="6"/>
    <x v="1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n v="104.3047619047619"/>
    <x v="2372"/>
    <s v="theater/plays"/>
    <x v="6"/>
    <x v="1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n v="111.22000000000001"/>
    <x v="2373"/>
    <s v="theater/plays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n v="105.86"/>
    <x v="2374"/>
    <s v="theater/plays"/>
    <x v="6"/>
    <x v="1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n v="100.79166666666666"/>
    <x v="2375"/>
    <s v="theater/plays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n v="104.92727272727274"/>
    <x v="2376"/>
    <s v="theater/plays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n v="101.55199999999999"/>
    <x v="2377"/>
    <s v="theater/plays"/>
    <x v="6"/>
    <x v="1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n v="110.73333333333333"/>
    <x v="2378"/>
    <s v="theater/plays"/>
    <x v="6"/>
    <x v="1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n v="127.82222222222221"/>
    <x v="2379"/>
    <s v="theater/plays"/>
    <x v="6"/>
    <x v="1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n v="101.82500000000002"/>
    <x v="2380"/>
    <s v="theater/plays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n v="101.25769230769231"/>
    <x v="2381"/>
    <s v="theater/plays"/>
    <x v="6"/>
    <x v="1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n v="175"/>
    <x v="2382"/>
    <s v="theater/plays"/>
    <x v="6"/>
    <x v="1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n v="128.06"/>
    <x v="2383"/>
    <s v="theater/plays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n v="106.29949999999999"/>
    <x v="2384"/>
    <s v="theater/plays"/>
    <x v="6"/>
    <x v="1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n v="105.21428571428571"/>
    <x v="2385"/>
    <s v="theater/plays"/>
    <x v="6"/>
    <x v="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n v="106.16782608695652"/>
    <x v="2386"/>
    <s v="theater/plays"/>
    <x v="6"/>
    <x v="1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n v="109.24000000000001"/>
    <x v="2387"/>
    <s v="theater/plays"/>
    <x v="6"/>
    <x v="1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n v="100.45454545454547"/>
    <x v="2388"/>
    <s v="theater/plays"/>
    <x v="6"/>
    <x v="1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n v="103.04098360655738"/>
    <x v="2389"/>
    <s v="theater/plays"/>
    <x v="6"/>
    <x v="1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n v="112.1664"/>
    <x v="2390"/>
    <s v="theater/plays"/>
    <x v="6"/>
    <x v="1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n v="103"/>
    <x v="2391"/>
    <s v="theater/plays"/>
    <x v="6"/>
    <x v="1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n v="164"/>
    <x v="2392"/>
    <s v="theater/plays"/>
    <x v="6"/>
    <x v="1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n v="131.28333333333333"/>
    <x v="2393"/>
    <s v="theater/plays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n v="102.1"/>
    <x v="2394"/>
    <s v="theater/plays"/>
    <x v="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n v="128"/>
    <x v="2395"/>
    <s v="theater/plays"/>
    <x v="6"/>
    <x v="1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n v="101.49999999999999"/>
    <x v="2396"/>
    <s v="theater/plays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n v="101.66666666666666"/>
    <x v="2397"/>
    <s v="theater/plays"/>
    <x v="6"/>
    <x v="1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s v="theater/plays"/>
    <n v="130"/>
    <x v="2398"/>
    <s v="theater/plays"/>
    <x v="6"/>
    <x v="1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n v="154.43"/>
    <x v="2399"/>
    <s v="theater/plays"/>
    <x v="6"/>
    <x v="1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n v="107.4"/>
    <x v="2400"/>
    <s v="theater/plays"/>
    <x v="6"/>
    <x v="1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n v="101.32258064516128"/>
    <x v="2401"/>
    <s v="theater/plays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n v="100.27777777777777"/>
    <x v="2402"/>
    <s v="theater/plays"/>
    <x v="6"/>
    <x v="1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n v="116.84444444444443"/>
    <x v="2403"/>
    <s v="theater/plays"/>
    <x v="6"/>
    <x v="1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n v="108.60000000000001"/>
    <x v="2404"/>
    <s v="theater/plays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n v="103.4"/>
    <x v="2405"/>
    <s v="theater/plays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n v="114.27586206896552"/>
    <x v="2406"/>
    <s v="theater/plays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n v="103"/>
    <x v="2407"/>
    <s v="theater/plays"/>
    <x v="6"/>
    <x v="1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n v="121.6"/>
    <x v="2408"/>
    <s v="theater/plays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n v="102.6467741935484"/>
    <x v="2409"/>
    <s v="theater/plays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n v="104.75000000000001"/>
    <x v="2410"/>
    <s v="theater/plays"/>
    <x v="6"/>
    <x v="1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n v="101.6"/>
    <x v="2411"/>
    <s v="theater/plays"/>
    <x v="6"/>
    <x v="1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s v="theater/plays"/>
    <n v="112.10242048409683"/>
    <x v="2412"/>
    <s v="theater/plays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n v="101.76666666666667"/>
    <x v="2413"/>
    <s v="theater/plays"/>
    <x v="6"/>
    <x v="1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n v="100"/>
    <x v="2414"/>
    <s v="theater/plays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n v="100.26489999999998"/>
    <x v="2415"/>
    <s v="theater/plays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n v="133.04200000000003"/>
    <x v="2416"/>
    <s v="theater/plays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n v="121.2"/>
    <x v="2417"/>
    <s v="theater/plays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n v="113.99999999999999"/>
    <x v="2418"/>
    <s v="theater/plays"/>
    <x v="6"/>
    <x v="1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n v="286.13861386138615"/>
    <x v="2419"/>
    <s v="theater/plays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n v="170.44444444444446"/>
    <x v="524"/>
    <s v="theater/plays"/>
    <x v="6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n v="118.33333333333333"/>
    <x v="2420"/>
    <s v="theater/plays"/>
    <x v="6"/>
    <x v="1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n v="102.85857142857142"/>
    <x v="2421"/>
    <s v="theater/plays"/>
    <x v="6"/>
    <x v="1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n v="144.06666666666666"/>
    <x v="2422"/>
    <s v="theater/plays"/>
    <x v="6"/>
    <x v="1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n v="100.07272727272726"/>
    <x v="2423"/>
    <s v="theater/plays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n v="101.73"/>
    <x v="2424"/>
    <s v="theater/plays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n v="116.19999999999999"/>
    <x v="2425"/>
    <s v="theater/plays"/>
    <x v="6"/>
    <x v="1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n v="136.16666666666666"/>
    <x v="2426"/>
    <s v="theater/plays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n v="133.46666666666667"/>
    <x v="711"/>
    <s v="theater/plays"/>
    <x v="6"/>
    <x v="1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s v="theater/plays"/>
    <n v="103.39285714285715"/>
    <x v="2427"/>
    <s v="theater/plays"/>
    <x v="6"/>
    <x v="1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n v="115.88888888888889"/>
    <x v="2428"/>
    <s v="theater/plays"/>
    <x v="6"/>
    <x v="1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n v="104.51666666666665"/>
    <x v="2429"/>
    <s v="theater/plays"/>
    <x v="6"/>
    <x v="1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n v="102.02500000000001"/>
    <x v="2430"/>
    <s v="theater/plays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n v="175.33333333333334"/>
    <x v="2431"/>
    <s v="theater/plays"/>
    <x v="6"/>
    <x v="1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n v="106.67999999999999"/>
    <x v="2432"/>
    <s v="theater/plays"/>
    <x v="6"/>
    <x v="1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n v="122.28571428571429"/>
    <x v="2433"/>
    <s v="theater/plays"/>
    <x v="6"/>
    <x v="1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n v="159.42857142857144"/>
    <x v="666"/>
    <s v="theater/plays"/>
    <x v="6"/>
    <x v="1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n v="100.07692307692308"/>
    <x v="2434"/>
    <s v="theater/plays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n v="109.84"/>
    <x v="2435"/>
    <s v="theater/plays"/>
    <x v="6"/>
    <x v="1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n v="100.03999999999999"/>
    <x v="2397"/>
    <s v="theater/plays"/>
    <x v="6"/>
    <x v="1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n v="116.05000000000001"/>
    <x v="2436"/>
    <s v="theater/plays"/>
    <x v="6"/>
    <x v="1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n v="210.75"/>
    <x v="2437"/>
    <s v="theater/plays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n v="110.00000000000001"/>
    <x v="2438"/>
    <s v="theater/plays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n v="100.08673425918037"/>
    <x v="2439"/>
    <s v="theater/plays"/>
    <x v="6"/>
    <x v="1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n v="106.19047619047619"/>
    <x v="2440"/>
    <s v="theater/plays"/>
    <x v="6"/>
    <x v="1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n v="125.6"/>
    <x v="2441"/>
    <s v="theater/plays"/>
    <x v="6"/>
    <x v="1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n v="108"/>
    <x v="1209"/>
    <s v="theater/plays"/>
    <x v="6"/>
    <x v="1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n v="101"/>
    <x v="2442"/>
    <s v="theater/plays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n v="107.4"/>
    <x v="1278"/>
    <s v="theater/plays"/>
    <x v="6"/>
    <x v="1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n v="101.51515151515152"/>
    <x v="2443"/>
    <s v="theater/plays"/>
    <x v="6"/>
    <x v="1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n v="125.89999999999999"/>
    <x v="2444"/>
    <s v="theater/plays"/>
    <x v="6"/>
    <x v="1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n v="101.66666666666666"/>
    <x v="2445"/>
    <s v="theater/plays"/>
    <x v="6"/>
    <x v="1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n v="112.5"/>
    <x v="180"/>
    <s v="theater/plays"/>
    <x v="6"/>
    <x v="1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n v="101.375"/>
    <x v="2446"/>
    <s v="theater/plays"/>
    <x v="6"/>
    <x v="1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n v="101.25"/>
    <x v="2447"/>
    <s v="theater/plays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n v="146.38888888888889"/>
    <x v="2448"/>
    <s v="theater/plays"/>
    <x v="6"/>
    <x v="1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n v="116.8"/>
    <x v="2449"/>
    <s v="theater/plays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n v="106.26666666666667"/>
    <x v="2450"/>
    <s v="theater/plays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n v="104.52"/>
    <x v="2451"/>
    <s v="theater/plays"/>
    <x v="6"/>
    <x v="1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n v="100"/>
    <x v="2452"/>
    <s v="theater/plays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n v="104.57142857142858"/>
    <x v="2453"/>
    <s v="theater/plays"/>
    <x v="6"/>
    <x v="1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n v="138.62051149573753"/>
    <x v="2454"/>
    <s v="theater/plays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n v="100.32000000000001"/>
    <x v="2455"/>
    <s v="theater/plays"/>
    <x v="6"/>
    <x v="1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n v="100"/>
    <x v="1848"/>
    <s v="theater/plays"/>
    <x v="6"/>
    <x v="1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n v="110.2"/>
    <x v="2456"/>
    <s v="theater/plays"/>
    <x v="6"/>
    <x v="1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n v="102.18"/>
    <x v="2457"/>
    <s v="theater/plays"/>
    <x v="6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n v="104.35000000000001"/>
    <x v="2458"/>
    <s v="theater/plays"/>
    <x v="6"/>
    <x v="1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n v="138.16666666666666"/>
    <x v="2459"/>
    <s v="theater/plays"/>
    <x v="6"/>
    <x v="1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n v="100"/>
    <x v="2460"/>
    <s v="theater/plays"/>
    <x v="6"/>
    <x v="1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n v="101.66666666666666"/>
    <x v="2461"/>
    <s v="theater/plays"/>
    <x v="6"/>
    <x v="1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n v="171.42857142857142"/>
    <x v="953"/>
    <s v="theater/plays"/>
    <x v="6"/>
    <x v="1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n v="101.44444444444444"/>
    <x v="2462"/>
    <s v="theater/plays"/>
    <x v="6"/>
    <x v="1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n v="130"/>
    <x v="73"/>
    <s v="theater/plays"/>
    <x v="6"/>
    <x v="1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n v="110.00000000000001"/>
    <x v="2463"/>
    <s v="theater/plays"/>
    <x v="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n v="119.44999999999999"/>
    <x v="2464"/>
    <s v="theater/plays"/>
    <x v="6"/>
    <x v="1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n v="100.2909090909091"/>
    <x v="2465"/>
    <s v="theater/plays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n v="153.4"/>
    <x v="2466"/>
    <s v="theater/plays"/>
    <x v="6"/>
    <x v="1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n v="104.42857142857143"/>
    <x v="400"/>
    <s v="theater/plays"/>
    <x v="6"/>
    <x v="1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n v="101.1"/>
    <x v="2467"/>
    <s v="theater/plays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n v="107.52"/>
    <x v="2468"/>
    <s v="theater/plays"/>
    <x v="6"/>
    <x v="1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n v="315"/>
    <x v="2469"/>
    <s v="theater/plays"/>
    <x v="6"/>
    <x v="1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n v="101.93333333333334"/>
    <x v="2265"/>
    <s v="theater/plays"/>
    <x v="6"/>
    <x v="1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n v="126.28571428571429"/>
    <x v="2470"/>
    <s v="theater/plays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n v="101.4"/>
    <x v="2471"/>
    <s v="theater/plays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n v="101"/>
    <x v="2472"/>
    <s v="theater/plays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n v="102.99000000000001"/>
    <x v="2473"/>
    <s v="theater/plays"/>
    <x v="6"/>
    <x v="1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n v="106.25"/>
    <x v="2474"/>
    <s v="theater/plays"/>
    <x v="6"/>
    <x v="1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n v="101.37777777777779"/>
    <x v="2475"/>
    <s v="theater/plays"/>
    <x v="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n v="113.46000000000001"/>
    <x v="2476"/>
    <s v="theater/plays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n v="218.00000000000003"/>
    <x v="2477"/>
    <s v="theater/plays"/>
    <x v="6"/>
    <x v="1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n v="101.41935483870968"/>
    <x v="2478"/>
    <s v="theater/plays"/>
    <x v="6"/>
    <x v="1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n v="105.93333333333332"/>
    <x v="2479"/>
    <s v="theater/plays"/>
    <x v="6"/>
    <x v="1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n v="104"/>
    <x v="2480"/>
    <s v="theater/plays"/>
    <x v="6"/>
    <x v="1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n v="221"/>
    <x v="2481"/>
    <s v="theater/plays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n v="118.66666666666667"/>
    <x v="2482"/>
    <s v="theater/plays"/>
    <x v="6"/>
    <x v="1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n v="104.60000000000001"/>
    <x v="2483"/>
    <s v="theater/plays"/>
    <x v="6"/>
    <x v="1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n v="103.89999999999999"/>
    <x v="2484"/>
    <s v="theater/plays"/>
    <x v="6"/>
    <x v="1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n v="117.73333333333333"/>
    <x v="2485"/>
    <s v="theater/plays"/>
    <x v="6"/>
    <x v="1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n v="138.5"/>
    <x v="2486"/>
    <s v="theater/plays"/>
    <x v="6"/>
    <x v="1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n v="103.49999999999999"/>
    <x v="134"/>
    <s v="theater/plays"/>
    <x v="6"/>
    <x v="1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n v="100.25"/>
    <x v="2487"/>
    <s v="theater/plays"/>
    <x v="6"/>
    <x v="1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n v="106.57142857142856"/>
    <x v="2488"/>
    <s v="theater/plays"/>
    <x v="6"/>
    <x v="1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n v="100"/>
    <x v="2489"/>
    <s v="theater/plays"/>
    <x v="6"/>
    <x v="1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n v="100.01249999999999"/>
    <x v="2490"/>
    <s v="theater/plays"/>
    <x v="6"/>
    <x v="1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n v="101.05"/>
    <x v="2491"/>
    <s v="theater/plays"/>
    <x v="6"/>
    <x v="1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n v="107.63636363636364"/>
    <x v="2492"/>
    <s v="theater/plays"/>
    <x v="6"/>
    <x v="1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n v="103.64999999999999"/>
    <x v="2493"/>
    <s v="theater/plays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n v="104.43333333333334"/>
    <x v="2494"/>
    <s v="theater/plays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n v="102.25"/>
    <x v="2495"/>
    <s v="theater/plays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n v="100.74285714285713"/>
    <x v="2496"/>
    <s v="theater/plays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n v="111.71428571428572"/>
    <x v="2497"/>
    <s v="theater/plays"/>
    <x v="6"/>
    <x v="1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n v="100.01100000000001"/>
    <x v="2498"/>
    <s v="theater/plays"/>
    <x v="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n v="100"/>
    <x v="44"/>
    <s v="theater/plays"/>
    <x v="6"/>
    <x v="1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n v="105"/>
    <x v="2499"/>
    <s v="theater/plays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n v="116.86666666666667"/>
    <x v="2500"/>
    <s v="theater/plays"/>
    <x v="6"/>
    <x v="1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n v="103.8"/>
    <x v="1184"/>
    <s v="theater/plays"/>
    <x v="6"/>
    <x v="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n v="114.5"/>
    <x v="2501"/>
    <s v="theater/plays"/>
    <x v="6"/>
    <x v="1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n v="102.4"/>
    <x v="2502"/>
    <s v="theater/plays"/>
    <x v="6"/>
    <x v="1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n v="223"/>
    <x v="2440"/>
    <s v="theater/plays"/>
    <x v="6"/>
    <x v="1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n v="100"/>
    <x v="694"/>
    <s v="theater/plays"/>
    <x v="6"/>
    <x v="1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n v="105.80000000000001"/>
    <x v="2503"/>
    <s v="theater/plays"/>
    <x v="6"/>
    <x v="1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n v="142.36363636363635"/>
    <x v="2109"/>
    <s v="theater/plays"/>
    <x v="6"/>
    <x v="1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n v="184"/>
    <x v="2504"/>
    <s v="theater/plays"/>
    <x v="6"/>
    <x v="1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n v="104.33333333333333"/>
    <x v="2505"/>
    <s v="theater/plays"/>
    <x v="6"/>
    <x v="1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n v="112.00000000000001"/>
    <x v="123"/>
    <s v="theater/plays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n v="111.07499999999999"/>
    <x v="2506"/>
    <s v="theater/plays"/>
    <x v="6"/>
    <x v="1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n v="103.75000000000001"/>
    <x v="2507"/>
    <s v="theater/plays"/>
    <x v="6"/>
    <x v="1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n v="100.41"/>
    <x v="2508"/>
    <s v="theater/plays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n v="101.86206896551724"/>
    <x v="2509"/>
    <s v="theater/plays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n v="109.76666666666665"/>
    <x v="2510"/>
    <s v="theater/plays"/>
    <x v="6"/>
    <x v="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n v="100"/>
    <x v="2511"/>
    <s v="theater/plays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n v="122"/>
    <x v="2512"/>
    <s v="theater/plays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n v="137.57142857142856"/>
    <x v="2513"/>
    <s v="theater/plays"/>
    <x v="6"/>
    <x v="1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n v="100.31000000000002"/>
    <x v="2514"/>
    <s v="theater/plays"/>
    <x v="6"/>
    <x v="1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n v="107.1"/>
    <x v="2515"/>
    <s v="theater/plays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n v="211"/>
    <x v="2516"/>
    <s v="theater/plays"/>
    <x v="6"/>
    <x v="1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n v="123.6"/>
    <x v="2517"/>
    <s v="theater/plays"/>
    <x v="6"/>
    <x v="1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n v="108.5"/>
    <x v="2518"/>
    <s v="theater/plays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n v="103.56666666666668"/>
    <x v="2519"/>
    <s v="theater/plays"/>
    <x v="6"/>
    <x v="1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n v="100"/>
    <x v="2520"/>
    <s v="theater/plays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n v="130"/>
    <x v="2521"/>
    <s v="theater/plays"/>
    <x v="6"/>
    <x v="1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n v="103.49999999999999"/>
    <x v="2522"/>
    <s v="theater/plays"/>
    <x v="6"/>
    <x v="1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n v="100"/>
    <x v="2523"/>
    <s v="theater/plays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n v="119.6"/>
    <x v="2524"/>
    <s v="theater/plays"/>
    <x v="6"/>
    <x v="1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n v="100.00058823529412"/>
    <x v="2525"/>
    <s v="theater/plays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n v="100.875"/>
    <x v="2526"/>
    <s v="theater/plays"/>
    <x v="6"/>
    <x v="1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n v="106.54545454545455"/>
    <x v="2527"/>
    <s v="theater/plays"/>
    <x v="6"/>
    <x v="1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n v="138"/>
    <x v="2528"/>
    <s v="theater/plays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n v="101.15"/>
    <x v="2529"/>
    <s v="theater/plays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n v="109.1"/>
    <x v="2530"/>
    <s v="theater/plays"/>
    <x v="6"/>
    <x v="1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n v="140"/>
    <x v="436"/>
    <s v="theater/plays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n v="103.58333333333334"/>
    <x v="2531"/>
    <s v="theater/plays"/>
    <x v="6"/>
    <x v="1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n v="102.97033333333331"/>
    <x v="2532"/>
    <s v="theater/plays"/>
    <x v="6"/>
    <x v="1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n v="108.13333333333333"/>
    <x v="2533"/>
    <s v="theater/plays"/>
    <x v="6"/>
    <x v="1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n v="100"/>
    <x v="2218"/>
    <s v="theater/plays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n v="102.75000000000001"/>
    <x v="2534"/>
    <s v="theater/plays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n v="130"/>
    <x v="1862"/>
    <s v="theater/plays"/>
    <x v="6"/>
    <x v="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n v="108.54949999999999"/>
    <x v="2535"/>
    <s v="theater/plays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n v="100"/>
    <x v="2536"/>
    <s v="theater/plays"/>
    <x v="6"/>
    <x v="1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n v="109.65"/>
    <x v="2537"/>
    <s v="theater/plays"/>
    <x v="6"/>
    <x v="1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n v="100.26315789473684"/>
    <x v="2538"/>
    <s v="theater/plays"/>
    <x v="6"/>
    <x v="1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n v="105.55000000000001"/>
    <x v="2539"/>
    <s v="theater/plays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n v="112.00000000000001"/>
    <x v="2540"/>
    <s v="theater/plays"/>
    <x v="6"/>
    <x v="1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n v="105.89999999999999"/>
    <x v="2541"/>
    <s v="theater/plays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n v="101"/>
    <x v="2542"/>
    <s v="theater/plays"/>
    <x v="6"/>
    <x v="1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n v="104.2"/>
    <x v="2543"/>
    <s v="theater/plays"/>
    <x v="6"/>
    <x v="1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n v="134.67833333333334"/>
    <x v="2544"/>
    <s v="theater/plays"/>
    <x v="6"/>
    <x v="1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n v="105.2184"/>
    <x v="2545"/>
    <s v="theater/plays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n v="102.60000000000001"/>
    <x v="2546"/>
    <s v="theater/plays"/>
    <x v="6"/>
    <x v="1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n v="100"/>
    <x v="683"/>
    <s v="theater/plays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n v="185.5"/>
    <x v="2547"/>
    <s v="theater/plays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n v="289"/>
    <x v="2548"/>
    <s v="theater/plays"/>
    <x v="6"/>
    <x v="1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n v="100"/>
    <x v="2549"/>
    <s v="theater/plays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n v="108.2"/>
    <x v="2550"/>
    <s v="theater/plays"/>
    <x v="6"/>
    <x v="1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n v="107.80000000000001"/>
    <x v="2551"/>
    <s v="theater/plays"/>
    <x v="6"/>
    <x v="1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n v="109.76190476190477"/>
    <x v="2552"/>
    <s v="theater/plays"/>
    <x v="6"/>
    <x v="1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n v="170.625"/>
    <x v="2553"/>
    <s v="theater/plays"/>
    <x v="6"/>
    <x v="1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n v="152"/>
    <x v="2554"/>
    <s v="theater/plays"/>
    <x v="6"/>
    <x v="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n v="101.23076923076924"/>
    <x v="2555"/>
    <s v="theater/plays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n v="153.19999999999999"/>
    <x v="2556"/>
    <s v="theater/plays"/>
    <x v="6"/>
    <x v="1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n v="128.33333333333334"/>
    <x v="446"/>
    <s v="theater/plays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n v="100.71428571428571"/>
    <x v="2557"/>
    <s v="theater/plays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n v="100.64999999999999"/>
    <x v="2558"/>
    <s v="theater/plays"/>
    <x v="6"/>
    <x v="1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n v="191.3"/>
    <x v="2559"/>
    <s v="theater/plays"/>
    <x v="6"/>
    <x v="1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n v="140.19999999999999"/>
    <x v="2560"/>
    <s v="theater/plays"/>
    <x v="6"/>
    <x v="1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n v="124.33537832310839"/>
    <x v="2561"/>
    <s v="theater/plays"/>
    <x v="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n v="126.2"/>
    <x v="2562"/>
    <s v="theater/plays"/>
    <x v="6"/>
    <x v="1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n v="190"/>
    <x v="73"/>
    <s v="theater/plays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n v="139"/>
    <x v="2563"/>
    <s v="theater/plays"/>
    <x v="6"/>
    <x v="1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n v="202"/>
    <x v="2564"/>
    <s v="theater/plays"/>
    <x v="6"/>
    <x v="1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n v="103.38000000000001"/>
    <x v="2565"/>
    <s v="theater/plays"/>
    <x v="6"/>
    <x v="1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n v="102.3236"/>
    <x v="2566"/>
    <s v="theater/plays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n v="103"/>
    <x v="2567"/>
    <s v="theater/plays"/>
    <x v="6"/>
    <x v="1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n v="127.14285714285714"/>
    <x v="2568"/>
    <s v="theater/plays"/>
    <x v="6"/>
    <x v="1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s v="theater/plays"/>
    <n v="101"/>
    <x v="2569"/>
    <s v="theater/plays"/>
    <x v="6"/>
    <x v="1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n v="121.78"/>
    <x v="2570"/>
    <s v="theater/plays"/>
    <x v="6"/>
    <x v="1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n v="113.39285714285714"/>
    <x v="2571"/>
    <s v="theater/plays"/>
    <x v="6"/>
    <x v="1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n v="150"/>
    <x v="694"/>
    <s v="theater/plays"/>
    <x v="6"/>
    <x v="1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n v="214.6"/>
    <x v="2572"/>
    <s v="theater/plays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n v="102.05"/>
    <x v="2573"/>
    <s v="theater/plays"/>
    <x v="6"/>
    <x v="1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n v="100"/>
    <x v="2574"/>
    <s v="theater/plays"/>
    <x v="6"/>
    <x v="1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n v="101"/>
    <x v="2575"/>
    <s v="theater/plays"/>
    <x v="6"/>
    <x v="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n v="113.33333333333333"/>
    <x v="135"/>
    <s v="theater/plays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n v="104"/>
    <x v="368"/>
    <s v="theater/plays"/>
    <x v="6"/>
    <x v="1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n v="115.33333333333333"/>
    <x v="2576"/>
    <s v="theater/plays"/>
    <x v="6"/>
    <x v="1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n v="112.85000000000001"/>
    <x v="2577"/>
    <s v="theater/plays"/>
    <x v="6"/>
    <x v="1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n v="127.86666666666666"/>
    <x v="2578"/>
    <s v="theater/plays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n v="142.66666666666669"/>
    <x v="2579"/>
    <s v="theater/plays"/>
    <x v="6"/>
    <x v="1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n v="118.8"/>
    <x v="2580"/>
    <s v="theater/plays"/>
    <x v="6"/>
    <x v="1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n v="138.33333333333334"/>
    <x v="370"/>
    <s v="theater/plays"/>
    <x v="6"/>
    <x v="1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n v="159.9402985074627"/>
    <x v="2581"/>
    <s v="theater/plays"/>
    <x v="6"/>
    <x v="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n v="114.24000000000001"/>
    <x v="2582"/>
    <s v="theater/plays"/>
    <x v="6"/>
    <x v="1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n v="100.60606060606061"/>
    <x v="2425"/>
    <s v="theater/plays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n v="155.20000000000002"/>
    <x v="2583"/>
    <s v="theater/plays"/>
    <x v="6"/>
    <x v="1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n v="127.75000000000001"/>
    <x v="2584"/>
    <s v="theater/plays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n v="121.2"/>
    <x v="2585"/>
    <s v="theater/plays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n v="112.7"/>
    <x v="2586"/>
    <s v="theater/plays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n v="127.49999999999999"/>
    <x v="1655"/>
    <s v="theater/plays"/>
    <x v="6"/>
    <x v="1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n v="158.20000000000002"/>
    <x v="2587"/>
    <s v="theater/plays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n v="105.26894736842105"/>
    <x v="2588"/>
    <s v="theater/plays"/>
    <x v="6"/>
    <x v="1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n v="100"/>
    <x v="2218"/>
    <s v="theater/plays"/>
    <x v="6"/>
    <x v="1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n v="100"/>
    <x v="2589"/>
    <s v="theater/plays"/>
    <x v="6"/>
    <x v="1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n v="106.86"/>
    <x v="2590"/>
    <s v="theater/plays"/>
    <x v="6"/>
    <x v="1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n v="124.4"/>
    <x v="2591"/>
    <s v="theater/plays"/>
    <x v="6"/>
    <x v="1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n v="108.70406189555126"/>
    <x v="2592"/>
    <s v="theater/plays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n v="102.42424242424242"/>
    <x v="2593"/>
    <s v="theater/plays"/>
    <x v="6"/>
    <x v="1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n v="105.5"/>
    <x v="2594"/>
    <s v="theater/plays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n v="106.3"/>
    <x v="2595"/>
    <s v="theater/plays"/>
    <x v="6"/>
    <x v="1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n v="100.66666666666666"/>
    <x v="2596"/>
    <s v="theater/plays"/>
    <x v="6"/>
    <x v="1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n v="105.4"/>
    <x v="2597"/>
    <s v="theater/plays"/>
    <x v="6"/>
    <x v="1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n v="107.55999999999999"/>
    <x v="2598"/>
    <s v="theater/plays"/>
    <x v="6"/>
    <x v="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n v="100"/>
    <x v="179"/>
    <s v="theater/plays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n v="103.76"/>
    <x v="2599"/>
    <s v="theater/plays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n v="101.49999999999999"/>
    <x v="2600"/>
    <s v="theater/plays"/>
    <x v="6"/>
    <x v="1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n v="104.4"/>
    <x v="1784"/>
    <s v="theater/plays"/>
    <x v="6"/>
    <x v="1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n v="180"/>
    <x v="1053"/>
    <s v="theater/plays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n v="106.33333333333333"/>
    <x v="2601"/>
    <s v="theater/plays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n v="100.55555555555556"/>
    <x v="2602"/>
    <s v="theater/plays"/>
    <x v="6"/>
    <x v="1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n v="101.2"/>
    <x v="2603"/>
    <s v="theater/plays"/>
    <x v="6"/>
    <x v="1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n v="100"/>
    <x v="2604"/>
    <s v="theater/plays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n v="118.39285714285714"/>
    <x v="2605"/>
    <s v="theater/plays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n v="110.00000000000001"/>
    <x v="698"/>
    <s v="theater/plays"/>
    <x v="6"/>
    <x v="1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n v="102.66666666666666"/>
    <x v="2606"/>
    <s v="theater/plays"/>
    <x v="6"/>
    <x v="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n v="100"/>
    <x v="2607"/>
    <s v="theater/plays"/>
    <x v="6"/>
    <x v="1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n v="100"/>
    <x v="2608"/>
    <s v="theater/plays"/>
    <x v="6"/>
    <x v="1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n v="110.04599999999999"/>
    <x v="2609"/>
    <s v="theater/plays"/>
    <x v="6"/>
    <x v="1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n v="101.35000000000001"/>
    <x v="2610"/>
    <s v="theater/plays"/>
    <x v="6"/>
    <x v="1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n v="100.75"/>
    <x v="2611"/>
    <s v="theater/plays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n v="169.42857142857144"/>
    <x v="2612"/>
    <s v="theater/plays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n v="100"/>
    <x v="2613"/>
    <s v="theater/plays"/>
    <x v="6"/>
    <x v="1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n v="113.65"/>
    <x v="2614"/>
    <s v="theater/plays"/>
    <x v="6"/>
    <x v="1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n v="101.56"/>
    <x v="2615"/>
    <s v="theater/plays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n v="106"/>
    <x v="2616"/>
    <s v="theater/plays"/>
    <x v="6"/>
    <x v="1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n v="102"/>
    <x v="2617"/>
    <s v="theater/plays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n v="116.91666666666667"/>
    <x v="2618"/>
    <s v="theater/plays"/>
    <x v="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n v="101.15151515151514"/>
    <x v="2619"/>
    <s v="theater/plays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n v="132"/>
    <x v="2333"/>
    <s v="theater/plays"/>
    <x v="6"/>
    <x v="1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n v="100"/>
    <x v="179"/>
    <s v="theater/plays"/>
    <x v="6"/>
    <x v="1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s v="theater/plays"/>
    <n v="128"/>
    <x v="2620"/>
    <s v="theater/plays"/>
    <x v="6"/>
    <x v="1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n v="118.95833333333334"/>
    <x v="2621"/>
    <s v="theater/plays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n v="126.2"/>
    <x v="2622"/>
    <s v="theater/plays"/>
    <x v="6"/>
    <x v="1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n v="156.20000000000002"/>
    <x v="2623"/>
    <s v="theater/plays"/>
    <x v="6"/>
    <x v="1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n v="103.15"/>
    <x v="2624"/>
    <s v="theater/plays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n v="153.33333333333334"/>
    <x v="2625"/>
    <s v="theater/plays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n v="180.44444444444446"/>
    <x v="145"/>
    <s v="theater/plays"/>
    <x v="6"/>
    <x v="1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n v="128.44999999999999"/>
    <x v="2626"/>
    <s v="theater/plays"/>
    <x v="6"/>
    <x v="1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n v="119.66666666666667"/>
    <x v="2627"/>
    <s v="theater/plays"/>
    <x v="6"/>
    <x v="1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n v="123"/>
    <x v="2628"/>
    <s v="theater/plays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n v="105"/>
    <x v="2629"/>
    <s v="theater/plays"/>
    <x v="6"/>
    <x v="1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n v="102.23636363636363"/>
    <x v="2630"/>
    <s v="theater/plays"/>
    <x v="6"/>
    <x v="1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n v="104.66666666666666"/>
    <x v="2631"/>
    <s v="theater/plays"/>
    <x v="6"/>
    <x v="1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n v="100"/>
    <x v="2632"/>
    <s v="theater/plays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n v="100.4"/>
    <x v="90"/>
    <s v="theater/plays"/>
    <x v="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n v="102.27272727272727"/>
    <x v="2633"/>
    <s v="theater/plays"/>
    <x v="6"/>
    <x v="1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n v="114.40928571428573"/>
    <x v="2634"/>
    <s v="theater/plays"/>
    <x v="6"/>
    <x v="1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n v="101.9047619047619"/>
    <x v="2579"/>
    <s v="theater/plays"/>
    <x v="6"/>
    <x v="1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n v="102"/>
    <x v="2635"/>
    <s v="theater/plays"/>
    <x v="6"/>
    <x v="1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n v="104.80000000000001"/>
    <x v="2636"/>
    <s v="theater/plays"/>
    <x v="6"/>
    <x v="1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n v="101.83333333333333"/>
    <x v="2637"/>
    <s v="theater/plays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n v="100"/>
    <x v="2638"/>
    <s v="theater/plays"/>
    <x v="6"/>
    <x v="1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n v="106.27272727272728"/>
    <x v="2639"/>
    <s v="theater/plays"/>
    <x v="6"/>
    <x v="1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n v="113.42219999999999"/>
    <x v="2640"/>
    <s v="theater/plays"/>
    <x v="6"/>
    <x v="1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n v="100"/>
    <x v="1231"/>
    <s v="theater/plays"/>
    <x v="6"/>
    <x v="1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n v="100.45454545454547"/>
    <x v="2641"/>
    <s v="theater/plays"/>
    <x v="6"/>
    <x v="1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n v="100.03599999999999"/>
    <x v="2642"/>
    <s v="theater/plays"/>
    <x v="6"/>
    <x v="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n v="144"/>
    <x v="2643"/>
    <s v="theater/plays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n v="103.49999999999999"/>
    <x v="2644"/>
    <s v="theater/plays"/>
    <x v="6"/>
    <x v="1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n v="108.43750000000001"/>
    <x v="2645"/>
    <s v="theater/plays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n v="102.4"/>
    <x v="2646"/>
    <s v="theater/plays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n v="148.88888888888889"/>
    <x v="2647"/>
    <s v="theater/plays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n v="105.49000000000002"/>
    <x v="2648"/>
    <s v="theater/plays"/>
    <x v="6"/>
    <x v="1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n v="100.49999999999999"/>
    <x v="2649"/>
    <s v="theater/plays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n v="130.55555555555557"/>
    <x v="2650"/>
    <s v="theater/plays"/>
    <x v="6"/>
    <x v="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n v="104.75000000000001"/>
    <x v="2651"/>
    <s v="theater/plays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n v="108.80000000000001"/>
    <x v="2652"/>
    <s v="theater/plays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n v="111.00000000000001"/>
    <x v="2653"/>
    <s v="theater/plays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n v="100.47999999999999"/>
    <x v="2654"/>
    <s v="theater/plays"/>
    <x v="6"/>
    <x v="1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n v="114.35"/>
    <x v="2655"/>
    <s v="theater/plays"/>
    <x v="6"/>
    <x v="1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n v="122.06666666666666"/>
    <x v="2656"/>
    <s v="theater/plays"/>
    <x v="6"/>
    <x v="1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n v="100"/>
    <x v="2657"/>
    <s v="theater/plays"/>
    <x v="6"/>
    <x v="1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n v="102.8"/>
    <x v="2658"/>
    <s v="theater/plays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n v="106.12068965517241"/>
    <x v="2659"/>
    <s v="theater/plays"/>
    <x v="6"/>
    <x v="1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n v="101.33000000000001"/>
    <x v="2660"/>
    <s v="theater/plays"/>
    <x v="6"/>
    <x v="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n v="100"/>
    <x v="135"/>
    <s v="theater/plays"/>
    <x v="6"/>
    <x v="1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n v="130"/>
    <x v="684"/>
    <s v="theater/plays"/>
    <x v="6"/>
    <x v="1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n v="100.01333333333334"/>
    <x v="2661"/>
    <s v="theater/plays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n v="100"/>
    <x v="680"/>
    <s v="theater/plays"/>
    <x v="6"/>
    <x v="1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n v="113.88888888888889"/>
    <x v="2662"/>
    <s v="theater/plays"/>
    <x v="6"/>
    <x v="1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n v="100"/>
    <x v="853"/>
    <s v="theater/plays"/>
    <x v="6"/>
    <x v="1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n v="287"/>
    <x v="2663"/>
    <s v="theater/plays"/>
    <x v="6"/>
    <x v="1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n v="108.5"/>
    <x v="956"/>
    <s v="theater/plays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n v="115.5"/>
    <x v="2664"/>
    <s v="theater/plays"/>
    <x v="6"/>
    <x v="1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n v="119.11764705882352"/>
    <x v="2665"/>
    <s v="theater/plays"/>
    <x v="6"/>
    <x v="1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s v="theater/plays"/>
    <n v="109.42666666666668"/>
    <x v="2666"/>
    <s v="theater/plays"/>
    <x v="6"/>
    <x v="1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n v="126.6"/>
    <x v="2667"/>
    <s v="theater/plays"/>
    <x v="6"/>
    <x v="1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n v="100.49999999999999"/>
    <x v="2668"/>
    <s v="theater/plays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n v="127.49999999999999"/>
    <x v="2669"/>
    <s v="theater/plays"/>
    <x v="6"/>
    <x v="1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n v="100.05999999999999"/>
    <x v="2670"/>
    <s v="theater/plays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n v="175"/>
    <x v="2671"/>
    <s v="theater/plays"/>
    <x v="6"/>
    <x v="1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n v="127.25"/>
    <x v="2672"/>
    <s v="theater/plays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n v="110.63333333333334"/>
    <x v="2673"/>
    <s v="theater/plays"/>
    <x v="6"/>
    <x v="1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n v="125.93749999999999"/>
    <x v="2674"/>
    <s v="theater/plays"/>
    <x v="6"/>
    <x v="1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n v="118.5"/>
    <x v="2675"/>
    <s v="theater/plays"/>
    <x v="6"/>
    <x v="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n v="107.72727272727273"/>
    <x v="2676"/>
    <s v="theater/plays"/>
    <x v="6"/>
    <x v="1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n v="102.60000000000001"/>
    <x v="2677"/>
    <s v="theater/plays"/>
    <x v="6"/>
    <x v="1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n v="110.1"/>
    <x v="1148"/>
    <s v="theater/plays"/>
    <x v="6"/>
    <x v="1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n v="202"/>
    <x v="2678"/>
    <s v="theater/plays"/>
    <x v="6"/>
    <x v="1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n v="130"/>
    <x v="2679"/>
    <s v="theater/plays"/>
    <x v="6"/>
    <x v="1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n v="104.35000000000001"/>
    <x v="2680"/>
    <s v="theater/plays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n v="100.05"/>
    <x v="2681"/>
    <s v="theater/plays"/>
    <x v="6"/>
    <x v="1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n v="170.66666666666669"/>
    <x v="2682"/>
    <s v="theater/plays"/>
    <x v="6"/>
    <x v="1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n v="112.83333333333334"/>
    <x v="2683"/>
    <s v="theater/plays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n v="184"/>
    <x v="76"/>
    <s v="theater/plays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n v="130.26666666666665"/>
    <x v="2684"/>
    <s v="theater/plays"/>
    <x v="6"/>
    <x v="1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n v="105.45454545454544"/>
    <x v="2109"/>
    <s v="theater/plays"/>
    <x v="6"/>
    <x v="1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n v="100"/>
    <x v="2685"/>
    <s v="theater/plays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n v="153.31632653061226"/>
    <x v="2686"/>
    <s v="theater/plays"/>
    <x v="6"/>
    <x v="1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n v="162.30000000000001"/>
    <x v="2687"/>
    <s v="theater/plays"/>
    <x v="6"/>
    <x v="1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n v="136"/>
    <x v="590"/>
    <s v="theater/plays"/>
    <x v="6"/>
    <x v="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n v="144.4"/>
    <x v="2688"/>
    <s v="theater/plays"/>
    <x v="6"/>
    <x v="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n v="100"/>
    <x v="372"/>
    <s v="theater/plays"/>
    <x v="6"/>
    <x v="1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n v="100.8"/>
    <x v="2689"/>
    <s v="theater/plays"/>
    <x v="6"/>
    <x v="1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n v="106.80000000000001"/>
    <x v="2690"/>
    <s v="theater/plays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n v="124.8"/>
    <x v="2691"/>
    <s v="theater/plays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n v="118.91891891891892"/>
    <x v="2692"/>
    <s v="theater/plays"/>
    <x v="6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n v="101"/>
    <x v="2693"/>
    <s v="theater/plays"/>
    <x v="6"/>
    <x v="1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n v="112.99999999999999"/>
    <x v="1167"/>
    <s v="theater/plays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n v="105.19047619047619"/>
    <x v="2694"/>
    <s v="theater/plays"/>
    <x v="6"/>
    <x v="1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n v="109.73333333333332"/>
    <x v="2695"/>
    <s v="theater/plays"/>
    <x v="6"/>
    <x v="1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n v="100.099"/>
    <x v="2696"/>
    <s v="theater/plays"/>
    <x v="6"/>
    <x v="1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n v="120"/>
    <x v="2697"/>
    <s v="theater/plays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n v="104.93333333333332"/>
    <x v="2698"/>
    <s v="theater/plays"/>
    <x v="6"/>
    <x v="1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n v="102.66666666666666"/>
    <x v="2699"/>
    <s v="theater/plays"/>
    <x v="6"/>
    <x v="1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n v="101.82500000000002"/>
    <x v="2700"/>
    <s v="theater/plays"/>
    <x v="6"/>
    <x v="1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n v="100"/>
    <x v="2701"/>
    <s v="theater/plays"/>
    <x v="6"/>
    <x v="1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n v="0"/>
    <x v="121"/>
    <s v="theater/musical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n v="1.9999999999999998E-4"/>
    <x v="120"/>
    <s v="theater/musical"/>
    <x v="40"/>
    <x v="1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n v="3.3333333333333333E-2"/>
    <x v="120"/>
    <s v="theater/musical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n v="51.023391812865491"/>
    <x v="2702"/>
    <s v="theater/musical"/>
    <x v="40"/>
    <x v="1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n v="20"/>
    <x v="101"/>
    <s v="theater/musical"/>
    <x v="40"/>
    <x v="1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n v="35.24"/>
    <x v="2703"/>
    <s v="theater/musical"/>
    <x v="40"/>
    <x v="1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n v="4.246666666666667"/>
    <x v="2704"/>
    <s v="theater/musical"/>
    <x v="40"/>
    <x v="1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n v="36.457142857142856"/>
    <x v="2705"/>
    <s v="theater/musical"/>
    <x v="40"/>
    <x v="1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n v="0"/>
    <x v="121"/>
    <s v="theater/musical"/>
    <x v="40"/>
    <x v="1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n v="30.866666666666664"/>
    <x v="2706"/>
    <s v="theater/musical"/>
    <x v="40"/>
    <x v="1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n v="6.5454545454545459"/>
    <x v="1762"/>
    <s v="theater/musical"/>
    <x v="40"/>
    <x v="1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n v="4.0000000000000001E-3"/>
    <x v="120"/>
    <s v="theater/musical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n v="5.5"/>
    <x v="1782"/>
    <s v="theater/musical"/>
    <x v="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n v="0"/>
    <x v="121"/>
    <s v="theater/musical"/>
    <x v="40"/>
    <x v="1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n v="2.1428571428571428"/>
    <x v="507"/>
    <s v="theater/musical"/>
    <x v="40"/>
    <x v="1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n v="0"/>
    <x v="121"/>
    <s v="theater/musical"/>
    <x v="40"/>
    <x v="1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n v="16.420000000000002"/>
    <x v="2707"/>
    <s v="theater/musical"/>
    <x v="40"/>
    <x v="1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n v="0.1"/>
    <x v="120"/>
    <s v="theater/musical"/>
    <x v="40"/>
    <x v="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n v="4.8099999999999996"/>
    <x v="2708"/>
    <s v="theater/musical"/>
    <x v="40"/>
    <x v="1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n v="6"/>
    <x v="2"/>
    <s v="theater/musical"/>
    <x v="40"/>
    <x v="1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n v="100.38249999999999"/>
    <x v="2709"/>
    <s v="theater/plays"/>
    <x v="6"/>
    <x v="1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n v="104"/>
    <x v="1188"/>
    <s v="theater/plays"/>
    <x v="6"/>
    <x v="1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n v="100"/>
    <x v="2116"/>
    <s v="theater/plays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n v="104"/>
    <x v="1377"/>
    <s v="theater/plays"/>
    <x v="6"/>
    <x v="1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n v="250.66666666666669"/>
    <x v="2710"/>
    <s v="theater/plays"/>
    <x v="6"/>
    <x v="1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n v="100.49999999999999"/>
    <x v="2711"/>
    <s v="theater/plays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n v="174.4"/>
    <x v="2712"/>
    <s v="theater/plays"/>
    <x v="6"/>
    <x v="1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n v="116.26"/>
    <x v="2713"/>
    <s v="theater/plays"/>
    <x v="6"/>
    <x v="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n v="105.82000000000001"/>
    <x v="2714"/>
    <s v="theater/plays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n v="110.75"/>
    <x v="2715"/>
    <s v="theater/plays"/>
    <x v="6"/>
    <x v="1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n v="100.66666666666666"/>
    <x v="2716"/>
    <s v="theater/plays"/>
    <x v="6"/>
    <x v="1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n v="102.03333333333333"/>
    <x v="2717"/>
    <s v="theater/plays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n v="100"/>
    <x v="2718"/>
    <s v="theater/plays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n v="111.00000000000001"/>
    <x v="2719"/>
    <s v="theater/plays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n v="101.42500000000001"/>
    <x v="2720"/>
    <s v="theater/plays"/>
    <x v="6"/>
    <x v="1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n v="104"/>
    <x v="438"/>
    <s v="theater/plays"/>
    <x v="6"/>
    <x v="1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n v="109.375"/>
    <x v="2721"/>
    <s v="theater/plays"/>
    <x v="6"/>
    <x v="1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n v="115.16129032258064"/>
    <x v="2722"/>
    <s v="theater/plays"/>
    <x v="6"/>
    <x v="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s v="theater/plays"/>
    <n v="100"/>
    <x v="2723"/>
    <s v="theater/plays"/>
    <x v="6"/>
    <x v="1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n v="103.17033333333335"/>
    <x v="2724"/>
    <s v="theater/plays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n v="103.49999999999999"/>
    <x v="2725"/>
    <s v="theater/plays"/>
    <x v="6"/>
    <x v="1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n v="138.19999999999999"/>
    <x v="2726"/>
    <s v="theater/plays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n v="109.54545454545455"/>
    <x v="2727"/>
    <s v="theater/plays"/>
    <x v="6"/>
    <x v="1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n v="100.85714285714286"/>
    <x v="2728"/>
    <s v="theater/plays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n v="101.53333333333335"/>
    <x v="2729"/>
    <s v="theater/plays"/>
    <x v="6"/>
    <x v="1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n v="113.625"/>
    <x v="2730"/>
    <s v="theater/plays"/>
    <x v="6"/>
    <x v="1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n v="100"/>
    <x v="2731"/>
    <s v="theater/plays"/>
    <x v="6"/>
    <x v="1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n v="140"/>
    <x v="463"/>
    <s v="theater/plays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n v="128.75"/>
    <x v="2732"/>
    <s v="theater/plays"/>
    <x v="6"/>
    <x v="1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n v="102.90416666666667"/>
    <x v="2733"/>
    <s v="theater/plays"/>
    <x v="6"/>
    <x v="1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n v="102.49999999999999"/>
    <x v="2734"/>
    <s v="theater/plays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n v="110.1"/>
    <x v="2735"/>
    <s v="theater/plays"/>
    <x v="6"/>
    <x v="1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n v="112.76666666666667"/>
    <x v="2736"/>
    <s v="theater/plays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n v="111.9"/>
    <x v="1050"/>
    <s v="theater/plays"/>
    <x v="6"/>
    <x v="1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n v="139.19999999999999"/>
    <x v="2737"/>
    <s v="theater/plays"/>
    <x v="6"/>
    <x v="1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n v="110.85714285714286"/>
    <x v="2738"/>
    <s v="theater/plays"/>
    <x v="6"/>
    <x v="1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n v="139.06666666666666"/>
    <x v="2739"/>
    <s v="theater/plays"/>
    <x v="6"/>
    <x v="1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n v="105.69999999999999"/>
    <x v="17"/>
    <s v="theater/plays"/>
    <x v="6"/>
    <x v="1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n v="101.42857142857142"/>
    <x v="2740"/>
    <s v="theater/plays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n v="100.245"/>
    <x v="2741"/>
    <s v="theater/plays"/>
    <x v="6"/>
    <x v="1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n v="109.16666666666666"/>
    <x v="2742"/>
    <s v="theater/plays"/>
    <x v="6"/>
    <x v="1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n v="118.33333333333333"/>
    <x v="2743"/>
    <s v="theater/plays"/>
    <x v="6"/>
    <x v="1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n v="120"/>
    <x v="2744"/>
    <s v="theater/plays"/>
    <x v="6"/>
    <x v="1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n v="127.96000000000001"/>
    <x v="2745"/>
    <s v="theater/plays"/>
    <x v="6"/>
    <x v="1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n v="126"/>
    <x v="2746"/>
    <s v="theater/plays"/>
    <x v="6"/>
    <x v="1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n v="129.12912912912913"/>
    <x v="2747"/>
    <s v="theater/plays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n v="107.42857142857143"/>
    <x v="2748"/>
    <s v="theater/plays"/>
    <x v="6"/>
    <x v="1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n v="100.125"/>
    <x v="2749"/>
    <s v="theater/plays"/>
    <x v="6"/>
    <x v="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n v="155"/>
    <x v="2750"/>
    <s v="theater/plays"/>
    <x v="6"/>
    <x v="1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n v="108"/>
    <x v="2751"/>
    <s v="theater/plays"/>
    <x v="6"/>
    <x v="1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n v="110.52"/>
    <x v="2752"/>
    <s v="theater/plays"/>
    <x v="6"/>
    <x v="1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n v="100.8"/>
    <x v="2111"/>
    <s v="theater/plays"/>
    <x v="6"/>
    <x v="1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n v="121.2"/>
    <x v="2417"/>
    <s v="theater/plays"/>
    <x v="6"/>
    <x v="1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n v="100.33333333333334"/>
    <x v="2753"/>
    <s v="theater/plays"/>
    <x v="6"/>
    <x v="1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n v="109.16666666666666"/>
    <x v="2754"/>
    <s v="theater/plays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n v="123.42857142857142"/>
    <x v="2755"/>
    <s v="theater/plays"/>
    <x v="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n v="136.33666666666667"/>
    <x v="2756"/>
    <s v="theater/plays"/>
    <x v="6"/>
    <x v="1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n v="103.46657233816768"/>
    <x v="1911"/>
    <s v="theater/plays"/>
    <x v="6"/>
    <x v="1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n v="121.33333333333334"/>
    <x v="2757"/>
    <s v="theater/plays"/>
    <x v="6"/>
    <x v="1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n v="186"/>
    <x v="2758"/>
    <s v="theater/plays"/>
    <x v="6"/>
    <x v="1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n v="300"/>
    <x v="2759"/>
    <s v="theater/plays"/>
    <x v="6"/>
    <x v="1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n v="108.25"/>
    <x v="2760"/>
    <s v="theater/plays"/>
    <x v="6"/>
    <x v="1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n v="141.15384615384616"/>
    <x v="2761"/>
    <s v="theater/plays"/>
    <x v="6"/>
    <x v="1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n v="113.99999999999999"/>
    <x v="2762"/>
    <s v="theater/plays"/>
    <x v="6"/>
    <x v="1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n v="153.73333333333335"/>
    <x v="2763"/>
    <s v="theater/plays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n v="101.49999999999999"/>
    <x v="2764"/>
    <s v="theater/plays"/>
    <x v="6"/>
    <x v="1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n v="102.35000000000001"/>
    <x v="2765"/>
    <s v="theater/plays"/>
    <x v="6"/>
    <x v="1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n v="102.57142857142858"/>
    <x v="2766"/>
    <s v="theater/plays"/>
    <x v="6"/>
    <x v="1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n v="155.75"/>
    <x v="2767"/>
    <s v="theater/plays"/>
    <x v="6"/>
    <x v="1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n v="100.75"/>
    <x v="2768"/>
    <s v="theater/plays"/>
    <x v="6"/>
    <x v="1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n v="239.4"/>
    <x v="2769"/>
    <s v="theater/plays"/>
    <x v="6"/>
    <x v="1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n v="210"/>
    <x v="2600"/>
    <s v="theater/plays"/>
    <x v="6"/>
    <x v="1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n v="104.51515151515152"/>
    <x v="2770"/>
    <s v="theater/plays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n v="100.8"/>
    <x v="2771"/>
    <s v="theater/plays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n v="111.20000000000002"/>
    <x v="2772"/>
    <s v="theater/plays"/>
    <x v="6"/>
    <x v="1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n v="102.04444444444445"/>
    <x v="2773"/>
    <s v="theater/plays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n v="102.54767441860466"/>
    <x v="2774"/>
    <s v="theater/plays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n v="127"/>
    <x v="2775"/>
    <s v="theater/plays"/>
    <x v="6"/>
    <x v="1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n v="338.70588235294122"/>
    <x v="2776"/>
    <s v="theater/plays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n v="100.75"/>
    <x v="2777"/>
    <s v="theater/plays"/>
    <x v="6"/>
    <x v="1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n v="9.31"/>
    <x v="2778"/>
    <s v="theater/plays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n v="7.24"/>
    <x v="2779"/>
    <s v="theater/plays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n v="10"/>
    <x v="101"/>
    <s v="theater/plays"/>
    <x v="6"/>
    <x v="1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n v="11.272727272727273"/>
    <x v="1270"/>
    <s v="theater/plays"/>
    <x v="6"/>
    <x v="1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n v="15.411764705882353"/>
    <x v="164"/>
    <s v="theater/plays"/>
    <x v="6"/>
    <x v="1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n v="0"/>
    <x v="121"/>
    <s v="theater/plays"/>
    <x v="6"/>
    <x v="1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n v="28.466666666666669"/>
    <x v="2397"/>
    <s v="theater/plays"/>
    <x v="6"/>
    <x v="1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n v="13.333333333333334"/>
    <x v="119"/>
    <s v="theater/plays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n v="0.66666666666666674"/>
    <x v="119"/>
    <s v="theater/plays"/>
    <x v="6"/>
    <x v="1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n v="21.428571428571427"/>
    <x v="839"/>
    <s v="theater/plays"/>
    <x v="6"/>
    <x v="1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n v="18"/>
    <x v="834"/>
    <s v="theater/plays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n v="20.125"/>
    <x v="2780"/>
    <s v="theater/plays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n v="17.899999999999999"/>
    <x v="2781"/>
    <s v="theater/plays"/>
    <x v="6"/>
    <x v="1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n v="0"/>
    <x v="121"/>
    <s v="theater/plays"/>
    <x v="6"/>
    <x v="1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n v="2"/>
    <x v="384"/>
    <s v="theater/plays"/>
    <x v="6"/>
    <x v="1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n v="0"/>
    <x v="121"/>
    <s v="theater/plays"/>
    <x v="6"/>
    <x v="1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n v="0"/>
    <x v="121"/>
    <s v="theater/plays"/>
    <x v="6"/>
    <x v="1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n v="10"/>
    <x v="119"/>
    <s v="theater/plays"/>
    <x v="6"/>
    <x v="1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s v="theater/plays"/>
    <n v="2.3764705882352941"/>
    <x v="2782"/>
    <s v="theater/plays"/>
    <x v="6"/>
    <x v="1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n v="1"/>
    <x v="384"/>
    <s v="theater/plays"/>
    <x v="6"/>
    <x v="1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n v="103.52"/>
    <x v="2783"/>
    <s v="theater/musical"/>
    <x v="40"/>
    <x v="1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n v="105"/>
    <x v="766"/>
    <s v="theater/musical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n v="100.44999999999999"/>
    <x v="2784"/>
    <s v="theater/musical"/>
    <x v="40"/>
    <x v="1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n v="132.6"/>
    <x v="2785"/>
    <s v="theater/musical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n v="112.99999999999999"/>
    <x v="804"/>
    <s v="theater/musical"/>
    <x v="40"/>
    <x v="1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n v="103.34"/>
    <x v="2786"/>
    <s v="theater/musical"/>
    <x v="40"/>
    <x v="1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n v="120"/>
    <x v="2787"/>
    <s v="theater/musical"/>
    <x v="40"/>
    <x v="1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n v="129.63636363636363"/>
    <x v="2788"/>
    <s v="theater/musical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n v="101.11111111111111"/>
    <x v="2789"/>
    <s v="theater/musical"/>
    <x v="4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n v="108.51428571428572"/>
    <x v="2790"/>
    <s v="theater/musical"/>
    <x v="40"/>
    <x v="1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n v="102.33333333333334"/>
    <x v="2791"/>
    <s v="theater/musical"/>
    <x v="40"/>
    <x v="1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n v="110.24425000000002"/>
    <x v="2792"/>
    <s v="theater/musical"/>
    <x v="40"/>
    <x v="1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n v="101.0154"/>
    <x v="2793"/>
    <s v="theater/musical"/>
    <x v="40"/>
    <x v="1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n v="100"/>
    <x v="2794"/>
    <s v="theater/musical"/>
    <x v="40"/>
    <x v="1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n v="106.24"/>
    <x v="2795"/>
    <s v="theater/musical"/>
    <x v="40"/>
    <x v="1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n v="100"/>
    <x v="2796"/>
    <s v="theater/musical"/>
    <x v="40"/>
    <x v="1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n v="100"/>
    <x v="2657"/>
    <s v="theater/musical"/>
    <x v="40"/>
    <x v="1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n v="113.45714285714286"/>
    <x v="2797"/>
    <s v="theater/musical"/>
    <x v="40"/>
    <x v="1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n v="102.65010000000001"/>
    <x v="2798"/>
    <s v="theater/musical"/>
    <x v="40"/>
    <x v="1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n v="116.75"/>
    <x v="2799"/>
    <s v="theater/musical"/>
    <x v="40"/>
    <x v="1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n v="107.65274999999998"/>
    <x v="2800"/>
    <s v="theater/musical"/>
    <x v="40"/>
    <x v="1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n v="100"/>
    <x v="2801"/>
    <s v="theater/musical"/>
    <x v="40"/>
    <x v="1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n v="100"/>
    <x v="101"/>
    <s v="theater/musical"/>
    <x v="40"/>
    <x v="1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n v="146"/>
    <x v="2802"/>
    <s v="theater/musical"/>
    <x v="40"/>
    <x v="1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n v="110.2"/>
    <x v="2803"/>
    <s v="theater/musical"/>
    <x v="40"/>
    <x v="1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n v="108.2"/>
    <x v="2804"/>
    <s v="theater/musical"/>
    <x v="40"/>
    <x v="1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n v="100"/>
    <x v="101"/>
    <s v="theater/musical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n v="100.25"/>
    <x v="2805"/>
    <s v="theater/musical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n v="106.71250000000001"/>
    <x v="2806"/>
    <s v="theater/musical"/>
    <x v="40"/>
    <x v="1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n v="143.19999999999999"/>
    <x v="2807"/>
    <s v="theater/musical"/>
    <x v="40"/>
    <x v="1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n v="105.04166666666667"/>
    <x v="2808"/>
    <s v="theater/musical"/>
    <x v="40"/>
    <x v="1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n v="103.98"/>
    <x v="2809"/>
    <s v="theater/musical"/>
    <x v="40"/>
    <x v="1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n v="120"/>
    <x v="101"/>
    <s v="theater/musical"/>
    <x v="40"/>
    <x v="1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n v="109.66666666666667"/>
    <x v="2810"/>
    <s v="theater/musical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n v="101.75"/>
    <x v="2811"/>
    <s v="theater/musical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n v="128.91666666666666"/>
    <x v="2812"/>
    <s v="theater/musical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n v="114.99999999999999"/>
    <x v="2813"/>
    <s v="theater/musical"/>
    <x v="40"/>
    <x v="1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n v="150.75"/>
    <x v="984"/>
    <s v="theater/musical"/>
    <x v="40"/>
    <x v="1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n v="110.96666666666665"/>
    <x v="2814"/>
    <s v="theater/musical"/>
    <x v="40"/>
    <x v="1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n v="100.28571428571429"/>
    <x v="2815"/>
    <s v="theater/musical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n v="0.66666666666666674"/>
    <x v="130"/>
    <s v="theater/musical"/>
    <x v="40"/>
    <x v="1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n v="3.267605633802817"/>
    <x v="2109"/>
    <s v="theater/musical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n v="0"/>
    <x v="121"/>
    <s v="theater/musical"/>
    <x v="40"/>
    <x v="1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n v="0"/>
    <x v="121"/>
    <s v="theater/musical"/>
    <x v="40"/>
    <x v="1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n v="0.27999999999999997"/>
    <x v="844"/>
    <s v="theater/musical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n v="59.657142857142851"/>
    <x v="2816"/>
    <s v="theater/musical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n v="1"/>
    <x v="73"/>
    <s v="theater/musical"/>
    <x v="40"/>
    <x v="1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n v="1.6666666666666667"/>
    <x v="144"/>
    <s v="theater/musical"/>
    <x v="40"/>
    <x v="1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n v="4.4444444444444444E-3"/>
    <x v="120"/>
    <s v="theater/musical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n v="89.666666666666657"/>
    <x v="2817"/>
    <s v="theater/musical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n v="1.4642857142857144"/>
    <x v="1536"/>
    <s v="theater/musical"/>
    <x v="40"/>
    <x v="1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n v="4.0199999999999996"/>
    <x v="984"/>
    <s v="theater/musical"/>
    <x v="40"/>
    <x v="1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n v="4.004545454545454"/>
    <x v="2818"/>
    <s v="theater/musical"/>
    <x v="40"/>
    <x v="1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n v="8.52"/>
    <x v="2819"/>
    <s v="theater/musical"/>
    <x v="40"/>
    <x v="1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n v="0"/>
    <x v="121"/>
    <s v="theater/musical"/>
    <x v="40"/>
    <x v="1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n v="19.650000000000002"/>
    <x v="2820"/>
    <s v="theater/musical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n v="0"/>
    <x v="121"/>
    <s v="theater/musical"/>
    <x v="40"/>
    <x v="1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n v="2E-3"/>
    <x v="1788"/>
    <s v="theater/musical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n v="6.6666666666666666E-2"/>
    <x v="144"/>
    <s v="theater/musical"/>
    <x v="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n v="30.333333333333336"/>
    <x v="2821"/>
    <s v="theater/musical"/>
    <x v="40"/>
    <x v="1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n v="100"/>
    <x v="694"/>
    <s v="theater/plays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n v="101.25"/>
    <x v="1352"/>
    <s v="theater/plays"/>
    <x v="6"/>
    <x v="1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n v="121.73333333333333"/>
    <x v="2822"/>
    <s v="theater/plays"/>
    <x v="6"/>
    <x v="1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n v="330"/>
    <x v="2823"/>
    <s v="theater/plays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n v="109.55"/>
    <x v="2824"/>
    <s v="theater/plays"/>
    <x v="6"/>
    <x v="1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n v="100.95190476190474"/>
    <x v="2825"/>
    <s v="theater/plays"/>
    <x v="6"/>
    <x v="1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n v="140.13333333333333"/>
    <x v="2826"/>
    <s v="theater/plays"/>
    <x v="6"/>
    <x v="1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n v="100.001"/>
    <x v="2827"/>
    <s v="theater/plays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n v="119.238"/>
    <x v="2828"/>
    <s v="theater/plays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n v="107.25"/>
    <x v="2829"/>
    <s v="theater/plays"/>
    <x v="6"/>
    <x v="1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n v="227.99999999999997"/>
    <x v="2830"/>
    <s v="theater/plays"/>
    <x v="6"/>
    <x v="1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n v="106.4"/>
    <x v="2831"/>
    <s v="theater/plays"/>
    <x v="6"/>
    <x v="1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n v="143.33333333333334"/>
    <x v="2832"/>
    <s v="theater/plays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n v="104.54285714285714"/>
    <x v="2833"/>
    <s v="theater/plays"/>
    <x v="6"/>
    <x v="1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n v="110.02000000000001"/>
    <x v="2834"/>
    <s v="theater/plays"/>
    <x v="6"/>
    <x v="1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n v="106"/>
    <x v="2835"/>
    <s v="theater/plays"/>
    <x v="6"/>
    <x v="1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n v="108"/>
    <x v="2836"/>
    <s v="theater/plays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n v="105.42"/>
    <x v="2837"/>
    <s v="theater/plays"/>
    <x v="6"/>
    <x v="1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n v="119.16666666666667"/>
    <x v="446"/>
    <s v="theater/plays"/>
    <x v="6"/>
    <x v="1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n v="152.66666666666666"/>
    <x v="2838"/>
    <s v="theater/plays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n v="100"/>
    <x v="2839"/>
    <s v="theater/plays"/>
    <x v="6"/>
    <x v="1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n v="100.2"/>
    <x v="2840"/>
    <s v="theater/plays"/>
    <x v="6"/>
    <x v="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n v="225"/>
    <x v="766"/>
    <s v="theater/plays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n v="106.02199999999999"/>
    <x v="2841"/>
    <s v="theater/plays"/>
    <x v="6"/>
    <x v="1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n v="104.66666666666666"/>
    <x v="2842"/>
    <s v="theater/plays"/>
    <x v="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n v="116.66666666666667"/>
    <x v="2843"/>
    <s v="theater/plays"/>
    <x v="6"/>
    <x v="1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n v="109.03333333333333"/>
    <x v="2844"/>
    <s v="theater/plays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n v="160"/>
    <x v="379"/>
    <s v="theater/plays"/>
    <x v="6"/>
    <x v="1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n v="112.5"/>
    <x v="2845"/>
    <s v="theater/plays"/>
    <x v="6"/>
    <x v="1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n v="102.1"/>
    <x v="2846"/>
    <s v="theater/plays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n v="100.824"/>
    <x v="2847"/>
    <s v="theater/plays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n v="101.25"/>
    <x v="2848"/>
    <s v="theater/plays"/>
    <x v="6"/>
    <x v="1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n v="6500"/>
    <x v="94"/>
    <s v="theater/plays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n v="8.7200000000000006"/>
    <x v="2849"/>
    <s v="theater/plays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n v="21.94"/>
    <x v="2850"/>
    <s v="theater/plays"/>
    <x v="6"/>
    <x v="1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n v="21.3"/>
    <x v="2851"/>
    <s v="theater/plays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n v="41.489795918367342"/>
    <x v="2852"/>
    <s v="theater/plays"/>
    <x v="6"/>
    <x v="1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n v="2.105"/>
    <x v="2853"/>
    <s v="theater/plays"/>
    <x v="6"/>
    <x v="1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n v="2.7"/>
    <x v="2854"/>
    <s v="theater/plays"/>
    <x v="6"/>
    <x v="1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n v="16.161904761904761"/>
    <x v="2855"/>
    <s v="theater/plays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n v="16.376923076923077"/>
    <x v="2856"/>
    <s v="theater/plays"/>
    <x v="6"/>
    <x v="1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n v="7.043333333333333"/>
    <x v="2857"/>
    <s v="theater/plays"/>
    <x v="6"/>
    <x v="1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n v="3.8"/>
    <x v="2858"/>
    <s v="theater/plays"/>
    <x v="6"/>
    <x v="1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n v="34.08"/>
    <x v="2859"/>
    <s v="theater/plays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n v="0.2"/>
    <x v="119"/>
    <s v="theater/plays"/>
    <x v="6"/>
    <x v="1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n v="2.5999999999999999E-2"/>
    <x v="31"/>
    <s v="theater/plays"/>
    <x v="6"/>
    <x v="1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n v="16.254545454545454"/>
    <x v="2860"/>
    <s v="theater/plays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n v="2.5"/>
    <x v="384"/>
    <s v="theater/plays"/>
    <x v="6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n v="0.02"/>
    <x v="120"/>
    <s v="theater/plays"/>
    <x v="6"/>
    <x v="1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n v="5.2"/>
    <x v="178"/>
    <s v="theater/plays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n v="2"/>
    <x v="119"/>
    <s v="theater/plays"/>
    <x v="6"/>
    <x v="1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n v="0.04"/>
    <x v="120"/>
    <s v="theater/plays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n v="17.666666666666668"/>
    <x v="2861"/>
    <s v="theater/plays"/>
    <x v="6"/>
    <x v="1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s v="theater/plays"/>
    <n v="5"/>
    <x v="101"/>
    <s v="theater/plays"/>
    <x v="6"/>
    <x v="1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n v="1.3333333333333334E-2"/>
    <x v="120"/>
    <s v="theater/plays"/>
    <x v="6"/>
    <x v="1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n v="0"/>
    <x v="121"/>
    <s v="theater/plays"/>
    <x v="6"/>
    <x v="1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n v="1.2"/>
    <x v="135"/>
    <s v="theater/plays"/>
    <x v="6"/>
    <x v="1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n v="26.937422295897225"/>
    <x v="2521"/>
    <s v="theater/plays"/>
    <x v="6"/>
    <x v="1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n v="0.54999999999999993"/>
    <x v="148"/>
    <s v="theater/plays"/>
    <x v="6"/>
    <x v="1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n v="12.55"/>
    <x v="2862"/>
    <s v="theater/plays"/>
    <x v="6"/>
    <x v="1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s v="theater/musical"/>
    <n v="0.2"/>
    <x v="119"/>
    <s v="theater/musical"/>
    <x v="40"/>
    <x v="1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n v="3.4474868431088401"/>
    <x v="2863"/>
    <s v="theater/musical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n v="15"/>
    <x v="1876"/>
    <s v="theater/musical"/>
    <x v="40"/>
    <x v="1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n v="2.666666666666667"/>
    <x v="140"/>
    <s v="theater/musical"/>
    <x v="4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n v="0"/>
    <x v="121"/>
    <s v="theater/musical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n v="0"/>
    <x v="121"/>
    <s v="theater/musical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n v="0"/>
    <x v="121"/>
    <s v="theater/musical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n v="0"/>
    <x v="121"/>
    <s v="theater/musical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n v="52.794871794871788"/>
    <x v="2864"/>
    <s v="theater/musical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n v="4.9639999999999995"/>
    <x v="2865"/>
    <s v="theater/musical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n v="5.5555555555555552E-2"/>
    <x v="119"/>
    <s v="theater/musical"/>
    <x v="40"/>
    <x v="1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n v="0"/>
    <x v="121"/>
    <s v="theater/musical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n v="13.066666666666665"/>
    <x v="2866"/>
    <s v="theater/musical"/>
    <x v="40"/>
    <x v="1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n v="5"/>
    <x v="384"/>
    <s v="theater/musical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n v="0"/>
    <x v="121"/>
    <s v="theater/musical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n v="0"/>
    <x v="121"/>
    <s v="theater/musical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n v="0"/>
    <x v="121"/>
    <s v="theater/musical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n v="0"/>
    <x v="121"/>
    <s v="theater/musical"/>
    <x v="40"/>
    <x v="1"/>
  </r>
  <r>
    <n v="3886"/>
    <s v="a (Canceled)"/>
    <n v="1"/>
    <n v="10000"/>
    <x v="117"/>
    <x v="1"/>
    <x v="2"/>
    <s v="AUD"/>
    <n v="1418275702"/>
    <n v="1415683702"/>
    <b v="0"/>
    <x v="78"/>
    <b v="0"/>
    <s v="theater/musical"/>
    <n v="0"/>
    <x v="121"/>
    <s v="theater/musical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n v="1.7500000000000002"/>
    <x v="844"/>
    <s v="theater/musical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n v="27.1"/>
    <x v="2867"/>
    <s v="theater/plays"/>
    <x v="6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n v="1.4749999999999999"/>
    <x v="2868"/>
    <s v="theater/plays"/>
    <x v="6"/>
    <x v="1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n v="16.826666666666668"/>
    <x v="2869"/>
    <s v="theater/plays"/>
    <x v="6"/>
    <x v="1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n v="32.5"/>
    <x v="2351"/>
    <s v="theater/plays"/>
    <x v="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n v="0"/>
    <x v="121"/>
    <s v="theater/plays"/>
    <x v="6"/>
    <x v="1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n v="21.55"/>
    <x v="2870"/>
    <s v="theater/plays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n v="3.4666666666666663"/>
    <x v="1331"/>
    <s v="theater/plays"/>
    <x v="6"/>
    <x v="1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n v="5"/>
    <x v="73"/>
    <s v="theater/plays"/>
    <x v="6"/>
    <x v="1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n v="10.625"/>
    <x v="665"/>
    <s v="theater/plays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n v="17.599999999999998"/>
    <x v="895"/>
    <s v="theater/plays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n v="32.56"/>
    <x v="1337"/>
    <s v="theater/plays"/>
    <x v="6"/>
    <x v="1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n v="1.25"/>
    <x v="372"/>
    <s v="theater/plays"/>
    <x v="6"/>
    <x v="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n v="5.4"/>
    <x v="2871"/>
    <s v="theater/plays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n v="0.83333333333333337"/>
    <x v="384"/>
    <s v="theater/plays"/>
    <x v="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n v="48.833333333333336"/>
    <x v="2872"/>
    <s v="theater/plays"/>
    <x v="6"/>
    <x v="1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n v="0"/>
    <x v="121"/>
    <s v="theater/plays"/>
    <x v="6"/>
    <x v="1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s v="theater/plays"/>
    <n v="0.03"/>
    <x v="1788"/>
    <s v="theater/plays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n v="11.533333333333333"/>
    <x v="2873"/>
    <s v="theater/plays"/>
    <x v="6"/>
    <x v="1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n v="67.333333333333329"/>
    <x v="2874"/>
    <s v="theater/plays"/>
    <x v="6"/>
    <x v="1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n v="15.299999999999999"/>
    <x v="2875"/>
    <s v="theater/plays"/>
    <x v="6"/>
    <x v="1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n v="8.6666666666666679"/>
    <x v="1862"/>
    <s v="theater/plays"/>
    <x v="6"/>
    <x v="1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n v="0.22499999999999998"/>
    <x v="1209"/>
    <s v="theater/plays"/>
    <x v="6"/>
    <x v="1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n v="3.0833333333333335"/>
    <x v="2876"/>
    <s v="theater/plays"/>
    <x v="6"/>
    <x v="1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n v="37.412500000000001"/>
    <x v="2877"/>
    <s v="theater/plays"/>
    <x v="6"/>
    <x v="1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n v="6.6666666666666671E-3"/>
    <x v="120"/>
    <s v="theater/plays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n v="10"/>
    <x v="2878"/>
    <s v="theater/plays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n v="36.36"/>
    <x v="2417"/>
    <s v="theater/plays"/>
    <x v="6"/>
    <x v="1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n v="0.33333333333333337"/>
    <x v="144"/>
    <s v="theater/plays"/>
    <x v="6"/>
    <x v="1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n v="0"/>
    <x v="121"/>
    <s v="theater/plays"/>
    <x v="6"/>
    <x v="1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n v="0.2857142857142857"/>
    <x v="119"/>
    <s v="theater/plays"/>
    <x v="6"/>
    <x v="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n v="0.2"/>
    <x v="379"/>
    <s v="theater/plays"/>
    <x v="6"/>
    <x v="1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n v="1.7999999999999998"/>
    <x v="180"/>
    <s v="theater/plays"/>
    <x v="6"/>
    <x v="1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n v="5.4"/>
    <x v="834"/>
    <s v="theater/plays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n v="0"/>
    <x v="121"/>
    <s v="theater/plays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n v="8.1333333333333329"/>
    <x v="2879"/>
    <s v="theater/plays"/>
    <x v="6"/>
    <x v="1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n v="12.034782608695652"/>
    <x v="2880"/>
    <s v="theater/plays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n v="15.266666666666667"/>
    <x v="1378"/>
    <s v="theater/plays"/>
    <x v="6"/>
    <x v="1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n v="10"/>
    <x v="144"/>
    <s v="theater/plays"/>
    <x v="6"/>
    <x v="1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n v="0.3"/>
    <x v="2"/>
    <s v="theater/plays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n v="1"/>
    <x v="385"/>
    <s v="theater/plays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n v="13.020000000000001"/>
    <x v="2881"/>
    <s v="theater/plays"/>
    <x v="6"/>
    <x v="1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n v="2.2650000000000001"/>
    <x v="2882"/>
    <s v="theater/plays"/>
    <x v="6"/>
    <x v="1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n v="0"/>
    <x v="121"/>
    <s v="theater/plays"/>
    <x v="6"/>
    <x v="1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n v="0"/>
    <x v="121"/>
    <s v="theater/plays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n v="8.3333333333333332E-3"/>
    <x v="120"/>
    <s v="theater/plays"/>
    <x v="6"/>
    <x v="1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n v="15.742857142857142"/>
    <x v="2883"/>
    <s v="theater/plays"/>
    <x v="6"/>
    <x v="1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n v="11"/>
    <x v="2884"/>
    <s v="theater/plays"/>
    <x v="6"/>
    <x v="1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n v="43.833333333333336"/>
    <x v="2885"/>
    <s v="theater/plays"/>
    <x v="6"/>
    <x v="1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n v="0"/>
    <x v="121"/>
    <s v="theater/plays"/>
    <x v="6"/>
    <x v="1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n v="86.135181975736558"/>
    <x v="2886"/>
    <s v="theater/plays"/>
    <x v="6"/>
    <x v="1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n v="12.196620583717358"/>
    <x v="2887"/>
    <s v="theater/plays"/>
    <x v="6"/>
    <x v="1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n v="0.1"/>
    <x v="144"/>
    <s v="theater/plays"/>
    <x v="6"/>
    <x v="1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n v="0.22"/>
    <x v="148"/>
    <s v="theater/plays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n v="0.90909090909090906"/>
    <x v="384"/>
    <s v="theater/plays"/>
    <x v="6"/>
    <x v="1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n v="0"/>
    <x v="121"/>
    <s v="theater/plays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n v="35.64"/>
    <x v="2888"/>
    <s v="theater/plays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n v="0"/>
    <x v="121"/>
    <s v="theater/plays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n v="0.25"/>
    <x v="144"/>
    <s v="theater/plays"/>
    <x v="6"/>
    <x v="1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n v="3.25"/>
    <x v="498"/>
    <s v="theater/plays"/>
    <x v="6"/>
    <x v="1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n v="3.3666666666666663"/>
    <x v="476"/>
    <s v="theater/plays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n v="0"/>
    <x v="121"/>
    <s v="theater/plays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n v="15.770000000000001"/>
    <x v="2889"/>
    <s v="theater/plays"/>
    <x v="6"/>
    <x v="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n v="0.625"/>
    <x v="384"/>
    <s v="theater/plays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n v="5.0000000000000001E-4"/>
    <x v="120"/>
    <s v="theater/plays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n v="9.6153846153846159E-2"/>
    <x v="384"/>
    <s v="theater/plays"/>
    <x v="6"/>
    <x v="1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n v="0"/>
    <x v="121"/>
    <s v="theater/plays"/>
    <x v="6"/>
    <x v="1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n v="0"/>
    <x v="121"/>
    <s v="theater/plays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n v="24.285714285714285"/>
    <x v="97"/>
    <s v="theater/plays"/>
    <x v="6"/>
    <x v="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n v="0"/>
    <x v="121"/>
    <s v="theater/plays"/>
    <x v="6"/>
    <x v="1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n v="2.5000000000000001E-2"/>
    <x v="589"/>
    <s v="theater/plays"/>
    <x v="6"/>
    <x v="1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n v="32.049999999999997"/>
    <x v="2890"/>
    <s v="theater/plays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n v="24.333333333333336"/>
    <x v="838"/>
    <s v="theater/plays"/>
    <x v="6"/>
    <x v="1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n v="1.5"/>
    <x v="798"/>
    <s v="theater/plays"/>
    <x v="6"/>
    <x v="1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n v="0.42"/>
    <x v="689"/>
    <s v="theater/plays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n v="3.214285714285714"/>
    <x v="2"/>
    <s v="theater/plays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n v="0"/>
    <x v="121"/>
    <s v="theater/plays"/>
    <x v="6"/>
    <x v="1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n v="6.3"/>
    <x v="840"/>
    <s v="theater/plays"/>
    <x v="6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n v="14.249999999999998"/>
    <x v="371"/>
    <s v="theater/plays"/>
    <x v="6"/>
    <x v="1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n v="0.6"/>
    <x v="381"/>
    <s v="theater/plays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n v="24.117647058823529"/>
    <x v="2239"/>
    <s v="theater/plays"/>
    <x v="6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n v="10.54"/>
    <x v="2891"/>
    <s v="theater/plays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n v="7.4690265486725664"/>
    <x v="2892"/>
    <s v="theater/plays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n v="7.3333333333333334E-2"/>
    <x v="148"/>
    <s v="theater/plays"/>
    <x v="6"/>
    <x v="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n v="0.97142857142857131"/>
    <x v="2893"/>
    <s v="theater/plays"/>
    <x v="6"/>
    <x v="1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n v="21.099999999999998"/>
    <x v="2894"/>
    <s v="theater/plays"/>
    <x v="6"/>
    <x v="1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n v="78.100000000000009"/>
    <x v="2895"/>
    <s v="theater/plays"/>
    <x v="6"/>
    <x v="1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n v="32"/>
    <x v="2896"/>
    <s v="theater/plays"/>
    <x v="6"/>
    <x v="1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n v="0"/>
    <x v="121"/>
    <s v="theater/plays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n v="47.692307692307693"/>
    <x v="2897"/>
    <s v="theater/plays"/>
    <x v="6"/>
    <x v="1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n v="1.4500000000000002"/>
    <x v="2898"/>
    <s v="theater/plays"/>
    <x v="6"/>
    <x v="1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n v="10.7"/>
    <x v="1295"/>
    <s v="theater/plays"/>
    <x v="6"/>
    <x v="1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n v="1.8333333333333333"/>
    <x v="1782"/>
    <s v="theater/plays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n v="18"/>
    <x v="2845"/>
    <s v="theater/plays"/>
    <x v="6"/>
    <x v="1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n v="4.083333333333333"/>
    <x v="638"/>
    <s v="theater/plays"/>
    <x v="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n v="20"/>
    <x v="447"/>
    <s v="theater/plays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n v="34.802513464991023"/>
    <x v="2899"/>
    <s v="theater/plays"/>
    <x v="6"/>
    <x v="1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n v="6.3333333333333339"/>
    <x v="2858"/>
    <s v="theater/plays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n v="32.049999999999997"/>
    <x v="2900"/>
    <s v="theater/plays"/>
    <x v="6"/>
    <x v="1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n v="9.76"/>
    <x v="2901"/>
    <s v="theater/plays"/>
    <x v="6"/>
    <x v="1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n v="37.75"/>
    <x v="2902"/>
    <s v="theater/plays"/>
    <x v="6"/>
    <x v="1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n v="2.1333333333333333"/>
    <x v="1797"/>
    <s v="theater/plays"/>
    <x v="6"/>
    <x v="1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n v="0"/>
    <x v="121"/>
    <s v="theater/plays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n v="4.1818181818181817"/>
    <x v="1581"/>
    <s v="theater/plays"/>
    <x v="6"/>
    <x v="1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n v="20"/>
    <x v="101"/>
    <s v="theater/plays"/>
    <x v="6"/>
    <x v="1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n v="5.41"/>
    <x v="2903"/>
    <s v="theater/plays"/>
    <x v="6"/>
    <x v="1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n v="6.0000000000000001E-3"/>
    <x v="366"/>
    <s v="theater/plays"/>
    <x v="6"/>
    <x v="1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n v="0.25"/>
    <x v="144"/>
    <s v="theater/plays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n v="35"/>
    <x v="844"/>
    <s v="theater/plays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n v="16.566666666666666"/>
    <x v="2904"/>
    <s v="theater/plays"/>
    <x v="6"/>
    <x v="1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n v="0"/>
    <x v="121"/>
    <s v="theater/plays"/>
    <x v="6"/>
    <x v="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n v="57.199999999999996"/>
    <x v="2905"/>
    <s v="theater/plays"/>
    <x v="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n v="16.514285714285716"/>
    <x v="2906"/>
    <s v="theater/plays"/>
    <x v="6"/>
    <x v="1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s v="theater/plays"/>
    <n v="0.125"/>
    <x v="119"/>
    <s v="theater/plays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n v="37.75"/>
    <x v="2882"/>
    <s v="theater/plays"/>
    <x v="6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n v="1.8399999999999999"/>
    <x v="2117"/>
    <s v="theater/plays"/>
    <x v="6"/>
    <x v="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n v="10.050000000000001"/>
    <x v="984"/>
    <s v="theater/plays"/>
    <x v="6"/>
    <x v="1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s v="theater/plays"/>
    <n v="0.2"/>
    <x v="120"/>
    <s v="theater/plays"/>
    <x v="6"/>
    <x v="1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n v="1.3333333333333335"/>
    <x v="135"/>
    <s v="theater/plays"/>
    <x v="6"/>
    <x v="1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n v="6.6666666666666671E-3"/>
    <x v="453"/>
    <s v="theater/plays"/>
    <x v="6"/>
    <x v="1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n v="0.25"/>
    <x v="144"/>
    <s v="theater/plays"/>
    <x v="6"/>
    <x v="1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n v="6"/>
    <x v="2"/>
    <s v="theater/plays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n v="3.8860103626943006"/>
    <x v="384"/>
    <s v="theater/plays"/>
    <x v="6"/>
    <x v="1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n v="24.194444444444443"/>
    <x v="2907"/>
    <s v="theater/plays"/>
    <x v="6"/>
    <x v="1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n v="7.6"/>
    <x v="2908"/>
    <s v="theater/plays"/>
    <x v="6"/>
    <x v="1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n v="0"/>
    <x v="121"/>
    <s v="theater/plays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n v="1.3"/>
    <x v="31"/>
    <s v="theater/plays"/>
    <x v="6"/>
    <x v="1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n v="0"/>
    <x v="121"/>
    <s v="theater/plays"/>
    <x v="6"/>
    <x v="1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n v="1.4285714285714287E-2"/>
    <x v="120"/>
    <s v="theater/plays"/>
    <x v="6"/>
    <x v="1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n v="14.000000000000002"/>
    <x v="119"/>
    <s v="theater/plays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n v="1.05"/>
    <x v="1859"/>
    <s v="theater/plays"/>
    <x v="6"/>
    <x v="1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n v="8.6666666666666679"/>
    <x v="151"/>
    <s v="theater/plays"/>
    <x v="6"/>
    <x v="1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n v="0.82857142857142851"/>
    <x v="1878"/>
    <s v="theater/plays"/>
    <x v="6"/>
    <x v="1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n v="16.666666666666664"/>
    <x v="853"/>
    <s v="theater/plays"/>
    <x v="6"/>
    <x v="1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n v="0.83333333333333337"/>
    <x v="372"/>
    <s v="theater/plays"/>
    <x v="6"/>
    <x v="1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n v="69.561111111111103"/>
    <x v="2909"/>
    <s v="theater/plays"/>
    <x v="6"/>
    <x v="1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n v="0"/>
    <x v="121"/>
    <s v="theater/plays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n v="1.25"/>
    <x v="119"/>
    <s v="theater/plays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n v="5"/>
    <x v="372"/>
    <s v="theater/plays"/>
    <x v="6"/>
    <x v="1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n v="0"/>
    <x v="121"/>
    <s v="theater/plays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n v="7.166666666666667"/>
    <x v="2747"/>
    <s v="theater/plays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n v="28.050000000000004"/>
    <x v="2722"/>
    <s v="theater/plays"/>
    <x v="6"/>
    <x v="1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n v="0"/>
    <x v="121"/>
    <s v="theater/plays"/>
    <x v="6"/>
    <x v="1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n v="16"/>
    <x v="590"/>
    <s v="theater/plays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n v="0"/>
    <x v="121"/>
    <s v="theater/plays"/>
    <x v="6"/>
    <x v="1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n v="6.8287037037037033"/>
    <x v="585"/>
    <s v="theater/plays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n v="25.698702928870294"/>
    <x v="2910"/>
    <s v="theater/plays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n v="1.4814814814814816"/>
    <x v="101"/>
    <s v="theater/plays"/>
    <x v="6"/>
    <x v="1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n v="36.85"/>
    <x v="2911"/>
    <s v="theater/plays"/>
    <x v="6"/>
    <x v="1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n v="47.05"/>
    <x v="2912"/>
    <s v="theater/plays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n v="11.428571428571429"/>
    <x v="379"/>
    <s v="theater/plays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n v="12.04"/>
    <x v="2913"/>
    <s v="theater/plays"/>
    <x v="6"/>
    <x v="1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n v="60"/>
    <x v="88"/>
    <s v="theater/plays"/>
    <x v="6"/>
    <x v="1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n v="31.25"/>
    <x v="2914"/>
    <s v="theater/plays"/>
    <x v="6"/>
    <x v="1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n v="0.42"/>
    <x v="689"/>
    <s v="theater/plays"/>
    <x v="6"/>
    <x v="1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n v="0.21"/>
    <x v="589"/>
    <s v="theater/plays"/>
    <x v="6"/>
    <x v="1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n v="0"/>
    <x v="121"/>
    <s v="theater/plays"/>
    <x v="6"/>
    <x v="1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n v="37.5"/>
    <x v="701"/>
    <s v="theater/plays"/>
    <x v="6"/>
    <x v="1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n v="0.02"/>
    <x v="120"/>
    <s v="theater/plays"/>
    <x v="6"/>
    <x v="1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n v="8.2142857142857135"/>
    <x v="134"/>
    <s v="theater/plays"/>
    <x v="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n v="2.1999999999999997"/>
    <x v="446"/>
    <s v="theater/plays"/>
    <x v="6"/>
    <x v="1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n v="17.652941176470588"/>
    <x v="2915"/>
    <s v="theater/plays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n v="0.08"/>
    <x v="587"/>
    <s v="theater/plays"/>
    <x v="6"/>
    <x v="1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n v="6.6666666666666666E-2"/>
    <x v="120"/>
    <s v="theater/plays"/>
    <x v="6"/>
    <x v="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n v="0"/>
    <x v="121"/>
    <s v="theater/plays"/>
    <x v="6"/>
    <x v="1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n v="37.533333333333339"/>
    <x v="2916"/>
    <s v="theater/plays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n v="22"/>
    <x v="698"/>
    <s v="theater/plays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n v="0"/>
    <x v="121"/>
    <s v="theater/plays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n v="17.62"/>
    <x v="2917"/>
    <s v="theater/plays"/>
    <x v="6"/>
    <x v="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n v="53"/>
    <x v="2137"/>
    <s v="theater/plays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n v="22.142857142857142"/>
    <x v="966"/>
    <s v="theater/plays"/>
    <x v="6"/>
    <x v="1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n v="2.5333333333333332"/>
    <x v="2918"/>
    <s v="theater/plays"/>
    <x v="6"/>
    <x v="1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n v="2.5"/>
    <x v="680"/>
    <s v="theater/plays"/>
    <x v="6"/>
    <x v="1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n v="2.85"/>
    <x v="2830"/>
    <s v="theater/plays"/>
    <x v="6"/>
    <x v="1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n v="0"/>
    <x v="121"/>
    <s v="theater/plays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n v="2.4500000000000002"/>
    <x v="2919"/>
    <s v="theater/plays"/>
    <x v="6"/>
    <x v="1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n v="1.4210526315789473"/>
    <x v="2"/>
    <s v="theater/plays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n v="19.25"/>
    <x v="2920"/>
    <s v="theater/plays"/>
    <x v="6"/>
    <x v="1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n v="0.67500000000000004"/>
    <x v="2921"/>
    <s v="theater/plays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n v="0.16666666666666669"/>
    <x v="384"/>
    <s v="theater/plays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n v="60.9"/>
    <x v="2922"/>
    <s v="theater/plays"/>
    <x v="6"/>
    <x v="1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n v="1"/>
    <x v="2923"/>
    <s v="theater/plays"/>
    <x v="6"/>
    <x v="1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n v="34.4"/>
    <x v="2924"/>
    <s v="theater/plays"/>
    <x v="6"/>
    <x v="1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n v="16.5"/>
    <x v="446"/>
    <s v="theater/plays"/>
    <x v="6"/>
    <x v="1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n v="0"/>
    <x v="121"/>
    <s v="theater/plays"/>
    <x v="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n v="0.4"/>
    <x v="453"/>
    <s v="theater/plays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n v="1.0571428571428572"/>
    <x v="2925"/>
    <s v="theater/plays"/>
    <x v="6"/>
    <x v="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n v="26.727272727272727"/>
    <x v="436"/>
    <s v="theater/plays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n v="28.799999999999997"/>
    <x v="2926"/>
    <s v="theater/plays"/>
    <x v="6"/>
    <x v="1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n v="0"/>
    <x v="121"/>
    <s v="theater/plays"/>
    <x v="6"/>
    <x v="1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n v="8.9"/>
    <x v="2927"/>
    <s v="theater/plays"/>
    <x v="6"/>
    <x v="1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n v="0"/>
    <x v="121"/>
    <s v="theater/plays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n v="0.16666666666666669"/>
    <x v="144"/>
    <s v="theater/plays"/>
    <x v="6"/>
    <x v="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n v="0"/>
    <x v="121"/>
    <s v="theater/plays"/>
    <x v="6"/>
    <x v="1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n v="15.737410071942445"/>
    <x v="2382"/>
    <s v="theater/plays"/>
    <x v="6"/>
    <x v="1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n v="2"/>
    <x v="1788"/>
    <s v="theater/plays"/>
    <x v="6"/>
    <x v="1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n v="21.685714285714287"/>
    <x v="2928"/>
    <s v="theater/plays"/>
    <x v="6"/>
    <x v="1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n v="0.33333333333333337"/>
    <x v="119"/>
    <s v="theater/plays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n v="0.2857142857142857"/>
    <x v="119"/>
    <s v="theater/plays"/>
    <x v="6"/>
    <x v="1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n v="4.7"/>
    <x v="2929"/>
    <s v="theater/plays"/>
    <x v="6"/>
    <x v="1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s v="theater/plays"/>
    <n v="0"/>
    <x v="121"/>
    <s v="theater/plays"/>
    <x v="6"/>
    <x v="1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n v="10.8"/>
    <x v="2751"/>
    <s v="theater/plays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n v="4.8"/>
    <x v="180"/>
    <s v="theater/plays"/>
    <x v="6"/>
    <x v="1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n v="3.2"/>
    <x v="1592"/>
    <s v="theater/plays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n v="12.75"/>
    <x v="157"/>
    <s v="theater/plays"/>
    <x v="6"/>
    <x v="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n v="1.8181818181818181E-2"/>
    <x v="135"/>
    <s v="theater/plays"/>
    <x v="6"/>
    <x v="1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n v="2.4"/>
    <x v="2"/>
    <s v="theater/plays"/>
    <x v="6"/>
    <x v="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n v="36.5"/>
    <x v="2930"/>
    <s v="theater/plays"/>
    <x v="6"/>
    <x v="1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n v="2.666666666666667"/>
    <x v="2931"/>
    <s v="theater/plays"/>
    <x v="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n v="11.428571428571429"/>
    <x v="2932"/>
    <s v="theater/plays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n v="0"/>
    <x v="121"/>
    <s v="theater/plays"/>
    <x v="6"/>
    <x v="1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n v="0"/>
    <x v="121"/>
    <s v="theater/plays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n v="1.1111111111111112"/>
    <x v="73"/>
    <s v="theater/plays"/>
    <x v="6"/>
    <x v="1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n v="0"/>
    <x v="121"/>
    <s v="theater/plays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n v="0"/>
    <x v="121"/>
    <s v="theater/plays"/>
    <x v="6"/>
    <x v="1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n v="27.400000000000002"/>
    <x v="2933"/>
    <s v="theater/plays"/>
    <x v="6"/>
    <x v="1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n v="10"/>
    <x v="412"/>
    <s v="theater/plays"/>
    <x v="6"/>
    <x v="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n v="21.366666666666667"/>
    <x v="2934"/>
    <s v="theater/plays"/>
    <x v="6"/>
    <x v="1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n v="6.9696969696969706"/>
    <x v="2935"/>
    <s v="theater/plays"/>
    <x v="6"/>
    <x v="1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n v="70.599999999999994"/>
    <x v="2936"/>
    <s v="theater/plays"/>
    <x v="6"/>
    <x v="1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n v="2.0500000000000003"/>
    <x v="2270"/>
    <s v="theater/plays"/>
    <x v="6"/>
    <x v="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n v="1.9666666666666666"/>
    <x v="585"/>
    <s v="theater/plays"/>
    <x v="6"/>
    <x v="1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n v="0"/>
    <x v="121"/>
    <s v="theater/plays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n v="28.666666666666668"/>
    <x v="2937"/>
    <s v="theater/plays"/>
    <x v="6"/>
    <x v="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n v="3.1333333333333333"/>
    <x v="2938"/>
    <s v="theater/plays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n v="0.04"/>
    <x v="120"/>
    <s v="theater/plays"/>
    <x v="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n v="0.2"/>
    <x v="120"/>
    <s v="theater/plays"/>
    <x v="6"/>
    <x v="1"/>
  </r>
  <r>
    <m/>
    <m/>
    <m/>
    <m/>
    <x v="2548"/>
    <x v="4"/>
    <x v="21"/>
    <m/>
    <m/>
    <m/>
    <m/>
    <x v="502"/>
    <m/>
    <m/>
    <m/>
    <x v="2939"/>
    <m/>
    <x v="41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s v="film &amp; video/television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s v="film &amp; video/television"/>
    <s v="television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s v="film &amp; video/television"/>
    <s v="television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s v="film &amp; video/television"/>
    <s v="television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s v="film &amp; video/television"/>
    <s v="television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s v="film &amp; video/television"/>
    <s v="television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s v="film &amp; video/television"/>
    <s v="television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s v="film &amp; video/television"/>
    <s v="television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s v="film &amp; video/television"/>
    <s v="television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s v="film &amp; video/television"/>
    <s v="television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s v="film &amp; video/television"/>
    <s v="television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s v="film &amp; video/television"/>
    <s v="television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s v="film &amp; video/television"/>
    <s v="television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s v="film &amp; video/television"/>
    <s v="television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s v="film &amp; video/television"/>
    <s v="television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s v="film &amp; video/television"/>
    <s v="television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s v="film &amp; video/television"/>
    <s v="television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s v="film &amp; video/television"/>
    <s v="television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s v="film &amp; video/television"/>
    <s v="television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s v="film &amp; video/television"/>
    <s v="television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s v="film &amp; video/television"/>
    <s v="television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s v="film &amp; video/television"/>
    <s v="television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s v="film &amp; video/television"/>
    <s v="television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s v="film &amp; video/television"/>
    <s v="television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s v="film &amp; video/television"/>
    <s v="television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s v="film &amp; video/television"/>
    <s v="television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s v="film &amp; video/television"/>
    <s v="television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s v="film &amp; video/television"/>
    <s v="television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s v="film &amp; video/television"/>
    <s v="television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s v="film &amp; video/television"/>
    <s v="television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s v="film &amp; video/television"/>
    <s v="television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s v="film &amp; video/television"/>
    <s v="television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s v="film &amp; video/television"/>
    <s v="television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s v="film &amp; video/television"/>
    <s v="television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s v="film &amp; video/television"/>
    <s v="television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s v="film &amp; video/television"/>
    <s v="television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s v="film &amp; video/television"/>
    <s v="television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s v="film &amp; video/television"/>
    <s v="television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s v="film &amp; video/television"/>
    <s v="television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s v="film &amp; video/television"/>
    <s v="television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s v="film &amp; video/television"/>
    <s v="television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s v="film &amp; video/television"/>
    <s v="television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s v="film &amp; video/television"/>
    <s v="television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s v="film &amp; video/television"/>
    <s v="television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s v="film &amp; video/television"/>
    <s v="television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s v="film &amp; video/television"/>
    <s v="television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s v="film &amp; video/television"/>
    <s v="television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s v="film &amp; video/television"/>
    <s v="television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s v="film &amp; video/television"/>
    <s v="television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s v="film &amp; video/television"/>
    <s v="television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s v="film &amp; video/television"/>
    <s v="television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s v="film &amp; video/television"/>
    <s v="television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s v="film &amp; video/television"/>
    <s v="television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s v="film &amp; video/television"/>
    <s v="television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s v="film &amp; video/television"/>
    <s v="television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s v="film &amp; video/television"/>
    <s v="television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s v="film &amp; video/television"/>
    <s v="television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s v="film &amp; video/television"/>
    <s v="television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s v="film &amp; video/television"/>
    <s v="television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s v="film &amp; video/television"/>
    <s v="television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s v="film &amp; video/shorts"/>
    <s v="shorts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s v="film &amp; video/shorts"/>
    <s v="shorts"/>
    <x v="0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s v="film &amp; video/shorts"/>
    <s v="shorts"/>
    <x v="0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s v="film &amp; video/shorts"/>
    <s v="shorts"/>
    <x v="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s v="film &amp; video/shorts"/>
    <s v="shorts"/>
    <x v="0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s v="film &amp; video/shorts"/>
    <s v="shorts"/>
    <x v="0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s v="film &amp; video/shorts"/>
    <s v="shorts"/>
    <x v="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s v="film &amp; video/shorts"/>
    <s v="shorts"/>
    <x v="0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s v="film &amp; video/shorts"/>
    <s v="shorts"/>
    <x v="0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s v="film &amp; video/shorts"/>
    <s v="shorts"/>
    <x v="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s v="film &amp; video/shorts"/>
    <s v="shorts"/>
    <x v="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s v="film &amp; video/shorts"/>
    <s v="shorts"/>
    <x v="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s v="film &amp; video/shorts"/>
    <s v="shorts"/>
    <x v="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s v="film &amp; video/shorts"/>
    <s v="shorts"/>
    <x v="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s v="film &amp; video/shorts"/>
    <s v="shorts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s v="film &amp; video/shorts"/>
    <s v="shorts"/>
    <x v="0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s v="film &amp; video/shorts"/>
    <s v="shorts"/>
    <x v="0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s v="film &amp; video/shorts"/>
    <s v="shorts"/>
    <x v="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s v="film &amp; video/shorts"/>
    <s v="shorts"/>
    <x v="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s v="film &amp; video/shorts"/>
    <s v="shorts"/>
    <x v="0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s v="film &amp; video/shorts"/>
    <s v="shorts"/>
    <x v="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s v="film &amp; video/shorts"/>
    <s v="shorts"/>
    <x v="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s v="film &amp; video/shorts"/>
    <s v="shorts"/>
    <x v="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s v="film &amp; video/shorts"/>
    <s v="shorts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s v="film &amp; video/shorts"/>
    <s v="shorts"/>
    <x v="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s v="film &amp; video/shorts"/>
    <s v="shorts"/>
    <x v="0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s v="film &amp; video/shorts"/>
    <s v="shorts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s v="film &amp; video/shorts"/>
    <s v="shorts"/>
    <x v="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s v="film &amp; video/shorts"/>
    <s v="shorts"/>
    <x v="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s v="film &amp; video/shorts"/>
    <s v="shorts"/>
    <x v="0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s v="film &amp; video/shorts"/>
    <s v="shorts"/>
    <x v="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s v="film &amp; video/shorts"/>
    <s v="shorts"/>
    <x v="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s v="film &amp; video/shorts"/>
    <s v="shorts"/>
    <x v="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s v="film &amp; video/shorts"/>
    <s v="shorts"/>
    <x v="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s v="film &amp; video/shorts"/>
    <s v="shorts"/>
    <x v="0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s v="film &amp; video/shorts"/>
    <s v="shorts"/>
    <x v="0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s v="film &amp; video/shorts"/>
    <s v="shorts"/>
    <x v="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s v="film &amp; video/shorts"/>
    <s v="shorts"/>
    <x v="0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s v="film &amp; video/shorts"/>
    <s v="shorts"/>
    <x v="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s v="film &amp; video/shorts"/>
    <s v="shorts"/>
    <x v="0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s v="film &amp; video/shorts"/>
    <s v="shorts"/>
    <x v="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s v="film &amp; video/shorts"/>
    <s v="shorts"/>
    <x v="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s v="film &amp; video/shorts"/>
    <s v="shorts"/>
    <x v="0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s v="film &amp; video/shorts"/>
    <s v="shorts"/>
    <x v="0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s v="film &amp; video/shorts"/>
    <s v="shorts"/>
    <x v="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4"/>
    <s v="film &amp; video/shorts"/>
    <s v="shorts"/>
    <x v="0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5"/>
    <s v="film &amp; video/shorts"/>
    <s v="shorts"/>
    <x v="0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6"/>
    <s v="film &amp; video/shorts"/>
    <s v="shorts"/>
    <x v="0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7"/>
    <s v="film &amp; video/shorts"/>
    <s v="shorts"/>
    <x v="0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8"/>
    <s v="film &amp; video/shorts"/>
    <s v="shorts"/>
    <x v="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09"/>
    <s v="film &amp; video/shorts"/>
    <s v="shorts"/>
    <x v="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0"/>
    <s v="film &amp; video/shorts"/>
    <s v="shorts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s v="film &amp; video/shorts"/>
    <s v="shorts"/>
    <x v="0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s v="film &amp; video/shorts"/>
    <s v="shorts"/>
    <x v="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3"/>
    <s v="film &amp; video/shorts"/>
    <s v="shorts"/>
    <x v="0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4"/>
    <s v="film &amp; video/shorts"/>
    <s v="shorts"/>
    <x v="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5"/>
    <s v="film &amp; video/shorts"/>
    <s v="shorts"/>
    <x v="0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6"/>
    <s v="film &amp; video/shorts"/>
    <s v="shorts"/>
    <x v="0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7"/>
    <s v="film &amp; video/shorts"/>
    <s v="shorts"/>
    <x v="0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8"/>
    <s v="film &amp; video/shorts"/>
    <s v="shorts"/>
    <x v="0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19"/>
    <s v="film &amp; video/science fiction"/>
    <s v="science fiction"/>
    <x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0"/>
    <s v="film &amp; video/science fiction"/>
    <s v="science fiction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s v="film &amp; video/science fiction"/>
    <s v="science fiction"/>
    <x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2"/>
    <s v="film &amp; video/science fiction"/>
    <s v="science fiction"/>
    <x v="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s v="film &amp; video/science fiction"/>
    <s v="science fiction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3"/>
    <s v="film &amp; video/science fiction"/>
    <s v="science fiction"/>
    <x v="0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4"/>
    <s v="film &amp; video/science fiction"/>
    <s v="science fiction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5"/>
    <s v="film &amp; video/science fiction"/>
    <s v="science fiction"/>
    <x v="0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6"/>
    <s v="film &amp; video/science fiction"/>
    <s v="science fiction"/>
    <x v="0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s v="film &amp; video/science fiction"/>
    <s v="science fiction"/>
    <x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s v="film &amp; video/science fiction"/>
    <s v="science fiction"/>
    <x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s v="film &amp; video/science fiction"/>
    <s v="science fiction"/>
    <x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27"/>
    <s v="film &amp; video/science fiction"/>
    <s v="science fiction"/>
    <x v="0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s v="film &amp; video/science fiction"/>
    <s v="science fiction"/>
    <x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s v="film &amp; video/science fiction"/>
    <s v="science fiction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28"/>
    <s v="film &amp; video/science fiction"/>
    <s v="science fiction"/>
    <x v="0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s v="film &amp; video/science fiction"/>
    <s v="science fiction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s v="film &amp; video/science fiction"/>
    <s v="science fiction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29"/>
    <s v="film &amp; video/science fiction"/>
    <s v="science fiction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s v="film &amp; video/science fiction"/>
    <s v="science fiction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s v="film &amp; video/science fiction"/>
    <s v="science fiction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31"/>
    <s v="film &amp; video/science fiction"/>
    <s v="science fiction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19"/>
    <s v="film &amp; video/science fiction"/>
    <s v="science fiction"/>
    <x v="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s v="film &amp; video/science fiction"/>
    <s v="science fiction"/>
    <x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32"/>
    <s v="film &amp; video/science fiction"/>
    <s v="science fiction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33"/>
    <s v="film &amp; video/science fiction"/>
    <s v="science fiction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34"/>
    <s v="film &amp; video/science fiction"/>
    <s v="science fiction"/>
    <x v="0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s v="film &amp; video/science fiction"/>
    <s v="science fiction"/>
    <x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35"/>
    <s v="film &amp; video/science fiction"/>
    <s v="science fiction"/>
    <x v="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36"/>
    <s v="film &amp; video/science fiction"/>
    <s v="science fiction"/>
    <x v="0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37"/>
    <s v="film &amp; video/science fiction"/>
    <s v="science fiction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38"/>
    <s v="film &amp; video/science fiction"/>
    <s v="science fiction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2"/>
    <s v="film &amp; video/science fiction"/>
    <s v="science fiction"/>
    <x v="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39"/>
    <s v="film &amp; video/science fiction"/>
    <s v="science fiction"/>
    <x v="0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40"/>
    <s v="film &amp; video/science fiction"/>
    <s v="science fiction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41"/>
    <s v="film &amp; video/science fiction"/>
    <s v="science fiction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42"/>
    <s v="film &amp; video/science fiction"/>
    <s v="science fiction"/>
    <x v="0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43"/>
    <s v="film &amp; video/science fiction"/>
    <s v="science fiction"/>
    <x v="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s v="film &amp; video/science fiction"/>
    <s v="science fiction"/>
    <x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19"/>
    <s v="film &amp; video/science fiction"/>
    <s v="science fiction"/>
    <x v="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s v="film &amp; video/drama"/>
    <s v="drama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44"/>
    <s v="film &amp; video/drama"/>
    <s v="drama"/>
    <x v="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45"/>
    <s v="film &amp; video/drama"/>
    <s v="drama"/>
    <x v="0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s v="film &amp; video/drama"/>
    <s v="drama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46"/>
    <s v="film &amp; video/drama"/>
    <s v="drama"/>
    <x v="0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s v="film &amp; video/drama"/>
    <s v="drama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s v="film &amp; video/drama"/>
    <s v="drama"/>
    <x v="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48"/>
    <s v="film &amp; video/drama"/>
    <s v="drama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49"/>
    <s v="film &amp; video/drama"/>
    <s v="drama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50"/>
    <s v="film &amp; video/drama"/>
    <s v="drama"/>
    <x v="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51"/>
    <s v="film &amp; video/drama"/>
    <s v="drama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20"/>
    <s v="film &amp; video/drama"/>
    <s v="drama"/>
    <x v="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s v="film &amp; video/drama"/>
    <s v="drama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s v="film &amp; video/drama"/>
    <s v="drama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s v="film &amp; video/drama"/>
    <s v="drama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52"/>
    <s v="film &amp; video/drama"/>
    <s v="drama"/>
    <x v="0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s v="film &amp; video/drama"/>
    <s v="drama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3"/>
    <s v="film &amp; video/drama"/>
    <s v="drama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s v="film &amp; video/drama"/>
    <s v="drama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s v="film &amp; video/drama"/>
    <s v="drama"/>
    <x v="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54"/>
    <s v="film &amp; video/drama"/>
    <s v="drama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55"/>
    <s v="film &amp; video/drama"/>
    <s v="drama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s v="film &amp; video/drama"/>
    <s v="drama"/>
    <x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56"/>
    <s v="film &amp; video/drama"/>
    <s v="drama"/>
    <x v="0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57"/>
    <s v="film &amp; video/drama"/>
    <s v="drama"/>
    <x v="0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58"/>
    <s v="film &amp; video/drama"/>
    <s v="drama"/>
    <x v="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s v="film &amp; video/drama"/>
    <s v="drama"/>
    <x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9"/>
    <s v="film &amp; video/drama"/>
    <s v="drama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s v="film &amp; video/drama"/>
    <s v="drama"/>
    <x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60"/>
    <s v="film &amp; video/drama"/>
    <s v="drama"/>
    <x v="0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73"/>
    <s v="film &amp; video/drama"/>
    <s v="drama"/>
    <x v="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1"/>
    <s v="film &amp; video/drama"/>
    <s v="drama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62"/>
    <s v="film &amp; video/drama"/>
    <s v="drama"/>
    <x v="0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s v="film &amp; video/drama"/>
    <s v="drama"/>
    <x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20"/>
    <s v="film &amp; video/drama"/>
    <s v="drama"/>
    <x v="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s v="film &amp; video/drama"/>
    <s v="drama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63"/>
    <s v="film &amp; video/drama"/>
    <s v="drama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64"/>
    <s v="film &amp; video/drama"/>
    <s v="drama"/>
    <x v="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65"/>
    <s v="film &amp; video/drama"/>
    <s v="drama"/>
    <x v="0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s v="film &amp; video/drama"/>
    <s v="drama"/>
    <x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166"/>
    <s v="film &amp; video/drama"/>
    <s v="drama"/>
    <x v="0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167"/>
    <s v="film &amp; video/drama"/>
    <s v="drama"/>
    <x v="0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s v="film &amp; video/drama"/>
    <s v="drama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168"/>
    <s v="film &amp; video/drama"/>
    <s v="drama"/>
    <x v="0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169"/>
    <s v="film &amp; video/drama"/>
    <s v="drama"/>
    <x v="0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170"/>
    <s v="film &amp; video/drama"/>
    <s v="drama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s v="film &amp; video/drama"/>
    <s v="drama"/>
    <x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171"/>
    <s v="film &amp; video/drama"/>
    <s v="drama"/>
    <x v="0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s v="film &amp; video/drama"/>
    <s v="drama"/>
    <x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s v="film &amp; video/drama"/>
    <s v="drama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172"/>
    <s v="film &amp; video/drama"/>
    <s v="drama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173"/>
    <s v="film &amp; video/drama"/>
    <s v="drama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120"/>
    <s v="film &amp; video/drama"/>
    <s v="drama"/>
    <x v="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135"/>
    <s v="film &amp; video/drama"/>
    <s v="drama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120"/>
    <s v="film &amp; video/drama"/>
    <s v="drama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119"/>
    <s v="film &amp; video/drama"/>
    <s v="drama"/>
    <x v="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174"/>
    <s v="film &amp; video/drama"/>
    <s v="drama"/>
    <x v="0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175"/>
    <s v="film &amp; video/drama"/>
    <s v="drama"/>
    <x v="0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s v="film &amp; video/drama"/>
    <s v="drama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176"/>
    <s v="film &amp; video/drama"/>
    <s v="drama"/>
    <x v="0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177"/>
    <s v="film &amp; video/drama"/>
    <s v="drama"/>
    <x v="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s v="film &amp; video/drama"/>
    <s v="drama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8"/>
    <s v="film &amp; video/drama"/>
    <s v="drama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s v="film &amp; video/drama"/>
    <s v="drama"/>
    <x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s v="film &amp; video/drama"/>
    <s v="drama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s v="film &amp; video/drama"/>
    <s v="drama"/>
    <x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179"/>
    <s v="film &amp; video/drama"/>
    <s v="drama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s v="film &amp; video/drama"/>
    <s v="drama"/>
    <x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s v="film &amp; video/drama"/>
    <s v="drama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s v="film &amp; video/drama"/>
    <s v="drama"/>
    <x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180"/>
    <s v="film &amp; video/drama"/>
    <s v="drama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s v="film &amp; video/drama"/>
    <s v="drama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181"/>
    <s v="film &amp; video/drama"/>
    <s v="drama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s v="film &amp; video/drama"/>
    <s v="drama"/>
    <x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182"/>
    <s v="film &amp; video/drama"/>
    <s v="drama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s v="film &amp; video/drama"/>
    <s v="drama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s v="film &amp; video/drama"/>
    <s v="drama"/>
    <x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73"/>
    <s v="film &amp; video/drama"/>
    <s v="drama"/>
    <x v="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s v="film &amp; video/drama"/>
    <s v="drama"/>
    <x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s v="film &amp; video/drama"/>
    <s v="drama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183"/>
    <s v="film &amp; video/documentary"/>
    <s v="documentary"/>
    <x v="0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184"/>
    <s v="film &amp; video/documentary"/>
    <s v="documentary"/>
    <x v="0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185"/>
    <s v="film &amp; video/documentary"/>
    <s v="documentary"/>
    <x v="0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186"/>
    <s v="film &amp; video/documentary"/>
    <s v="documentary"/>
    <x v="0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187"/>
    <s v="film &amp; video/documentary"/>
    <s v="documentary"/>
    <x v="0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188"/>
    <s v="film &amp; video/documentary"/>
    <s v="documentary"/>
    <x v="0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189"/>
    <s v="film &amp; video/documentary"/>
    <s v="documentary"/>
    <x v="0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190"/>
    <s v="film &amp; video/documentary"/>
    <s v="documentary"/>
    <x v="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191"/>
    <s v="film &amp; video/documentary"/>
    <s v="documentary"/>
    <x v="0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192"/>
    <s v="film &amp; video/documentary"/>
    <s v="documentary"/>
    <x v="0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193"/>
    <s v="film &amp; video/documentary"/>
    <s v="documentary"/>
    <x v="0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194"/>
    <s v="film &amp; video/documentary"/>
    <s v="documentary"/>
    <x v="0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195"/>
    <s v="film &amp; video/documentary"/>
    <s v="documentary"/>
    <x v="0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196"/>
    <s v="film &amp; video/documentary"/>
    <s v="documentary"/>
    <x v="0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197"/>
    <s v="film &amp; video/documentary"/>
    <s v="documentary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198"/>
    <s v="film &amp; video/documentary"/>
    <s v="documentary"/>
    <x v="0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199"/>
    <s v="film &amp; video/documentary"/>
    <s v="documentary"/>
    <x v="0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00"/>
    <s v="film &amp; video/documentary"/>
    <s v="documentary"/>
    <x v="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01"/>
    <s v="film &amp; video/documentary"/>
    <s v="documentary"/>
    <x v="0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02"/>
    <s v="film &amp; video/documentary"/>
    <s v="documentary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03"/>
    <s v="film &amp; video/documentary"/>
    <s v="documentary"/>
    <x v="0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04"/>
    <s v="film &amp; video/documentary"/>
    <s v="documentary"/>
    <x v="0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5"/>
    <s v="film &amp; video/documentary"/>
    <s v="documentary"/>
    <x v="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06"/>
    <s v="film &amp; video/documentary"/>
    <s v="documentary"/>
    <x v="0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07"/>
    <s v="film &amp; video/documentary"/>
    <s v="documentary"/>
    <x v="0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08"/>
    <s v="film &amp; video/documentary"/>
    <s v="documentary"/>
    <x v="0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09"/>
    <s v="film &amp; video/documentary"/>
    <s v="documentary"/>
    <x v="0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10"/>
    <s v="film &amp; video/documentary"/>
    <s v="documentary"/>
    <x v="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11"/>
    <s v="film &amp; video/documentary"/>
    <s v="documentary"/>
    <x v="0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12"/>
    <s v="film &amp; video/documentary"/>
    <s v="documentary"/>
    <x v="0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13"/>
    <s v="film &amp; video/documentary"/>
    <s v="documentary"/>
    <x v="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14"/>
    <s v="film &amp; video/documentary"/>
    <s v="documentary"/>
    <x v="0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15"/>
    <s v="film &amp; video/documentary"/>
    <s v="documentary"/>
    <x v="0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16"/>
    <s v="film &amp; video/documentary"/>
    <s v="documentary"/>
    <x v="0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7"/>
    <s v="film &amp; video/documentary"/>
    <s v="documentary"/>
    <x v="0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18"/>
    <s v="film &amp; video/documentary"/>
    <s v="documentary"/>
    <x v="0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19"/>
    <s v="film &amp; video/documentary"/>
    <s v="documentary"/>
    <x v="0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20"/>
    <s v="film &amp; video/documentary"/>
    <s v="documentary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21"/>
    <s v="film &amp; video/documentary"/>
    <s v="documentary"/>
    <x v="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22"/>
    <s v="film &amp; video/documentary"/>
    <s v="documentary"/>
    <x v="0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23"/>
    <s v="film &amp; video/documentary"/>
    <s v="documentary"/>
    <x v="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24"/>
    <s v="film &amp; video/documentary"/>
    <s v="documentary"/>
    <x v="0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25"/>
    <s v="film &amp; video/documentary"/>
    <s v="documentary"/>
    <x v="0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26"/>
    <s v="film &amp; video/documentary"/>
    <s v="documentary"/>
    <x v="0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27"/>
    <s v="film &amp; video/documentary"/>
    <s v="documentary"/>
    <x v="0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28"/>
    <s v="film &amp; video/documentary"/>
    <s v="documentary"/>
    <x v="0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29"/>
    <s v="film &amp; video/documentary"/>
    <s v="documentary"/>
    <x v="0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30"/>
    <s v="film &amp; video/documentary"/>
    <s v="documentary"/>
    <x v="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31"/>
    <s v="film &amp; video/documentary"/>
    <s v="documentary"/>
    <x v="0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32"/>
    <s v="film &amp; video/documentary"/>
    <s v="documentary"/>
    <x v="0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33"/>
    <s v="film &amp; video/documentary"/>
    <s v="documentary"/>
    <x v="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34"/>
    <s v="film &amp; video/documentary"/>
    <s v="documentary"/>
    <x v="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35"/>
    <s v="film &amp; video/documentary"/>
    <s v="documentary"/>
    <x v="0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36"/>
    <s v="film &amp; video/documentary"/>
    <s v="documentary"/>
    <x v="0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s v="film &amp; video/documentary"/>
    <s v="documentary"/>
    <x v="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37"/>
    <s v="film &amp; video/documentary"/>
    <s v="documentary"/>
    <x v="0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38"/>
    <s v="film &amp; video/documentary"/>
    <s v="documentary"/>
    <x v="0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39"/>
    <s v="film &amp; video/documentary"/>
    <s v="documentary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40"/>
    <s v="film &amp; video/documentary"/>
    <s v="documentary"/>
    <x v="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41"/>
    <s v="film &amp; video/documentary"/>
    <s v="documentary"/>
    <x v="0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242"/>
    <s v="film &amp; video/documentary"/>
    <s v="documentary"/>
    <x v="0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243"/>
    <s v="film &amp; video/documentary"/>
    <s v="documentary"/>
    <x v="0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244"/>
    <s v="film &amp; video/documentary"/>
    <s v="documentary"/>
    <x v="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245"/>
    <s v="film &amp; video/documentary"/>
    <s v="documentary"/>
    <x v="0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246"/>
    <s v="film &amp; video/documentary"/>
    <s v="documentary"/>
    <x v="0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247"/>
    <s v="film &amp; video/documentary"/>
    <s v="documentary"/>
    <x v="0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248"/>
    <s v="film &amp; video/documentary"/>
    <s v="documentary"/>
    <x v="0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249"/>
    <s v="film &amp; video/documentary"/>
    <s v="documentary"/>
    <x v="0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250"/>
    <s v="film &amp; video/documentary"/>
    <s v="documentary"/>
    <x v="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251"/>
    <s v="film &amp; video/documentary"/>
    <s v="documentary"/>
    <x v="0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252"/>
    <s v="film &amp; video/documentary"/>
    <s v="documentary"/>
    <x v="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253"/>
    <s v="film &amp; video/documentary"/>
    <s v="documentary"/>
    <x v="0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254"/>
    <s v="film &amp; video/documentary"/>
    <s v="documentary"/>
    <x v="0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255"/>
    <s v="film &amp; video/documentary"/>
    <s v="documentary"/>
    <x v="0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256"/>
    <s v="film &amp; video/documentary"/>
    <s v="documentary"/>
    <x v="0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257"/>
    <s v="film &amp; video/documentary"/>
    <s v="documentary"/>
    <x v="0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258"/>
    <s v="film &amp; video/documentary"/>
    <s v="documentary"/>
    <x v="0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259"/>
    <s v="film &amp; video/documentary"/>
    <s v="documentary"/>
    <x v="0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260"/>
    <s v="film &amp; video/documentary"/>
    <s v="documentary"/>
    <x v="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261"/>
    <s v="film &amp; video/documentary"/>
    <s v="documentary"/>
    <x v="0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262"/>
    <s v="film &amp; video/documentary"/>
    <s v="documentary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263"/>
    <s v="film &amp; video/documentary"/>
    <s v="documentary"/>
    <x v="0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264"/>
    <s v="film &amp; video/documentary"/>
    <s v="documentary"/>
    <x v="0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265"/>
    <s v="film &amp; video/documentary"/>
    <s v="documentary"/>
    <x v="0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266"/>
    <s v="film &amp; video/documentary"/>
    <s v="documentary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267"/>
    <s v="film &amp; video/documentary"/>
    <s v="documentary"/>
    <x v="0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268"/>
    <s v="film &amp; video/documentary"/>
    <s v="documentary"/>
    <x v="0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269"/>
    <s v="film &amp; video/documentary"/>
    <s v="documentary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270"/>
    <s v="film &amp; video/documentary"/>
    <s v="documentary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271"/>
    <s v="film &amp; video/documentary"/>
    <s v="documentary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272"/>
    <s v="film &amp; video/documentary"/>
    <s v="documentary"/>
    <x v="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273"/>
    <s v="film &amp; video/documentary"/>
    <s v="documentary"/>
    <x v="0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274"/>
    <s v="film &amp; video/documentary"/>
    <s v="documentary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275"/>
    <s v="film &amp; video/documentary"/>
    <s v="documentary"/>
    <x v="0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276"/>
    <s v="film &amp; video/documentary"/>
    <s v="documentary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277"/>
    <s v="film &amp; video/documentary"/>
    <s v="documentary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278"/>
    <s v="film &amp; video/documentary"/>
    <s v="documentary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279"/>
    <s v="film &amp; video/documentary"/>
    <s v="documentary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280"/>
    <s v="film &amp; video/documentary"/>
    <s v="documentary"/>
    <x v="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281"/>
    <s v="film &amp; video/documentary"/>
    <s v="documentary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282"/>
    <s v="film &amp; video/documentary"/>
    <s v="documentary"/>
    <x v="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283"/>
    <s v="film &amp; video/documentary"/>
    <s v="documentary"/>
    <x v="0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284"/>
    <s v="film &amp; video/documentary"/>
    <s v="documentary"/>
    <x v="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285"/>
    <s v="film &amp; video/documentary"/>
    <s v="documentary"/>
    <x v="0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286"/>
    <s v="film &amp; video/documentary"/>
    <s v="documentary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287"/>
    <s v="film &amp; video/documentary"/>
    <s v="documentary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288"/>
    <s v="film &amp; video/documentary"/>
    <s v="documentary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289"/>
    <s v="film &amp; video/documentary"/>
    <s v="documentary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90"/>
    <s v="film &amp; video/documentary"/>
    <s v="documentary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291"/>
    <s v="film &amp; video/documentary"/>
    <s v="documentary"/>
    <x v="0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292"/>
    <s v="film &amp; video/documentary"/>
    <s v="documentary"/>
    <x v="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293"/>
    <s v="film &amp; video/documentary"/>
    <s v="documentary"/>
    <x v="0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294"/>
    <s v="film &amp; video/documentary"/>
    <s v="documentary"/>
    <x v="0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295"/>
    <s v="film &amp; video/documentary"/>
    <s v="documentary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296"/>
    <s v="film &amp; video/documentary"/>
    <s v="documentary"/>
    <x v="0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297"/>
    <s v="film &amp; video/documentary"/>
    <s v="documentary"/>
    <x v="0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298"/>
    <s v="film &amp; video/documentary"/>
    <s v="documentary"/>
    <x v="0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9"/>
    <s v="film &amp; video/documentary"/>
    <s v="documentary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00"/>
    <s v="film &amp; video/documentary"/>
    <s v="documentary"/>
    <x v="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01"/>
    <s v="film &amp; video/documentary"/>
    <s v="documentary"/>
    <x v="0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02"/>
    <s v="film &amp; video/documentary"/>
    <s v="documentary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03"/>
    <s v="film &amp; video/documentary"/>
    <s v="documentary"/>
    <x v="0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04"/>
    <s v="film &amp; video/documentary"/>
    <s v="documentary"/>
    <x v="0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05"/>
    <s v="film &amp; video/documentary"/>
    <s v="documentary"/>
    <x v="0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06"/>
    <s v="film &amp; video/documentary"/>
    <s v="documentary"/>
    <x v="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07"/>
    <s v="film &amp; video/documentary"/>
    <s v="documentary"/>
    <x v="0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08"/>
    <s v="film &amp; video/documentary"/>
    <s v="documentary"/>
    <x v="0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09"/>
    <s v="film &amp; video/documentary"/>
    <s v="documentary"/>
    <x v="0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10"/>
    <s v="film &amp; video/documentary"/>
    <s v="documentary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11"/>
    <s v="film &amp; video/documentary"/>
    <s v="documentary"/>
    <x v="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12"/>
    <s v="film &amp; video/documentary"/>
    <s v="documentary"/>
    <x v="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13"/>
    <s v="film &amp; video/documentary"/>
    <s v="documentary"/>
    <x v="0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14"/>
    <s v="film &amp; video/documentary"/>
    <s v="documentary"/>
    <x v="0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15"/>
    <s v="film &amp; video/documentary"/>
    <s v="documentary"/>
    <x v="0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16"/>
    <s v="film &amp; video/documentary"/>
    <s v="documentary"/>
    <x v="0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7"/>
    <s v="film &amp; video/documentary"/>
    <s v="documentary"/>
    <x v="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18"/>
    <s v="film &amp; video/documentary"/>
    <s v="documentary"/>
    <x v="0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19"/>
    <s v="film &amp; video/documentary"/>
    <s v="documentary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20"/>
    <s v="film &amp; video/documentary"/>
    <s v="documentary"/>
    <x v="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21"/>
    <s v="film &amp; video/documentary"/>
    <s v="documentary"/>
    <x v="0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22"/>
    <s v="film &amp; video/documentary"/>
    <s v="documentary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23"/>
    <s v="film &amp; video/documentary"/>
    <s v="documentary"/>
    <x v="0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24"/>
    <s v="film &amp; video/documentary"/>
    <s v="documentary"/>
    <x v="0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25"/>
    <s v="film &amp; video/documentary"/>
    <s v="documentary"/>
    <x v="0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26"/>
    <s v="film &amp; video/documentary"/>
    <s v="documentary"/>
    <x v="0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27"/>
    <s v="film &amp; video/documentary"/>
    <s v="documentary"/>
    <x v="0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28"/>
    <s v="film &amp; video/documentary"/>
    <s v="documentary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29"/>
    <s v="film &amp; video/documentary"/>
    <s v="documentary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30"/>
    <s v="film &amp; video/documentary"/>
    <s v="documentary"/>
    <x v="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31"/>
    <s v="film &amp; video/documentary"/>
    <s v="documentary"/>
    <x v="0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s v="film &amp; video/documentary"/>
    <s v="documentary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32"/>
    <s v="film &amp; video/documentary"/>
    <s v="documentary"/>
    <x v="0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33"/>
    <s v="film &amp; video/documentary"/>
    <s v="documentary"/>
    <x v="0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34"/>
    <s v="film &amp; video/documentary"/>
    <s v="documentary"/>
    <x v="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35"/>
    <s v="film &amp; video/documentary"/>
    <s v="documentary"/>
    <x v="0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36"/>
    <s v="film &amp; video/documentary"/>
    <s v="documentary"/>
    <x v="0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37"/>
    <s v="film &amp; video/documentary"/>
    <s v="documentary"/>
    <x v="0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38"/>
    <s v="film &amp; video/documentary"/>
    <s v="documentary"/>
    <x v="0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39"/>
    <s v="film &amp; video/documentary"/>
    <s v="documentary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40"/>
    <s v="film &amp; video/documentary"/>
    <s v="documentary"/>
    <x v="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341"/>
    <s v="film &amp; video/documentary"/>
    <s v="documentary"/>
    <x v="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342"/>
    <s v="film &amp; video/documentary"/>
    <s v="documentary"/>
    <x v="0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343"/>
    <s v="film &amp; video/documentary"/>
    <s v="documentary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344"/>
    <s v="film &amp; video/documentary"/>
    <s v="documentary"/>
    <x v="0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345"/>
    <s v="film &amp; video/documentary"/>
    <s v="documentary"/>
    <x v="0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346"/>
    <s v="film &amp; video/documentary"/>
    <s v="documentary"/>
    <x v="0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347"/>
    <s v="film &amp; video/documentary"/>
    <s v="documentary"/>
    <x v="0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348"/>
    <s v="film &amp; video/documentary"/>
    <s v="documentary"/>
    <x v="0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349"/>
    <s v="film &amp; video/documentary"/>
    <s v="documentary"/>
    <x v="0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350"/>
    <s v="film &amp; video/documentary"/>
    <s v="documentary"/>
    <x v="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351"/>
    <s v="film &amp; video/documentary"/>
    <s v="documentary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352"/>
    <s v="film &amp; video/documentary"/>
    <s v="documentary"/>
    <x v="0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353"/>
    <s v="film &amp; video/documentary"/>
    <s v="documentary"/>
    <x v="0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354"/>
    <s v="film &amp; video/documentary"/>
    <s v="documentary"/>
    <x v="0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355"/>
    <s v="film &amp; video/documentary"/>
    <s v="documentary"/>
    <x v="0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356"/>
    <s v="film &amp; video/documentary"/>
    <s v="documentary"/>
    <x v="0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357"/>
    <s v="film &amp; video/documentary"/>
    <s v="documentary"/>
    <x v="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358"/>
    <s v="film &amp; video/documentary"/>
    <s v="documentary"/>
    <x v="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359"/>
    <s v="film &amp; video/documentary"/>
    <s v="documentary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360"/>
    <s v="film &amp; video/documentary"/>
    <s v="documentary"/>
    <x v="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361"/>
    <s v="film &amp; video/animation"/>
    <s v="animation"/>
    <x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362"/>
    <s v="film &amp; video/animation"/>
    <s v="animation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363"/>
    <s v="film &amp; video/animation"/>
    <s v="animation"/>
    <x v="0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364"/>
    <s v="film &amp; video/animation"/>
    <s v="animation"/>
    <x v="0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365"/>
    <s v="film &amp; video/animation"/>
    <s v="animation"/>
    <x v="0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366"/>
    <s v="film &amp; video/animation"/>
    <s v="animation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367"/>
    <s v="film &amp; video/animation"/>
    <s v="animation"/>
    <x v="0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s v="film &amp; video/animation"/>
    <s v="animation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368"/>
    <s v="film &amp; video/animation"/>
    <s v="animation"/>
    <x v="0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s v="film &amp; video/animation"/>
    <s v="animation"/>
    <x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369"/>
    <s v="film &amp; video/animation"/>
    <s v="animation"/>
    <x v="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370"/>
    <s v="film &amp; video/animation"/>
    <s v="animation"/>
    <x v="0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371"/>
    <s v="film &amp; video/animation"/>
    <s v="animation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s v="film &amp; video/animation"/>
    <s v="animation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72"/>
    <s v="film &amp; video/animation"/>
    <s v="animation"/>
    <x v="0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120"/>
    <s v="film &amp; video/animation"/>
    <s v="animation"/>
    <x v="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s v="film &amp; video/animation"/>
    <s v="animation"/>
    <x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s v="film &amp; video/animation"/>
    <s v="animation"/>
    <x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373"/>
    <s v="film &amp; video/animation"/>
    <s v="animation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s v="film &amp; video/animation"/>
    <s v="animation"/>
    <x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144"/>
    <s v="film &amp; video/animation"/>
    <s v="animation"/>
    <x v="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s v="film &amp; video/animation"/>
    <s v="animation"/>
    <x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374"/>
    <s v="film &amp; video/animation"/>
    <s v="animation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144"/>
    <s v="film &amp; video/animation"/>
    <s v="animation"/>
    <x v="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s v="film &amp; video/animation"/>
    <s v="animation"/>
    <x v="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120"/>
    <s v="film &amp; video/animation"/>
    <s v="animation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375"/>
    <s v="film &amp; video/animation"/>
    <s v="animation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144"/>
    <s v="film &amp; video/animation"/>
    <s v="animation"/>
    <x v="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376"/>
    <s v="film &amp; video/animation"/>
    <s v="animation"/>
    <x v="0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377"/>
    <s v="film &amp; video/animation"/>
    <s v="animation"/>
    <x v="0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378"/>
    <s v="film &amp; video/animation"/>
    <s v="animation"/>
    <x v="0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s v="film &amp; video/animation"/>
    <s v="animation"/>
    <x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9"/>
    <s v="film &amp; video/animation"/>
    <s v="animation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31"/>
    <s v="film &amp; video/animation"/>
    <s v="animation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380"/>
    <s v="film &amp; video/animation"/>
    <s v="animation"/>
    <x v="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381"/>
    <s v="film &amp; video/animation"/>
    <s v="animation"/>
    <x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382"/>
    <s v="film &amp; video/animation"/>
    <s v="animation"/>
    <x v="0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s v="film &amp; video/animation"/>
    <s v="animation"/>
    <x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383"/>
    <s v="film &amp; video/animation"/>
    <s v="animation"/>
    <x v="0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384"/>
    <s v="film &amp; video/animation"/>
    <s v="animation"/>
    <x v="0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385"/>
    <s v="film &amp; video/animation"/>
    <s v="animation"/>
    <x v="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s v="film &amp; video/animation"/>
    <s v="animation"/>
    <x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s v="film &amp; video/animation"/>
    <s v="animation"/>
    <x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386"/>
    <s v="film &amp; video/animation"/>
    <s v="animation"/>
    <x v="0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120"/>
    <s v="film &amp; video/animation"/>
    <s v="animation"/>
    <x v="0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387"/>
    <s v="film &amp; video/animation"/>
    <s v="animation"/>
    <x v="0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388"/>
    <s v="film &amp; video/animation"/>
    <s v="animation"/>
    <x v="0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389"/>
    <s v="film &amp; video/animation"/>
    <s v="animation"/>
    <x v="0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s v="film &amp; video/animation"/>
    <s v="animation"/>
    <x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s v="film &amp; video/animation"/>
    <s v="animation"/>
    <x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157"/>
    <s v="film &amp; video/animation"/>
    <s v="animation"/>
    <x v="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390"/>
    <s v="film &amp; video/animation"/>
    <s v="animation"/>
    <x v="0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391"/>
    <s v="film &amp; video/animation"/>
    <s v="animation"/>
    <x v="0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392"/>
    <s v="film &amp; video/animation"/>
    <s v="animation"/>
    <x v="0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120"/>
    <s v="film &amp; video/animation"/>
    <s v="animation"/>
    <x v="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s v="film &amp; video/animation"/>
    <s v="animation"/>
    <x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393"/>
    <s v="film &amp; video/animation"/>
    <s v="animation"/>
    <x v="0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s v="film &amp; video/animation"/>
    <s v="animation"/>
    <x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s v="film &amp; video/animation"/>
    <s v="animation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394"/>
    <s v="film &amp; video/animation"/>
    <s v="animation"/>
    <x v="0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395"/>
    <s v="film &amp; video/animation"/>
    <s v="animation"/>
    <x v="0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396"/>
    <s v="film &amp; video/animation"/>
    <s v="animation"/>
    <x v="0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119"/>
    <s v="film &amp; video/animation"/>
    <s v="animation"/>
    <x v="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397"/>
    <s v="film &amp; video/animation"/>
    <s v="animation"/>
    <x v="0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398"/>
    <s v="film &amp; video/animation"/>
    <s v="animation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399"/>
    <s v="film &amp; video/animation"/>
    <s v="animation"/>
    <x v="0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73"/>
    <s v="film &amp; video/animation"/>
    <s v="animation"/>
    <x v="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s v="film &amp; video/animation"/>
    <s v="animation"/>
    <x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s v="film &amp; video/animation"/>
    <s v="animation"/>
    <x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00"/>
    <s v="film &amp; video/animation"/>
    <s v="animation"/>
    <x v="0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s v="film &amp; video/animation"/>
    <s v="animation"/>
    <x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s v="film &amp; video/animation"/>
    <s v="animation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s v="film &amp; video/animation"/>
    <s v="animation"/>
    <x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s v="film &amp; video/animation"/>
    <s v="animation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01"/>
    <s v="film &amp; video/animation"/>
    <s v="animation"/>
    <x v="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s v="film &amp; video/animation"/>
    <s v="animation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120"/>
    <s v="film &amp; video/animation"/>
    <s v="animation"/>
    <x v="0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119"/>
    <s v="film &amp; video/animation"/>
    <s v="animation"/>
    <x v="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02"/>
    <s v="film &amp; video/animation"/>
    <s v="animation"/>
    <x v="0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03"/>
    <s v="film &amp; video/animation"/>
    <s v="animation"/>
    <x v="0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404"/>
    <s v="film &amp; video/animation"/>
    <s v="animation"/>
    <x v="0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s v="film &amp; video/animation"/>
    <s v="animation"/>
    <x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405"/>
    <s v="film &amp; video/animation"/>
    <s v="animation"/>
    <x v="0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406"/>
    <s v="film &amp; video/animation"/>
    <s v="animation"/>
    <x v="0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407"/>
    <s v="film &amp; video/animation"/>
    <s v="animation"/>
    <x v="0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408"/>
    <s v="film &amp; video/animation"/>
    <s v="animation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409"/>
    <s v="film &amp; video/animation"/>
    <s v="animation"/>
    <x v="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410"/>
    <s v="film &amp; video/animation"/>
    <s v="animation"/>
    <x v="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44"/>
    <s v="film &amp; video/animation"/>
    <s v="animation"/>
    <x v="0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119"/>
    <s v="film &amp; video/animation"/>
    <s v="animation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s v="film &amp; video/animation"/>
    <s v="animation"/>
    <x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80"/>
    <s v="film &amp; video/animation"/>
    <s v="animation"/>
    <x v="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148"/>
    <s v="film &amp; video/animation"/>
    <s v="animation"/>
    <x v="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411"/>
    <s v="film &amp; video/animation"/>
    <s v="animation"/>
    <x v="0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412"/>
    <s v="film &amp; video/animation"/>
    <s v="animation"/>
    <x v="0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413"/>
    <s v="film &amp; video/animation"/>
    <s v="animation"/>
    <x v="0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s v="film &amp; video/animation"/>
    <s v="animation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414"/>
    <s v="film &amp; video/animation"/>
    <s v="animation"/>
    <x v="0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s v="film &amp; video/animation"/>
    <s v="animation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415"/>
    <s v="film &amp; video/animation"/>
    <s v="animation"/>
    <x v="0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416"/>
    <s v="theater/plays"/>
    <s v="plays"/>
    <x v="1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417"/>
    <s v="theater/plays"/>
    <s v="plays"/>
    <x v="1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418"/>
    <s v="theater/plays"/>
    <s v="plays"/>
    <x v="1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419"/>
    <s v="theater/plays"/>
    <s v="plays"/>
    <x v="1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420"/>
    <s v="theater/plays"/>
    <s v="plays"/>
    <x v="1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21"/>
    <s v="theater/plays"/>
    <s v="plays"/>
    <x v="1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422"/>
    <s v="theater/plays"/>
    <s v="plays"/>
    <x v="1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423"/>
    <s v="theater/plays"/>
    <s v="plays"/>
    <x v="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424"/>
    <s v="theater/plays"/>
    <s v="plays"/>
    <x v="1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425"/>
    <s v="theater/plays"/>
    <s v="plays"/>
    <x v="1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426"/>
    <s v="theater/plays"/>
    <s v="plays"/>
    <x v="1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7"/>
    <s v="theater/plays"/>
    <s v="plays"/>
    <x v="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428"/>
    <s v="theater/plays"/>
    <s v="plays"/>
    <x v="1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429"/>
    <s v="theater/plays"/>
    <s v="plays"/>
    <x v="1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430"/>
    <s v="theater/plays"/>
    <s v="plays"/>
    <x v="1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431"/>
    <s v="theater/plays"/>
    <s v="plays"/>
    <x v="1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432"/>
    <s v="theater/plays"/>
    <s v="plays"/>
    <x v="1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433"/>
    <s v="theater/plays"/>
    <s v="plays"/>
    <x v="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434"/>
    <s v="theater/plays"/>
    <s v="plays"/>
    <x v="1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435"/>
    <s v="theater/plays"/>
    <s v="plays"/>
    <x v="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120"/>
    <s v="technology/web"/>
    <s v="web"/>
    <x v="2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384"/>
    <s v="technology/web"/>
    <s v="web"/>
    <x v="2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120"/>
    <s v="technology/web"/>
    <s v="web"/>
    <x v="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436"/>
    <s v="technology/web"/>
    <s v="web"/>
    <x v="2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366"/>
    <s v="technology/web"/>
    <s v="web"/>
    <x v="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437"/>
    <s v="technology/web"/>
    <s v="web"/>
    <x v="2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438"/>
    <s v="technology/web"/>
    <s v="web"/>
    <x v="2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s v="technology/web"/>
    <s v="web"/>
    <x v="2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377"/>
    <s v="technology/web"/>
    <s v="web"/>
    <x v="2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439"/>
    <s v="technology/web"/>
    <s v="web"/>
    <x v="2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440"/>
    <s v="technology/web"/>
    <s v="web"/>
    <x v="2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441"/>
    <s v="technology/web"/>
    <s v="web"/>
    <x v="2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s v="technology/web"/>
    <s v="web"/>
    <x v="2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442"/>
    <s v="technology/web"/>
    <s v="web"/>
    <x v="2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443"/>
    <s v="technology/web"/>
    <s v="web"/>
    <x v="2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s v="technology/web"/>
    <s v="web"/>
    <x v="2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444"/>
    <s v="technology/web"/>
    <s v="web"/>
    <x v="2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445"/>
    <s v="technology/web"/>
    <s v="web"/>
    <x v="2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s v="technology/web"/>
    <s v="web"/>
    <x v="2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73"/>
    <s v="technology/web"/>
    <s v="web"/>
    <x v="2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143"/>
    <s v="technology/web"/>
    <s v="web"/>
    <x v="2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446"/>
    <s v="technology/web"/>
    <s v="web"/>
    <x v="2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s v="technology/web"/>
    <s v="web"/>
    <x v="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447"/>
    <s v="technology/web"/>
    <s v="web"/>
    <x v="2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120"/>
    <s v="technology/web"/>
    <s v="web"/>
    <x v="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s v="technology/web"/>
    <s v="web"/>
    <x v="2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120"/>
    <s v="technology/web"/>
    <s v="web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s v="technology/web"/>
    <s v="web"/>
    <x v="2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8"/>
    <s v="technology/web"/>
    <s v="web"/>
    <x v="2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135"/>
    <s v="technology/web"/>
    <s v="web"/>
    <x v="2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449"/>
    <s v="technology/web"/>
    <s v="web"/>
    <x v="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450"/>
    <s v="technology/web"/>
    <s v="web"/>
    <x v="2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s v="technology/web"/>
    <s v="web"/>
    <x v="2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451"/>
    <s v="technology/web"/>
    <s v="web"/>
    <x v="2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135"/>
    <s v="technology/web"/>
    <s v="web"/>
    <x v="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452"/>
    <s v="technology/web"/>
    <s v="web"/>
    <x v="2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120"/>
    <s v="technology/web"/>
    <s v="web"/>
    <x v="2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119"/>
    <s v="technology/web"/>
    <s v="web"/>
    <x v="2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453"/>
    <s v="technology/web"/>
    <s v="web"/>
    <x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436"/>
    <s v="technology/web"/>
    <s v="web"/>
    <x v="2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120"/>
    <s v="technology/web"/>
    <s v="web"/>
    <x v="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s v="technology/web"/>
    <s v="web"/>
    <x v="2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s v="technology/web"/>
    <s v="web"/>
    <x v="2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120"/>
    <s v="technology/web"/>
    <s v="web"/>
    <x v="2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s v="technology/web"/>
    <s v="web"/>
    <x v="2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s v="technology/web"/>
    <s v="web"/>
    <x v="2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454"/>
    <s v="technology/web"/>
    <s v="web"/>
    <x v="2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455"/>
    <s v="technology/web"/>
    <s v="web"/>
    <x v="2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456"/>
    <s v="technology/web"/>
    <s v="web"/>
    <x v="2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120"/>
    <s v="technology/web"/>
    <s v="web"/>
    <x v="2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457"/>
    <s v="technology/web"/>
    <s v="web"/>
    <x v="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458"/>
    <s v="technology/web"/>
    <s v="web"/>
    <x v="2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409"/>
    <s v="technology/web"/>
    <s v="web"/>
    <x v="2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9"/>
    <s v="technology/web"/>
    <s v="web"/>
    <x v="2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31"/>
    <s v="technology/web"/>
    <s v="web"/>
    <x v="2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460"/>
    <s v="technology/web"/>
    <s v="web"/>
    <x v="2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366"/>
    <s v="technology/web"/>
    <s v="web"/>
    <x v="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119"/>
    <s v="technology/web"/>
    <s v="web"/>
    <x v="2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61"/>
    <s v="technology/web"/>
    <s v="web"/>
    <x v="2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462"/>
    <s v="technology/web"/>
    <s v="web"/>
    <x v="2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s v="technology/web"/>
    <s v="web"/>
    <x v="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463"/>
    <s v="technology/web"/>
    <s v="web"/>
    <x v="2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s v="technology/web"/>
    <s v="web"/>
    <x v="2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464"/>
    <s v="technology/web"/>
    <s v="web"/>
    <x v="2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s v="technology/web"/>
    <s v="web"/>
    <x v="2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465"/>
    <s v="technology/web"/>
    <s v="web"/>
    <x v="2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119"/>
    <s v="technology/web"/>
    <s v="web"/>
    <x v="2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s v="technology/web"/>
    <s v="web"/>
    <x v="2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466"/>
    <s v="technology/web"/>
    <s v="web"/>
    <x v="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144"/>
    <s v="technology/web"/>
    <s v="web"/>
    <x v="2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s v="technology/web"/>
    <s v="web"/>
    <x v="2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s v="technology/web"/>
    <s v="web"/>
    <x v="2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s v="technology/web"/>
    <s v="web"/>
    <x v="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467"/>
    <s v="technology/web"/>
    <s v="web"/>
    <x v="2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s v="technology/web"/>
    <s v="web"/>
    <x v="2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s v="technology/web"/>
    <s v="web"/>
    <x v="2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s v="technology/web"/>
    <s v="web"/>
    <x v="2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s v="technology/web"/>
    <s v="web"/>
    <x v="2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s v="technology/web"/>
    <s v="web"/>
    <x v="2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120"/>
    <s v="technology/web"/>
    <s v="web"/>
    <x v="2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8"/>
    <s v="technology/web"/>
    <s v="web"/>
    <x v="2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469"/>
    <s v="technology/web"/>
    <s v="web"/>
    <x v="2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470"/>
    <s v="technology/web"/>
    <s v="web"/>
    <x v="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s v="technology/web"/>
    <s v="web"/>
    <x v="2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s v="technology/web"/>
    <s v="web"/>
    <x v="2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s v="technology/web"/>
    <s v="web"/>
    <x v="2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471"/>
    <s v="technology/web"/>
    <s v="web"/>
    <x v="2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472"/>
    <s v="technology/web"/>
    <s v="web"/>
    <x v="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s v="technology/web"/>
    <s v="web"/>
    <x v="2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473"/>
    <s v="technology/web"/>
    <s v="web"/>
    <x v="2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119"/>
    <s v="technology/web"/>
    <s v="web"/>
    <x v="2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474"/>
    <s v="technology/web"/>
    <s v="web"/>
    <x v="2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s v="technology/web"/>
    <s v="web"/>
    <x v="2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475"/>
    <s v="technology/web"/>
    <s v="web"/>
    <x v="2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120"/>
    <s v="technology/web"/>
    <s v="web"/>
    <x v="2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453"/>
    <s v="technology/web"/>
    <s v="web"/>
    <x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143"/>
    <s v="technology/web"/>
    <s v="web"/>
    <x v="2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s v="technology/web"/>
    <s v="web"/>
    <x v="2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366"/>
    <s v="technology/web"/>
    <s v="web"/>
    <x v="2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120"/>
    <s v="technology/web"/>
    <s v="web"/>
    <x v="2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476"/>
    <s v="technology/wearables"/>
    <s v="wearables"/>
    <x v="2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477"/>
    <s v="technology/wearables"/>
    <s v="wearables"/>
    <x v="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478"/>
    <s v="technology/wearables"/>
    <s v="wearables"/>
    <x v="2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479"/>
    <s v="technology/wearables"/>
    <s v="wearables"/>
    <x v="2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480"/>
    <s v="technology/wearables"/>
    <s v="wearables"/>
    <x v="2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481"/>
    <s v="technology/wearables"/>
    <s v="wearables"/>
    <x v="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482"/>
    <s v="technology/wearables"/>
    <s v="wearables"/>
    <x v="2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483"/>
    <s v="technology/wearables"/>
    <s v="wearables"/>
    <x v="2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484"/>
    <s v="technology/wearables"/>
    <s v="wearables"/>
    <x v="2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485"/>
    <s v="technology/wearables"/>
    <s v="wearables"/>
    <x v="2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486"/>
    <s v="technology/wearables"/>
    <s v="wearables"/>
    <x v="2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487"/>
    <s v="technology/wearables"/>
    <s v="wearables"/>
    <x v="2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488"/>
    <s v="technology/wearables"/>
    <s v="wearables"/>
    <x v="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489"/>
    <s v="technology/wearables"/>
    <s v="wearables"/>
    <x v="2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490"/>
    <s v="technology/wearables"/>
    <s v="wearables"/>
    <x v="2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491"/>
    <s v="technology/wearables"/>
    <s v="wearables"/>
    <x v="2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492"/>
    <s v="technology/wearables"/>
    <s v="wearables"/>
    <x v="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493"/>
    <s v="technology/wearables"/>
    <s v="wearables"/>
    <x v="2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494"/>
    <s v="technology/wearables"/>
    <s v="wearables"/>
    <x v="2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495"/>
    <s v="technology/wearables"/>
    <s v="wearables"/>
    <x v="2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496"/>
    <s v="technology/wearables"/>
    <s v="wearables"/>
    <x v="2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497"/>
    <s v="technology/wearables"/>
    <s v="wearables"/>
    <x v="2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498"/>
    <s v="technology/wearables"/>
    <s v="wearables"/>
    <x v="2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101"/>
    <s v="technology/wearables"/>
    <s v="wearables"/>
    <x v="2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499"/>
    <s v="technology/wearables"/>
    <s v="wearables"/>
    <x v="2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500"/>
    <s v="technology/wearables"/>
    <s v="wearables"/>
    <x v="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453"/>
    <s v="technology/wearables"/>
    <s v="wearables"/>
    <x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501"/>
    <s v="technology/wearables"/>
    <s v="wearables"/>
    <x v="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502"/>
    <s v="technology/wearables"/>
    <s v="wearables"/>
    <x v="2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503"/>
    <s v="technology/wearables"/>
    <s v="wearables"/>
    <x v="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504"/>
    <s v="technology/wearables"/>
    <s v="wearables"/>
    <x v="2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505"/>
    <s v="technology/wearables"/>
    <s v="wearables"/>
    <x v="2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506"/>
    <s v="technology/wearables"/>
    <s v="wearables"/>
    <x v="2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414"/>
    <s v="technology/wearables"/>
    <s v="wearables"/>
    <x v="2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507"/>
    <s v="technology/wearables"/>
    <s v="wearables"/>
    <x v="2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508"/>
    <s v="technology/wearables"/>
    <s v="wearables"/>
    <x v="2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509"/>
    <s v="technology/wearables"/>
    <s v="wearables"/>
    <x v="2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510"/>
    <s v="technology/wearables"/>
    <s v="wearables"/>
    <x v="2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511"/>
    <s v="technology/wearables"/>
    <s v="wearables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512"/>
    <s v="technology/wearables"/>
    <s v="wearables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513"/>
    <s v="technology/wearables"/>
    <s v="wearables"/>
    <x v="2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120"/>
    <s v="technology/wearables"/>
    <s v="wearables"/>
    <x v="2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514"/>
    <s v="technology/wearables"/>
    <s v="wearables"/>
    <x v="2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515"/>
    <s v="technology/wearables"/>
    <s v="wearables"/>
    <x v="2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516"/>
    <s v="technology/wearables"/>
    <s v="wearables"/>
    <x v="2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517"/>
    <s v="technology/wearables"/>
    <s v="wearables"/>
    <x v="2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s v="technology/wearables"/>
    <s v="wearables"/>
    <x v="2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518"/>
    <s v="technology/wearables"/>
    <s v="wearables"/>
    <x v="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519"/>
    <s v="technology/wearables"/>
    <s v="wearables"/>
    <x v="2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520"/>
    <s v="technology/wearables"/>
    <s v="wearables"/>
    <x v="2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521"/>
    <s v="technology/wearables"/>
    <s v="wearables"/>
    <x v="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438"/>
    <s v="technology/wearables"/>
    <s v="wearables"/>
    <x v="2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522"/>
    <s v="technology/wearables"/>
    <s v="wearables"/>
    <x v="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523"/>
    <s v="technology/wearables"/>
    <s v="wearables"/>
    <x v="2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524"/>
    <s v="technology/wearables"/>
    <s v="wearables"/>
    <x v="2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525"/>
    <s v="technology/wearables"/>
    <s v="wearables"/>
    <x v="2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120"/>
    <s v="technology/wearables"/>
    <s v="wearables"/>
    <x v="2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526"/>
    <s v="technology/wearables"/>
    <s v="wearables"/>
    <x v="2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527"/>
    <s v="technology/wearables"/>
    <s v="wearables"/>
    <x v="2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528"/>
    <s v="technology/wearables"/>
    <s v="wearables"/>
    <x v="2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31"/>
    <s v="technology/wearables"/>
    <s v="wearables"/>
    <x v="2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529"/>
    <s v="technology/wearables"/>
    <s v="wearables"/>
    <x v="2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530"/>
    <s v="technology/wearables"/>
    <s v="wearables"/>
    <x v="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531"/>
    <s v="technology/wearables"/>
    <s v="wearables"/>
    <x v="2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532"/>
    <s v="technology/wearables"/>
    <s v="wearables"/>
    <x v="2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533"/>
    <s v="technology/wearables"/>
    <s v="wearables"/>
    <x v="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s v="technology/wearables"/>
    <s v="wearables"/>
    <x v="2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534"/>
    <s v="technology/wearables"/>
    <s v="wearables"/>
    <x v="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535"/>
    <s v="technology/wearables"/>
    <s v="wearables"/>
    <x v="2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458"/>
    <s v="technology/wearables"/>
    <s v="wearables"/>
    <x v="2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s v="technology/wearables"/>
    <s v="wearables"/>
    <x v="2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536"/>
    <s v="technology/wearables"/>
    <s v="wearables"/>
    <x v="2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537"/>
    <s v="technology/wearables"/>
    <s v="wearables"/>
    <x v="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538"/>
    <s v="technology/wearables"/>
    <s v="wearables"/>
    <x v="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539"/>
    <s v="technology/wearables"/>
    <s v="wearables"/>
    <x v="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540"/>
    <s v="technology/wearables"/>
    <s v="wearables"/>
    <x v="2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541"/>
    <s v="technology/wearables"/>
    <s v="wearables"/>
    <x v="2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542"/>
    <s v="technology/wearables"/>
    <s v="wearables"/>
    <x v="2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381"/>
    <s v="technology/wearables"/>
    <s v="wearables"/>
    <x v="2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543"/>
    <s v="technology/wearables"/>
    <s v="wearables"/>
    <x v="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544"/>
    <s v="publishing/nonfiction"/>
    <s v="nonfiction"/>
    <x v="3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545"/>
    <s v="publishing/nonfiction"/>
    <s v="nonfiction"/>
    <x v="3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546"/>
    <s v="publishing/nonfiction"/>
    <s v="nonfiction"/>
    <x v="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547"/>
    <s v="publishing/nonfiction"/>
    <s v="nonfiction"/>
    <x v="3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548"/>
    <s v="publishing/nonfiction"/>
    <s v="nonfiction"/>
    <x v="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549"/>
    <s v="publishing/nonfiction"/>
    <s v="nonfiction"/>
    <x v="3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550"/>
    <s v="publishing/nonfiction"/>
    <s v="nonfiction"/>
    <x v="3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551"/>
    <s v="publishing/nonfiction"/>
    <s v="nonfiction"/>
    <x v="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552"/>
    <s v="publishing/nonfiction"/>
    <s v="nonfiction"/>
    <x v="3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553"/>
    <s v="publishing/nonfiction"/>
    <s v="nonfiction"/>
    <x v="3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554"/>
    <s v="publishing/nonfiction"/>
    <s v="nonfiction"/>
    <x v="3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55"/>
    <s v="publishing/nonfiction"/>
    <s v="nonfiction"/>
    <x v="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6"/>
    <s v="publishing/nonfiction"/>
    <s v="nonfiction"/>
    <x v="3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557"/>
    <s v="publishing/nonfiction"/>
    <s v="nonfiction"/>
    <x v="3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558"/>
    <s v="publishing/nonfiction"/>
    <s v="nonfiction"/>
    <x v="3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559"/>
    <s v="publishing/nonfiction"/>
    <s v="nonfiction"/>
    <x v="3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560"/>
    <s v="publishing/nonfiction"/>
    <s v="nonfiction"/>
    <x v="3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98"/>
    <s v="publishing/nonfiction"/>
    <s v="nonfiction"/>
    <x v="3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561"/>
    <s v="publishing/nonfiction"/>
    <s v="nonfiction"/>
    <x v="3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562"/>
    <s v="publishing/nonfiction"/>
    <s v="nonfiction"/>
    <x v="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563"/>
    <s v="publishing/nonfiction"/>
    <s v="nonfiction"/>
    <x v="3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564"/>
    <s v="publishing/nonfiction"/>
    <s v="nonfiction"/>
    <x v="3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565"/>
    <s v="publishing/nonfiction"/>
    <s v="nonfiction"/>
    <x v="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66"/>
    <s v="publishing/nonfiction"/>
    <s v="nonfiction"/>
    <x v="3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567"/>
    <s v="publishing/nonfiction"/>
    <s v="nonfiction"/>
    <x v="3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568"/>
    <s v="publishing/nonfiction"/>
    <s v="nonfiction"/>
    <x v="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569"/>
    <s v="publishing/nonfiction"/>
    <s v="nonfiction"/>
    <x v="3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570"/>
    <s v="publishing/nonfiction"/>
    <s v="nonfiction"/>
    <x v="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571"/>
    <s v="publishing/nonfiction"/>
    <s v="nonfiction"/>
    <x v="3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572"/>
    <s v="publishing/nonfiction"/>
    <s v="nonfiction"/>
    <x v="3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573"/>
    <s v="publishing/nonfiction"/>
    <s v="nonfiction"/>
    <x v="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574"/>
    <s v="publishing/nonfiction"/>
    <s v="nonfiction"/>
    <x v="3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575"/>
    <s v="publishing/nonfiction"/>
    <s v="nonfiction"/>
    <x v="3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76"/>
    <s v="publishing/nonfiction"/>
    <s v="nonfiction"/>
    <x v="3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577"/>
    <s v="publishing/nonfiction"/>
    <s v="nonfiction"/>
    <x v="3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578"/>
    <s v="publishing/nonfiction"/>
    <s v="nonfiction"/>
    <x v="3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579"/>
    <s v="publishing/nonfiction"/>
    <s v="nonfiction"/>
    <x v="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80"/>
    <s v="publishing/nonfiction"/>
    <s v="nonfiction"/>
    <x v="3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81"/>
    <s v="publishing/nonfiction"/>
    <s v="nonfiction"/>
    <x v="3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582"/>
    <s v="publishing/nonfiction"/>
    <s v="nonfiction"/>
    <x v="3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s v="publishing/fiction"/>
    <s v="fiction"/>
    <x v="3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583"/>
    <s v="publishing/fiction"/>
    <s v="fiction"/>
    <x v="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s v="publishing/fiction"/>
    <s v="fiction"/>
    <x v="3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144"/>
    <s v="publishing/fiction"/>
    <s v="fiction"/>
    <x v="3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s v="publishing/fiction"/>
    <s v="fiction"/>
    <x v="3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584"/>
    <s v="publishing/fiction"/>
    <s v="fiction"/>
    <x v="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s v="publishing/fiction"/>
    <s v="fiction"/>
    <x v="3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585"/>
    <s v="publishing/fiction"/>
    <s v="fiction"/>
    <x v="3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s v="publishing/fiction"/>
    <s v="fiction"/>
    <x v="3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586"/>
    <s v="publishing/fiction"/>
    <s v="fiction"/>
    <x v="3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s v="publishing/fiction"/>
    <s v="fiction"/>
    <x v="3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119"/>
    <s v="publishing/fiction"/>
    <s v="fiction"/>
    <x v="3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3"/>
    <s v="publishing/fiction"/>
    <s v="fiction"/>
    <x v="3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587"/>
    <s v="publishing/fiction"/>
    <s v="fiction"/>
    <x v="3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498"/>
    <s v="publishing/fiction"/>
    <s v="fiction"/>
    <x v="3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447"/>
    <s v="publishing/fiction"/>
    <s v="fiction"/>
    <x v="3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588"/>
    <s v="publishing/fiction"/>
    <s v="fiction"/>
    <x v="3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589"/>
    <s v="publishing/fiction"/>
    <s v="fiction"/>
    <x v="3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453"/>
    <s v="publishing/fiction"/>
    <s v="fiction"/>
    <x v="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590"/>
    <s v="publishing/fiction"/>
    <s v="fiction"/>
    <x v="3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91"/>
    <s v="music/rock"/>
    <s v="rock"/>
    <x v="4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592"/>
    <s v="music/rock"/>
    <s v="rock"/>
    <x v="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s v="music/rock"/>
    <s v="rock"/>
    <x v="4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593"/>
    <s v="music/rock"/>
    <s v="rock"/>
    <x v="4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594"/>
    <s v="music/rock"/>
    <s v="rock"/>
    <x v="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595"/>
    <s v="music/rock"/>
    <s v="rock"/>
    <x v="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596"/>
    <s v="music/rock"/>
    <s v="rock"/>
    <x v="4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597"/>
    <s v="music/rock"/>
    <s v="rock"/>
    <x v="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598"/>
    <s v="music/rock"/>
    <s v="rock"/>
    <x v="4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599"/>
    <s v="music/rock"/>
    <s v="rock"/>
    <x v="4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600"/>
    <s v="music/rock"/>
    <s v="rock"/>
    <x v="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601"/>
    <s v="music/rock"/>
    <s v="rock"/>
    <x v="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602"/>
    <s v="music/rock"/>
    <s v="rock"/>
    <x v="4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603"/>
    <s v="music/rock"/>
    <s v="rock"/>
    <x v="4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604"/>
    <s v="music/rock"/>
    <s v="rock"/>
    <x v="4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605"/>
    <s v="music/rock"/>
    <s v="rock"/>
    <x v="4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606"/>
    <s v="music/rock"/>
    <s v="rock"/>
    <x v="4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607"/>
    <s v="music/rock"/>
    <s v="rock"/>
    <x v="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608"/>
    <s v="music/rock"/>
    <s v="rock"/>
    <x v="4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609"/>
    <s v="music/rock"/>
    <s v="rock"/>
    <x v="4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610"/>
    <s v="music/rock"/>
    <s v="rock"/>
    <x v="4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611"/>
    <s v="music/rock"/>
    <s v="rock"/>
    <x v="4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612"/>
    <s v="music/rock"/>
    <s v="rock"/>
    <x v="4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613"/>
    <s v="music/rock"/>
    <s v="rock"/>
    <x v="4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14"/>
    <s v="music/rock"/>
    <s v="rock"/>
    <x v="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15"/>
    <s v="music/rock"/>
    <s v="rock"/>
    <x v="4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616"/>
    <s v="music/rock"/>
    <s v="rock"/>
    <x v="4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617"/>
    <s v="music/rock"/>
    <s v="rock"/>
    <x v="4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8"/>
    <s v="music/rock"/>
    <s v="rock"/>
    <x v="4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619"/>
    <s v="music/rock"/>
    <s v="rock"/>
    <x v="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15"/>
    <s v="music/rock"/>
    <s v="rock"/>
    <x v="4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s v="music/rock"/>
    <s v="rock"/>
    <x v="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620"/>
    <s v="music/rock"/>
    <s v="rock"/>
    <x v="4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621"/>
    <s v="music/rock"/>
    <s v="rock"/>
    <x v="4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622"/>
    <s v="music/rock"/>
    <s v="rock"/>
    <x v="4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23"/>
    <s v="music/rock"/>
    <s v="rock"/>
    <x v="4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624"/>
    <s v="music/rock"/>
    <s v="rock"/>
    <x v="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625"/>
    <s v="music/rock"/>
    <s v="rock"/>
    <x v="4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626"/>
    <s v="music/rock"/>
    <s v="rock"/>
    <x v="4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627"/>
    <s v="music/rock"/>
    <s v="rock"/>
    <x v="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628"/>
    <s v="music/rock"/>
    <s v="rock"/>
    <x v="4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9"/>
    <s v="music/rock"/>
    <s v="rock"/>
    <x v="4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630"/>
    <s v="music/rock"/>
    <s v="rock"/>
    <x v="4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631"/>
    <s v="music/rock"/>
    <s v="rock"/>
    <x v="4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632"/>
    <s v="music/rock"/>
    <s v="rock"/>
    <x v="4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633"/>
    <s v="music/rock"/>
    <s v="rock"/>
    <x v="4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634"/>
    <s v="music/rock"/>
    <s v="rock"/>
    <x v="4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635"/>
    <s v="music/rock"/>
    <s v="rock"/>
    <x v="4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636"/>
    <s v="music/rock"/>
    <s v="rock"/>
    <x v="4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s v="music/rock"/>
    <s v="rock"/>
    <x v="4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637"/>
    <s v="music/rock"/>
    <s v="rock"/>
    <x v="4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638"/>
    <s v="music/rock"/>
    <s v="rock"/>
    <x v="4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639"/>
    <s v="music/rock"/>
    <s v="rock"/>
    <x v="4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640"/>
    <s v="music/rock"/>
    <s v="rock"/>
    <x v="4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641"/>
    <s v="music/rock"/>
    <s v="rock"/>
    <x v="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642"/>
    <s v="music/rock"/>
    <s v="rock"/>
    <x v="4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643"/>
    <s v="music/rock"/>
    <s v="rock"/>
    <x v="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644"/>
    <s v="music/rock"/>
    <s v="rock"/>
    <x v="4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645"/>
    <s v="music/rock"/>
    <s v="rock"/>
    <x v="4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646"/>
    <s v="music/rock"/>
    <s v="rock"/>
    <x v="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647"/>
    <s v="music/metal"/>
    <s v="metal"/>
    <x v="4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648"/>
    <s v="music/metal"/>
    <s v="metal"/>
    <x v="4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649"/>
    <s v="music/metal"/>
    <s v="metal"/>
    <x v="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650"/>
    <s v="music/metal"/>
    <s v="metal"/>
    <x v="4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651"/>
    <s v="music/metal"/>
    <s v="metal"/>
    <x v="4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652"/>
    <s v="music/metal"/>
    <s v="metal"/>
    <x v="4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653"/>
    <s v="music/metal"/>
    <s v="metal"/>
    <x v="4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s v="music/metal"/>
    <s v="metal"/>
    <x v="4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54"/>
    <s v="music/metal"/>
    <s v="metal"/>
    <x v="4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655"/>
    <s v="music/metal"/>
    <s v="metal"/>
    <x v="4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656"/>
    <s v="music/metal"/>
    <s v="metal"/>
    <x v="4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657"/>
    <s v="music/metal"/>
    <s v="metal"/>
    <x v="4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658"/>
    <s v="music/metal"/>
    <s v="metal"/>
    <x v="4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80"/>
    <s v="music/metal"/>
    <s v="metal"/>
    <x v="4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659"/>
    <s v="music/metal"/>
    <s v="metal"/>
    <x v="4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660"/>
    <s v="music/metal"/>
    <s v="metal"/>
    <x v="4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661"/>
    <s v="music/metal"/>
    <s v="metal"/>
    <x v="4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s v="music/metal"/>
    <s v="metal"/>
    <x v="4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662"/>
    <s v="music/metal"/>
    <s v="metal"/>
    <x v="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663"/>
    <s v="music/metal"/>
    <s v="metal"/>
    <x v="4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664"/>
    <s v="music/jazz"/>
    <s v="jazz"/>
    <x v="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476"/>
    <s v="music/jazz"/>
    <s v="jazz"/>
    <x v="4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665"/>
    <s v="music/jazz"/>
    <s v="jazz"/>
    <x v="4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666"/>
    <s v="music/jazz"/>
    <s v="jazz"/>
    <x v="4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667"/>
    <s v="music/jazz"/>
    <s v="jazz"/>
    <x v="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381"/>
    <s v="music/jazz"/>
    <s v="jazz"/>
    <x v="4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668"/>
    <s v="music/jazz"/>
    <s v="jazz"/>
    <x v="4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669"/>
    <s v="music/jazz"/>
    <s v="jazz"/>
    <x v="4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73"/>
    <s v="music/jazz"/>
    <s v="jazz"/>
    <x v="4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670"/>
    <s v="music/jazz"/>
    <s v="jazz"/>
    <x v="4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671"/>
    <s v="music/jazz"/>
    <s v="jazz"/>
    <x v="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672"/>
    <s v="music/jazz"/>
    <s v="jazz"/>
    <x v="4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151"/>
    <s v="music/jazz"/>
    <s v="jazz"/>
    <x v="4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377"/>
    <s v="music/jazz"/>
    <s v="jazz"/>
    <x v="4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673"/>
    <s v="music/jazz"/>
    <s v="jazz"/>
    <x v="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s v="music/jazz"/>
    <s v="jazz"/>
    <x v="4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674"/>
    <s v="music/jazz"/>
    <s v="jazz"/>
    <x v="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675"/>
    <s v="music/jazz"/>
    <s v="jazz"/>
    <x v="4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151"/>
    <s v="music/jazz"/>
    <s v="jazz"/>
    <x v="4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676"/>
    <s v="music/jazz"/>
    <s v="jazz"/>
    <x v="4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677"/>
    <s v="music/indie rock"/>
    <s v="indie rock"/>
    <x v="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180"/>
    <s v="music/indie rock"/>
    <s v="indie rock"/>
    <x v="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678"/>
    <s v="music/indie rock"/>
    <s v="indie rock"/>
    <x v="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679"/>
    <s v="music/indie rock"/>
    <s v="indie rock"/>
    <x v="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s v="music/indie rock"/>
    <s v="indie rock"/>
    <x v="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80"/>
    <s v="music/indie rock"/>
    <s v="indie rock"/>
    <x v="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81"/>
    <s v="music/indie rock"/>
    <s v="indie rock"/>
    <x v="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s v="music/indie rock"/>
    <s v="indie rock"/>
    <x v="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666"/>
    <s v="music/indie rock"/>
    <s v="indie rock"/>
    <x v="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682"/>
    <s v="music/indie rock"/>
    <s v="indie rock"/>
    <x v="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683"/>
    <s v="music/indie rock"/>
    <s v="indie rock"/>
    <x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684"/>
    <s v="music/indie rock"/>
    <s v="indie rock"/>
    <x v="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685"/>
    <s v="music/indie rock"/>
    <s v="indie rock"/>
    <x v="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9"/>
    <s v="music/indie rock"/>
    <s v="indie rock"/>
    <x v="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686"/>
    <s v="music/indie rock"/>
    <s v="indie rock"/>
    <x v="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687"/>
    <s v="music/indie rock"/>
    <s v="indie rock"/>
    <x v="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88"/>
    <s v="music/indie rock"/>
    <s v="indie rock"/>
    <x v="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s v="music/indie rock"/>
    <s v="indie rock"/>
    <x v="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436"/>
    <s v="music/indie rock"/>
    <s v="indie rock"/>
    <x v="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436"/>
    <s v="music/indie rock"/>
    <s v="indie rock"/>
    <x v="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689"/>
    <s v="music/jazz"/>
    <s v="jazz"/>
    <x v="4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s v="music/jazz"/>
    <s v="jazz"/>
    <x v="4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180"/>
    <s v="music/jazz"/>
    <s v="jazz"/>
    <x v="4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379"/>
    <s v="music/jazz"/>
    <s v="jazz"/>
    <x v="4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690"/>
    <s v="music/jazz"/>
    <s v="jazz"/>
    <x v="4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691"/>
    <s v="music/jazz"/>
    <s v="jazz"/>
    <x v="4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s v="music/jazz"/>
    <s v="jazz"/>
    <x v="4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s v="music/jazz"/>
    <s v="jazz"/>
    <x v="4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s v="music/jazz"/>
    <s v="jazz"/>
    <x v="4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178"/>
    <s v="music/jazz"/>
    <s v="jazz"/>
    <x v="4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692"/>
    <s v="music/jazz"/>
    <s v="jazz"/>
    <x v="4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s v="music/jazz"/>
    <s v="jazz"/>
    <x v="4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2"/>
    <s v="music/jazz"/>
    <s v="jazz"/>
    <x v="4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693"/>
    <s v="music/jazz"/>
    <s v="jazz"/>
    <x v="4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s v="music/jazz"/>
    <s v="jazz"/>
    <x v="4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694"/>
    <s v="music/jazz"/>
    <s v="jazz"/>
    <x v="4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s v="music/jazz"/>
    <s v="jazz"/>
    <x v="4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180"/>
    <s v="music/jazz"/>
    <s v="jazz"/>
    <x v="4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695"/>
    <s v="music/jazz"/>
    <s v="jazz"/>
    <x v="4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101"/>
    <s v="music/jazz"/>
    <s v="jazz"/>
    <x v="4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s v="music/jazz"/>
    <s v="jazz"/>
    <x v="4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696"/>
    <s v="music/jazz"/>
    <s v="jazz"/>
    <x v="4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697"/>
    <s v="music/jazz"/>
    <s v="jazz"/>
    <x v="4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698"/>
    <s v="music/jazz"/>
    <s v="jazz"/>
    <x v="4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699"/>
    <s v="music/jazz"/>
    <s v="jazz"/>
    <x v="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700"/>
    <s v="music/jazz"/>
    <s v="jazz"/>
    <x v="4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s v="music/jazz"/>
    <s v="jazz"/>
    <x v="4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s v="music/jazz"/>
    <s v="jazz"/>
    <x v="4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701"/>
    <s v="music/jazz"/>
    <s v="jazz"/>
    <x v="4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s v="music/jazz"/>
    <s v="jazz"/>
    <x v="4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160"/>
    <s v="music/jazz"/>
    <s v="jazz"/>
    <x v="4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702"/>
    <s v="music/jazz"/>
    <s v="jazz"/>
    <x v="4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703"/>
    <s v="music/jazz"/>
    <s v="jazz"/>
    <x v="4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s v="music/jazz"/>
    <s v="jazz"/>
    <x v="4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704"/>
    <s v="music/jazz"/>
    <s v="jazz"/>
    <x v="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384"/>
    <s v="music/jazz"/>
    <s v="jazz"/>
    <x v="4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s v="music/jazz"/>
    <s v="jazz"/>
    <x v="4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135"/>
    <s v="music/jazz"/>
    <s v="jazz"/>
    <x v="4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384"/>
    <s v="music/jazz"/>
    <s v="jazz"/>
    <x v="4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135"/>
    <s v="music/jazz"/>
    <s v="jazz"/>
    <x v="4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705"/>
    <s v="technology/wearables"/>
    <s v="wearables"/>
    <x v="2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706"/>
    <s v="technology/wearables"/>
    <s v="wearables"/>
    <x v="2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707"/>
    <s v="technology/wearables"/>
    <s v="wearables"/>
    <x v="2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708"/>
    <s v="technology/wearables"/>
    <s v="wearables"/>
    <x v="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709"/>
    <s v="technology/wearables"/>
    <s v="wearables"/>
    <x v="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710"/>
    <s v="technology/wearables"/>
    <s v="wearables"/>
    <x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711"/>
    <s v="technology/wearables"/>
    <s v="wearables"/>
    <x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s v="technology/wearables"/>
    <s v="wearables"/>
    <x v="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s v="technology/wearables"/>
    <s v="wearables"/>
    <x v="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498"/>
    <s v="technology/wearables"/>
    <s v="wearables"/>
    <x v="2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712"/>
    <s v="technology/wearables"/>
    <s v="wearables"/>
    <x v="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713"/>
    <s v="technology/wearables"/>
    <s v="wearables"/>
    <x v="2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714"/>
    <s v="technology/wearables"/>
    <s v="wearables"/>
    <x v="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715"/>
    <s v="technology/wearables"/>
    <s v="wearables"/>
    <x v="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716"/>
    <s v="technology/wearables"/>
    <s v="wearables"/>
    <x v="2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717"/>
    <s v="technology/wearables"/>
    <s v="wearables"/>
    <x v="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718"/>
    <s v="technology/wearables"/>
    <s v="wearables"/>
    <x v="2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719"/>
    <s v="technology/wearables"/>
    <s v="wearables"/>
    <x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720"/>
    <s v="technology/wearables"/>
    <s v="wearables"/>
    <x v="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721"/>
    <s v="technology/wearables"/>
    <s v="wearables"/>
    <x v="2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722"/>
    <s v="technology/wearables"/>
    <s v="wearables"/>
    <x v="2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723"/>
    <s v="technology/wearables"/>
    <s v="wearables"/>
    <x v="2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724"/>
    <s v="technology/wearables"/>
    <s v="wearables"/>
    <x v="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725"/>
    <s v="technology/wearables"/>
    <s v="wearables"/>
    <x v="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726"/>
    <s v="technology/wearables"/>
    <s v="wearables"/>
    <x v="2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727"/>
    <s v="technology/wearables"/>
    <s v="wearables"/>
    <x v="2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728"/>
    <s v="technology/wearables"/>
    <s v="wearables"/>
    <x v="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729"/>
    <s v="technology/wearables"/>
    <s v="wearables"/>
    <x v="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730"/>
    <s v="technology/wearables"/>
    <s v="wearables"/>
    <x v="2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731"/>
    <s v="technology/wearables"/>
    <s v="wearables"/>
    <x v="2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732"/>
    <s v="technology/wearables"/>
    <s v="wearables"/>
    <x v="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733"/>
    <s v="technology/wearables"/>
    <s v="wearables"/>
    <x v="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734"/>
    <s v="technology/wearables"/>
    <s v="wearables"/>
    <x v="2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735"/>
    <s v="technology/wearables"/>
    <s v="wearables"/>
    <x v="2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736"/>
    <s v="technology/wearables"/>
    <s v="wearables"/>
    <x v="2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737"/>
    <s v="technology/wearables"/>
    <s v="wearables"/>
    <x v="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738"/>
    <s v="technology/wearables"/>
    <s v="wearables"/>
    <x v="2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739"/>
    <s v="technology/wearables"/>
    <s v="wearables"/>
    <x v="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740"/>
    <s v="technology/wearables"/>
    <s v="wearables"/>
    <x v="2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741"/>
    <s v="technology/wearables"/>
    <s v="wearables"/>
    <x v="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742"/>
    <s v="technology/wearables"/>
    <s v="wearables"/>
    <x v="2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743"/>
    <s v="technology/wearables"/>
    <s v="wearables"/>
    <x v="2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120"/>
    <s v="technology/wearables"/>
    <s v="wearables"/>
    <x v="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744"/>
    <s v="technology/wearables"/>
    <s v="wearables"/>
    <x v="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745"/>
    <s v="technology/wearables"/>
    <s v="wearables"/>
    <x v="2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746"/>
    <s v="technology/wearables"/>
    <s v="wearables"/>
    <x v="2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747"/>
    <s v="technology/wearables"/>
    <s v="wearables"/>
    <x v="2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748"/>
    <s v="technology/wearables"/>
    <s v="wearables"/>
    <x v="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s v="technology/wearables"/>
    <s v="wearables"/>
    <x v="2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749"/>
    <s v="technology/wearables"/>
    <s v="wearables"/>
    <x v="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31"/>
    <s v="technology/wearables"/>
    <s v="wearables"/>
    <x v="2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750"/>
    <s v="technology/wearables"/>
    <s v="wearables"/>
    <x v="2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751"/>
    <s v="technology/wearables"/>
    <s v="wearables"/>
    <x v="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752"/>
    <s v="technology/wearables"/>
    <s v="wearables"/>
    <x v="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753"/>
    <s v="technology/wearables"/>
    <s v="wearables"/>
    <x v="2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754"/>
    <s v="technology/wearables"/>
    <s v="wearables"/>
    <x v="2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31"/>
    <s v="technology/wearables"/>
    <s v="wearables"/>
    <x v="2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755"/>
    <s v="technology/wearables"/>
    <s v="wearables"/>
    <x v="2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756"/>
    <s v="technology/wearables"/>
    <s v="wearables"/>
    <x v="2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757"/>
    <s v="technology/wearables"/>
    <s v="wearables"/>
    <x v="2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758"/>
    <s v="technology/wearables"/>
    <s v="wearables"/>
    <x v="2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59"/>
    <s v="technology/wearables"/>
    <s v="wearables"/>
    <x v="2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760"/>
    <s v="technology/wearables"/>
    <s v="wearables"/>
    <x v="2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761"/>
    <s v="technology/wearables"/>
    <s v="wearables"/>
    <x v="2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762"/>
    <s v="technology/wearables"/>
    <s v="wearables"/>
    <x v="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763"/>
    <s v="technology/wearables"/>
    <s v="wearables"/>
    <x v="2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764"/>
    <s v="technology/wearables"/>
    <s v="wearables"/>
    <x v="2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765"/>
    <s v="technology/wearables"/>
    <s v="wearables"/>
    <x v="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409"/>
    <s v="technology/wearables"/>
    <s v="wearables"/>
    <x v="2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78"/>
    <s v="technology/wearables"/>
    <s v="wearables"/>
    <x v="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698"/>
    <s v="technology/wearables"/>
    <s v="wearables"/>
    <x v="2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766"/>
    <s v="technology/wearables"/>
    <s v="wearables"/>
    <x v="2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767"/>
    <s v="technology/wearables"/>
    <s v="wearables"/>
    <x v="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768"/>
    <s v="technology/wearables"/>
    <s v="wearables"/>
    <x v="2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769"/>
    <s v="technology/wearables"/>
    <s v="wearables"/>
    <x v="2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379"/>
    <s v="technology/wearables"/>
    <s v="wearables"/>
    <x v="2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770"/>
    <s v="technology/wearables"/>
    <s v="wearables"/>
    <x v="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771"/>
    <s v="technology/wearables"/>
    <s v="wearables"/>
    <x v="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772"/>
    <s v="technology/wearables"/>
    <s v="wearables"/>
    <x v="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460"/>
    <s v="technology/wearables"/>
    <s v="wearables"/>
    <x v="2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773"/>
    <s v="music/electronic music"/>
    <s v="electronic music"/>
    <x v="4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774"/>
    <s v="music/electronic music"/>
    <s v="electronic music"/>
    <x v="4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775"/>
    <s v="music/electronic music"/>
    <s v="electronic music"/>
    <x v="4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776"/>
    <s v="music/electronic music"/>
    <s v="electronic music"/>
    <x v="4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777"/>
    <s v="music/electronic music"/>
    <s v="electronic music"/>
    <x v="4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778"/>
    <s v="music/electronic music"/>
    <s v="electronic music"/>
    <x v="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779"/>
    <s v="music/electronic music"/>
    <s v="electronic music"/>
    <x v="4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780"/>
    <s v="music/electronic music"/>
    <s v="electronic music"/>
    <x v="4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781"/>
    <s v="music/electronic music"/>
    <s v="electronic music"/>
    <x v="4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782"/>
    <s v="music/electronic music"/>
    <s v="electronic music"/>
    <x v="4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783"/>
    <s v="music/electronic music"/>
    <s v="electronic music"/>
    <x v="4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784"/>
    <s v="music/electronic music"/>
    <s v="electronic music"/>
    <x v="4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785"/>
    <s v="music/electronic music"/>
    <s v="electronic music"/>
    <x v="4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786"/>
    <s v="music/electronic music"/>
    <s v="electronic music"/>
    <x v="4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787"/>
    <s v="music/electronic music"/>
    <s v="electronic music"/>
    <x v="4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788"/>
    <s v="music/electronic music"/>
    <s v="electronic music"/>
    <x v="4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789"/>
    <s v="music/electronic music"/>
    <s v="electronic music"/>
    <x v="4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790"/>
    <s v="music/electronic music"/>
    <s v="electronic music"/>
    <x v="4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791"/>
    <s v="music/electronic music"/>
    <s v="electronic music"/>
    <x v="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792"/>
    <s v="music/electronic music"/>
    <s v="electronic music"/>
    <x v="4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409"/>
    <s v="journalism/audio"/>
    <s v="audio"/>
    <x v="5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s v="journalism/audio"/>
    <s v="audio"/>
    <x v="5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19"/>
    <s v="journalism/audio"/>
    <s v="audio"/>
    <x v="5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793"/>
    <s v="journalism/audio"/>
    <s v="audio"/>
    <x v="5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366"/>
    <s v="journalism/audio"/>
    <s v="audio"/>
    <x v="5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794"/>
    <s v="journalism/audio"/>
    <s v="audio"/>
    <x v="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s v="journalism/audio"/>
    <s v="audio"/>
    <x v="5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20"/>
    <s v="journalism/audio"/>
    <s v="audio"/>
    <x v="5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450"/>
    <s v="journalism/audio"/>
    <s v="audio"/>
    <x v="5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s v="journalism/audio"/>
    <s v="audio"/>
    <x v="5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s v="journalism/audio"/>
    <s v="audio"/>
    <x v="5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s v="journalism/audio"/>
    <s v="audio"/>
    <x v="5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s v="journalism/audio"/>
    <s v="audio"/>
    <x v="5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s v="journalism/audio"/>
    <s v="audio"/>
    <x v="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s v="journalism/audio"/>
    <s v="audio"/>
    <x v="5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s v="journalism/audio"/>
    <s v="audio"/>
    <x v="5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s v="journalism/audio"/>
    <s v="audio"/>
    <x v="5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s v="journalism/audio"/>
    <s v="audio"/>
    <x v="5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s v="journalism/audio"/>
    <s v="audio"/>
    <x v="5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s v="journalism/audio"/>
    <s v="audio"/>
    <x v="5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s v="journalism/audio"/>
    <s v="audio"/>
    <x v="5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s v="journalism/audio"/>
    <s v="audio"/>
    <x v="5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25"/>
    <s v="journalism/audio"/>
    <s v="audio"/>
    <x v="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s v="journalism/audio"/>
    <s v="audio"/>
    <x v="5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795"/>
    <s v="games/video games"/>
    <s v="video games"/>
    <x v="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796"/>
    <s v="games/video games"/>
    <s v="video games"/>
    <x v="6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797"/>
    <s v="games/video games"/>
    <s v="video games"/>
    <x v="6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s v="games/video games"/>
    <s v="video games"/>
    <x v="6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798"/>
    <s v="games/video games"/>
    <s v="video games"/>
    <x v="6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799"/>
    <s v="games/video games"/>
    <s v="video games"/>
    <x v="6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436"/>
    <s v="games/video games"/>
    <s v="video games"/>
    <x v="6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s v="games/video games"/>
    <s v="video games"/>
    <x v="6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800"/>
    <s v="games/video games"/>
    <s v="video games"/>
    <x v="6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19"/>
    <s v="games/video games"/>
    <s v="video games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801"/>
    <s v="games/video games"/>
    <s v="video games"/>
    <x v="6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2"/>
    <s v="games/video games"/>
    <s v="video games"/>
    <x v="6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802"/>
    <s v="games/video games"/>
    <s v="video games"/>
    <x v="6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803"/>
    <s v="games/video games"/>
    <s v="video games"/>
    <x v="6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377"/>
    <s v="games/video games"/>
    <s v="video games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804"/>
    <s v="games/video games"/>
    <s v="video games"/>
    <x v="6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805"/>
    <s v="games/video games"/>
    <s v="video games"/>
    <x v="6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366"/>
    <s v="games/video games"/>
    <s v="video games"/>
    <x v="6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806"/>
    <s v="games/video games"/>
    <s v="video games"/>
    <x v="6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807"/>
    <s v="games/video games"/>
    <s v="video games"/>
    <x v="6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s v="games/video games"/>
    <s v="video games"/>
    <x v="6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808"/>
    <s v="games/video games"/>
    <s v="video games"/>
    <x v="6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507"/>
    <s v="games/video games"/>
    <s v="video games"/>
    <x v="6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s v="games/video games"/>
    <s v="video games"/>
    <x v="6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809"/>
    <s v="games/video games"/>
    <s v="video games"/>
    <x v="6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810"/>
    <s v="games/video games"/>
    <s v="video games"/>
    <x v="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44"/>
    <s v="games/video games"/>
    <s v="video games"/>
    <x v="6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85"/>
    <s v="games/video games"/>
    <s v="video games"/>
    <x v="6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366"/>
    <s v="games/video games"/>
    <s v="video games"/>
    <x v="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811"/>
    <s v="games/video games"/>
    <s v="video games"/>
    <x v="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812"/>
    <s v="games/video games"/>
    <s v="video games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813"/>
    <s v="games/video games"/>
    <s v="video games"/>
    <x v="6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814"/>
    <s v="games/video games"/>
    <s v="video games"/>
    <x v="6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815"/>
    <s v="games/video games"/>
    <s v="video games"/>
    <x v="6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816"/>
    <s v="games/video games"/>
    <s v="video games"/>
    <x v="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384"/>
    <s v="games/video games"/>
    <s v="video games"/>
    <x v="6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9"/>
    <s v="games/video games"/>
    <s v="video games"/>
    <x v="6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817"/>
    <s v="games/video games"/>
    <s v="video games"/>
    <x v="6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818"/>
    <s v="games/video games"/>
    <s v="video games"/>
    <x v="6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796"/>
    <s v="games/video games"/>
    <s v="video games"/>
    <x v="6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819"/>
    <s v="games/video games"/>
    <s v="video games"/>
    <x v="6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820"/>
    <s v="games/video games"/>
    <s v="video games"/>
    <x v="6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821"/>
    <s v="games/video games"/>
    <s v="video games"/>
    <x v="6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s v="games/video games"/>
    <s v="video games"/>
    <x v="6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822"/>
    <s v="games/video games"/>
    <s v="video games"/>
    <x v="6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2"/>
    <s v="games/video games"/>
    <s v="video games"/>
    <x v="6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823"/>
    <s v="games/video games"/>
    <s v="video games"/>
    <x v="6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20"/>
    <s v="games/video games"/>
    <s v="video games"/>
    <x v="6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824"/>
    <s v="games/video games"/>
    <s v="video games"/>
    <x v="6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44"/>
    <s v="games/video games"/>
    <s v="video games"/>
    <x v="6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825"/>
    <s v="games/video games"/>
    <s v="video games"/>
    <x v="6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514"/>
    <s v="games/video games"/>
    <s v="video games"/>
    <x v="6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826"/>
    <s v="games/video games"/>
    <s v="video games"/>
    <x v="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827"/>
    <s v="games/video games"/>
    <s v="video games"/>
    <x v="6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828"/>
    <s v="games/video games"/>
    <s v="video games"/>
    <x v="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44"/>
    <s v="games/video games"/>
    <s v="video games"/>
    <x v="6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s v="games/video games"/>
    <s v="video games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829"/>
    <s v="games/video games"/>
    <s v="video games"/>
    <x v="6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s v="games/video games"/>
    <s v="video games"/>
    <x v="6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830"/>
    <s v="games/video games"/>
    <s v="video games"/>
    <x v="6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831"/>
    <s v="games/mobile games"/>
    <s v="mobile games"/>
    <x v="6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s v="games/mobile games"/>
    <s v="mobile games"/>
    <x v="6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44"/>
    <s v="games/mobile games"/>
    <s v="mobile games"/>
    <x v="6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832"/>
    <s v="games/mobile games"/>
    <s v="mobile games"/>
    <x v="6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20"/>
    <s v="games/mobile games"/>
    <s v="mobile games"/>
    <x v="6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689"/>
    <s v="games/mobile games"/>
    <s v="mobile games"/>
    <x v="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830"/>
    <s v="games/mobile games"/>
    <s v="mobile games"/>
    <x v="6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s v="games/mobile games"/>
    <s v="mobile games"/>
    <x v="6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833"/>
    <s v="games/mobile games"/>
    <s v="mobile games"/>
    <x v="6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35"/>
    <s v="games/mobile games"/>
    <s v="mobile games"/>
    <x v="6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20"/>
    <s v="games/mobile games"/>
    <s v="mobile games"/>
    <x v="6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s v="games/mobile games"/>
    <s v="mobile games"/>
    <x v="6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834"/>
    <s v="games/mobile games"/>
    <s v="mobile games"/>
    <x v="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835"/>
    <s v="games/mobile games"/>
    <s v="mobile games"/>
    <x v="6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683"/>
    <s v="games/mobile games"/>
    <s v="mobile games"/>
    <x v="6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44"/>
    <s v="games/mobile games"/>
    <s v="mobile games"/>
    <x v="6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s v="games/mobile games"/>
    <s v="mobile games"/>
    <x v="6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s v="games/mobile games"/>
    <s v="mobile games"/>
    <x v="6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s v="games/mobile games"/>
    <s v="mobile games"/>
    <x v="6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836"/>
    <s v="games/mobile games"/>
    <s v="mobile games"/>
    <x v="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s v="food/food trucks"/>
    <s v="food trucks"/>
    <x v="7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01"/>
    <s v="food/food trucks"/>
    <s v="food trucks"/>
    <x v="7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837"/>
    <s v="food/food trucks"/>
    <s v="food trucks"/>
    <x v="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s v="food/food trucks"/>
    <s v="food trucks"/>
    <x v="7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838"/>
    <s v="food/food trucks"/>
    <s v="food trucks"/>
    <x v="7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839"/>
    <s v="food/food trucks"/>
    <s v="food trucks"/>
    <x v="7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840"/>
    <s v="food/food trucks"/>
    <s v="food trucks"/>
    <x v="7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s v="food/food trucks"/>
    <s v="food trucks"/>
    <x v="7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841"/>
    <s v="food/food trucks"/>
    <s v="food trucks"/>
    <x v="7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73"/>
    <s v="food/food trucks"/>
    <s v="food trucks"/>
    <x v="7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49"/>
    <s v="food/food trucks"/>
    <s v="food trucks"/>
    <x v="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842"/>
    <s v="food/food trucks"/>
    <s v="food trucks"/>
    <x v="7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s v="food/food trucks"/>
    <s v="food trucks"/>
    <x v="7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690"/>
    <s v="food/food trucks"/>
    <s v="food trucks"/>
    <x v="7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23"/>
    <s v="food/food trucks"/>
    <s v="food trucks"/>
    <x v="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s v="food/food trucks"/>
    <s v="food trucks"/>
    <x v="7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843"/>
    <s v="food/food trucks"/>
    <s v="food trucks"/>
    <x v="7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s v="food/food trucks"/>
    <s v="food trucks"/>
    <x v="7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844"/>
    <s v="food/food trucks"/>
    <s v="food trucks"/>
    <x v="7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s v="food/food trucks"/>
    <s v="food trucks"/>
    <x v="7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s v="food/food trucks"/>
    <s v="food trucks"/>
    <x v="7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845"/>
    <s v="food/food trucks"/>
    <s v="food trucks"/>
    <x v="7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846"/>
    <s v="food/food trucks"/>
    <s v="food trucks"/>
    <x v="7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847"/>
    <s v="food/food trucks"/>
    <s v="food trucks"/>
    <x v="7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848"/>
    <s v="food/food trucks"/>
    <s v="food trucks"/>
    <x v="7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62"/>
    <s v="food/food trucks"/>
    <s v="food trucks"/>
    <x v="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3"/>
    <s v="food/food trucks"/>
    <s v="food trucks"/>
    <x v="7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384"/>
    <s v="food/food trucks"/>
    <s v="food trucks"/>
    <x v="7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s v="food/food trucks"/>
    <s v="food trucks"/>
    <x v="7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80"/>
    <s v="food/food trucks"/>
    <s v="food trucks"/>
    <x v="7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849"/>
    <s v="food/food trucks"/>
    <s v="food trucks"/>
    <x v="7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78"/>
    <s v="food/food trucks"/>
    <s v="food trucks"/>
    <x v="7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9"/>
    <s v="food/food trucks"/>
    <s v="food trucks"/>
    <x v="7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s v="food/food trucks"/>
    <s v="food trucks"/>
    <x v="7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44"/>
    <s v="food/food trucks"/>
    <s v="food trucks"/>
    <x v="7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850"/>
    <s v="food/food trucks"/>
    <s v="food trucks"/>
    <x v="7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851"/>
    <s v="food/food trucks"/>
    <s v="food trucks"/>
    <x v="7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852"/>
    <s v="food/food trucks"/>
    <s v="food trucks"/>
    <x v="7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689"/>
    <s v="food/food trucks"/>
    <s v="food trucks"/>
    <x v="7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53"/>
    <s v="food/food trucks"/>
    <s v="food trucks"/>
    <x v="7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854"/>
    <s v="photography/photobooks"/>
    <s v="photobooks"/>
    <x v="8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55"/>
    <s v="photography/photobooks"/>
    <s v="photobooks"/>
    <x v="8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856"/>
    <s v="photography/photobooks"/>
    <s v="photobooks"/>
    <x v="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857"/>
    <s v="photography/photobooks"/>
    <s v="photobooks"/>
    <x v="8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858"/>
    <s v="photography/photobooks"/>
    <s v="photobooks"/>
    <x v="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859"/>
    <s v="photography/photobooks"/>
    <s v="photobooks"/>
    <x v="8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60"/>
    <s v="photography/photobooks"/>
    <s v="photobooks"/>
    <x v="8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861"/>
    <s v="photography/photobooks"/>
    <s v="photobooks"/>
    <x v="8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62"/>
    <s v="photography/photobooks"/>
    <s v="photobooks"/>
    <x v="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863"/>
    <s v="photography/photobooks"/>
    <s v="photobooks"/>
    <x v="8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64"/>
    <s v="photography/photobooks"/>
    <s v="photobooks"/>
    <x v="8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65"/>
    <s v="photography/photobooks"/>
    <s v="photobooks"/>
    <x v="8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866"/>
    <s v="photography/photobooks"/>
    <s v="photobooks"/>
    <x v="8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867"/>
    <s v="photography/photobooks"/>
    <s v="photobooks"/>
    <x v="8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868"/>
    <s v="photography/photobooks"/>
    <s v="photobooks"/>
    <x v="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869"/>
    <s v="photography/photobooks"/>
    <s v="photobooks"/>
    <x v="8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870"/>
    <s v="photography/photobooks"/>
    <s v="photobooks"/>
    <x v="8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871"/>
    <s v="photography/photobooks"/>
    <s v="photobooks"/>
    <x v="8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872"/>
    <s v="photography/photobooks"/>
    <s v="photobooks"/>
    <x v="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873"/>
    <s v="photography/photobooks"/>
    <s v="photobooks"/>
    <x v="8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874"/>
    <s v="photography/photobooks"/>
    <s v="photobooks"/>
    <x v="8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875"/>
    <s v="photography/photobooks"/>
    <s v="photobooks"/>
    <x v="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876"/>
    <s v="photography/photobooks"/>
    <s v="photobooks"/>
    <x v="8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877"/>
    <s v="photography/photobooks"/>
    <s v="photobooks"/>
    <x v="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878"/>
    <s v="photography/photobooks"/>
    <s v="photobooks"/>
    <x v="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79"/>
    <s v="photography/photobooks"/>
    <s v="photobooks"/>
    <x v="8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880"/>
    <s v="photography/photobooks"/>
    <s v="photobooks"/>
    <x v="8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81"/>
    <s v="photography/photobooks"/>
    <s v="photobooks"/>
    <x v="8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82"/>
    <s v="photography/photobooks"/>
    <s v="photobooks"/>
    <x v="8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883"/>
    <s v="photography/photobooks"/>
    <s v="photobooks"/>
    <x v="8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84"/>
    <s v="photography/photobooks"/>
    <s v="photobooks"/>
    <x v="8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885"/>
    <s v="photography/photobooks"/>
    <s v="photobooks"/>
    <x v="8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886"/>
    <s v="photography/photobooks"/>
    <s v="photobooks"/>
    <x v="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887"/>
    <s v="photography/photobooks"/>
    <s v="photobooks"/>
    <x v="8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888"/>
    <s v="photography/photobooks"/>
    <s v="photobooks"/>
    <x v="8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889"/>
    <s v="photography/photobooks"/>
    <s v="photobooks"/>
    <x v="8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890"/>
    <s v="photography/photobooks"/>
    <s v="photobooks"/>
    <x v="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891"/>
    <s v="photography/photobooks"/>
    <s v="photobooks"/>
    <x v="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892"/>
    <s v="photography/photobooks"/>
    <s v="photobooks"/>
    <x v="8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893"/>
    <s v="photography/photobooks"/>
    <s v="photobooks"/>
    <x v="8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894"/>
    <s v="music/world music"/>
    <s v="world music"/>
    <x v="4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895"/>
    <s v="music/world music"/>
    <s v="world music"/>
    <x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896"/>
    <s v="music/world music"/>
    <s v="world music"/>
    <x v="4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s v="music/world music"/>
    <s v="world music"/>
    <x v="4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897"/>
    <s v="music/world music"/>
    <s v="world music"/>
    <x v="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384"/>
    <s v="music/world music"/>
    <s v="world music"/>
    <x v="4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s v="music/world music"/>
    <s v="world music"/>
    <x v="4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s v="music/world music"/>
    <s v="world music"/>
    <x v="4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379"/>
    <s v="music/world music"/>
    <s v="world music"/>
    <x v="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862"/>
    <s v="music/world music"/>
    <s v="world music"/>
    <x v="4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s v="music/world music"/>
    <s v="world music"/>
    <x v="4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36"/>
    <s v="music/world music"/>
    <s v="world music"/>
    <x v="4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s v="music/world music"/>
    <s v="world music"/>
    <x v="4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s v="music/world music"/>
    <s v="world music"/>
    <x v="4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898"/>
    <s v="music/world music"/>
    <s v="world music"/>
    <x v="4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s v="music/world music"/>
    <s v="world music"/>
    <x v="4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899"/>
    <s v="music/world music"/>
    <s v="world music"/>
    <x v="4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900"/>
    <s v="music/world music"/>
    <s v="world music"/>
    <x v="4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44"/>
    <s v="music/world music"/>
    <s v="world music"/>
    <x v="4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901"/>
    <s v="music/world music"/>
    <s v="world music"/>
    <x v="4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902"/>
    <s v="music/rock"/>
    <s v="rock"/>
    <x v="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903"/>
    <s v="music/rock"/>
    <s v="rock"/>
    <x v="4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904"/>
    <s v="music/rock"/>
    <s v="rock"/>
    <x v="4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905"/>
    <s v="music/rock"/>
    <s v="rock"/>
    <x v="4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906"/>
    <s v="music/rock"/>
    <s v="rock"/>
    <x v="4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907"/>
    <s v="music/rock"/>
    <s v="rock"/>
    <x v="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908"/>
    <s v="music/rock"/>
    <s v="rock"/>
    <x v="4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909"/>
    <s v="music/rock"/>
    <s v="rock"/>
    <x v="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910"/>
    <s v="music/rock"/>
    <s v="rock"/>
    <x v="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911"/>
    <s v="music/rock"/>
    <s v="rock"/>
    <x v="4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912"/>
    <s v="music/rock"/>
    <s v="rock"/>
    <x v="4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913"/>
    <s v="music/rock"/>
    <s v="rock"/>
    <x v="4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914"/>
    <s v="music/rock"/>
    <s v="rock"/>
    <x v="4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915"/>
    <s v="music/rock"/>
    <s v="rock"/>
    <x v="4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916"/>
    <s v="music/rock"/>
    <s v="rock"/>
    <x v="4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917"/>
    <s v="music/rock"/>
    <s v="rock"/>
    <x v="4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918"/>
    <s v="music/rock"/>
    <s v="rock"/>
    <x v="4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919"/>
    <s v="music/rock"/>
    <s v="rock"/>
    <x v="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920"/>
    <s v="music/rock"/>
    <s v="rock"/>
    <x v="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21"/>
    <s v="music/rock"/>
    <s v="rock"/>
    <x v="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922"/>
    <s v="music/rock"/>
    <s v="rock"/>
    <x v="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923"/>
    <s v="music/rock"/>
    <s v="rock"/>
    <x v="4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924"/>
    <s v="music/rock"/>
    <s v="rock"/>
    <x v="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925"/>
    <s v="music/rock"/>
    <s v="rock"/>
    <x v="4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926"/>
    <s v="music/rock"/>
    <s v="rock"/>
    <x v="4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927"/>
    <s v="music/rock"/>
    <s v="rock"/>
    <x v="4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928"/>
    <s v="music/rock"/>
    <s v="rock"/>
    <x v="4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929"/>
    <s v="music/rock"/>
    <s v="rock"/>
    <x v="4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30"/>
    <s v="music/rock"/>
    <s v="rock"/>
    <x v="4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474"/>
    <s v="music/rock"/>
    <s v="rock"/>
    <x v="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931"/>
    <s v="music/rock"/>
    <s v="rock"/>
    <x v="4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932"/>
    <s v="music/rock"/>
    <s v="rock"/>
    <x v="4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933"/>
    <s v="music/rock"/>
    <s v="rock"/>
    <x v="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934"/>
    <s v="music/rock"/>
    <s v="rock"/>
    <x v="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935"/>
    <s v="music/rock"/>
    <s v="rock"/>
    <x v="4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936"/>
    <s v="music/rock"/>
    <s v="rock"/>
    <x v="4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937"/>
    <s v="music/rock"/>
    <s v="rock"/>
    <x v="4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938"/>
    <s v="music/rock"/>
    <s v="rock"/>
    <x v="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939"/>
    <s v="music/rock"/>
    <s v="rock"/>
    <x v="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940"/>
    <s v="music/rock"/>
    <s v="rock"/>
    <x v="4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941"/>
    <s v="theater/plays"/>
    <s v="plays"/>
    <x v="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942"/>
    <s v="theater/plays"/>
    <s v="plays"/>
    <x v="1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943"/>
    <s v="theater/plays"/>
    <s v="plays"/>
    <x v="1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44"/>
    <s v="theater/plays"/>
    <s v="plays"/>
    <x v="1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945"/>
    <s v="theater/plays"/>
    <s v="plays"/>
    <x v="1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946"/>
    <s v="theater/plays"/>
    <s v="plays"/>
    <x v="1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947"/>
    <s v="theater/plays"/>
    <s v="plays"/>
    <x v="1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948"/>
    <s v="theater/plays"/>
    <s v="plays"/>
    <x v="1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949"/>
    <s v="theater/plays"/>
    <s v="plays"/>
    <x v="1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950"/>
    <s v="theater/plays"/>
    <s v="plays"/>
    <x v="1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51"/>
    <s v="theater/plays"/>
    <s v="plays"/>
    <x v="1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952"/>
    <s v="theater/plays"/>
    <s v="plays"/>
    <x v="1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953"/>
    <s v="theater/plays"/>
    <s v="plays"/>
    <x v="1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954"/>
    <s v="theater/plays"/>
    <s v="plays"/>
    <x v="1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955"/>
    <s v="theater/plays"/>
    <s v="plays"/>
    <x v="1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56"/>
    <s v="theater/plays"/>
    <s v="plays"/>
    <x v="1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57"/>
    <s v="theater/plays"/>
    <s v="plays"/>
    <x v="1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958"/>
    <s v="theater/plays"/>
    <s v="plays"/>
    <x v="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s v="theater/plays"/>
    <s v="plays"/>
    <x v="1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959"/>
    <s v="theater/plays"/>
    <s v="plays"/>
    <x v="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960"/>
    <s v="technology/wearables"/>
    <s v="wearables"/>
    <x v="2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961"/>
    <s v="technology/wearables"/>
    <s v="wearables"/>
    <x v="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962"/>
    <s v="technology/wearables"/>
    <s v="wearables"/>
    <x v="2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963"/>
    <s v="technology/wearables"/>
    <s v="wearables"/>
    <x v="2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964"/>
    <s v="technology/wearables"/>
    <s v="wearables"/>
    <x v="2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965"/>
    <s v="technology/wearables"/>
    <s v="wearables"/>
    <x v="2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966"/>
    <s v="technology/wearables"/>
    <s v="wearables"/>
    <x v="2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967"/>
    <s v="technology/wearables"/>
    <s v="wearables"/>
    <x v="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8"/>
    <s v="technology/wearables"/>
    <s v="wearables"/>
    <x v="2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968"/>
    <s v="technology/wearables"/>
    <s v="wearables"/>
    <x v="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969"/>
    <s v="technology/wearables"/>
    <s v="wearables"/>
    <x v="2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970"/>
    <s v="technology/wearables"/>
    <s v="wearables"/>
    <x v="2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20"/>
    <s v="technology/wearables"/>
    <s v="wearables"/>
    <x v="2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971"/>
    <s v="technology/wearables"/>
    <s v="wearables"/>
    <x v="2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972"/>
    <s v="technology/wearables"/>
    <s v="wearables"/>
    <x v="2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973"/>
    <s v="technology/wearables"/>
    <s v="wearables"/>
    <x v="2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974"/>
    <s v="technology/wearables"/>
    <s v="wearables"/>
    <x v="2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975"/>
    <s v="technology/wearables"/>
    <s v="wearables"/>
    <x v="2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730"/>
    <s v="technology/wearables"/>
    <s v="wearables"/>
    <x v="2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976"/>
    <s v="technology/wearables"/>
    <s v="wearables"/>
    <x v="2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977"/>
    <s v="technology/wearables"/>
    <s v="wearables"/>
    <x v="2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978"/>
    <s v="technology/wearables"/>
    <s v="wearables"/>
    <x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979"/>
    <s v="technology/wearables"/>
    <s v="wearables"/>
    <x v="2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980"/>
    <s v="technology/wearables"/>
    <s v="wearables"/>
    <x v="2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981"/>
    <s v="technology/wearables"/>
    <s v="wearables"/>
    <x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982"/>
    <s v="technology/wearables"/>
    <s v="wearables"/>
    <x v="2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983"/>
    <s v="technology/wearables"/>
    <s v="wearables"/>
    <x v="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984"/>
    <s v="technology/wearables"/>
    <s v="wearables"/>
    <x v="2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s v="technology/wearables"/>
    <s v="wearables"/>
    <x v="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s v="technology/wearables"/>
    <s v="wearables"/>
    <x v="2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985"/>
    <s v="technology/wearables"/>
    <s v="wearables"/>
    <x v="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986"/>
    <s v="technology/wearables"/>
    <s v="wearables"/>
    <x v="2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987"/>
    <s v="technology/wearables"/>
    <s v="wearables"/>
    <x v="2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988"/>
    <s v="technology/wearables"/>
    <s v="wearables"/>
    <x v="2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989"/>
    <s v="technology/wearables"/>
    <s v="wearables"/>
    <x v="2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990"/>
    <s v="technology/wearables"/>
    <s v="wearables"/>
    <x v="2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s v="technology/wearables"/>
    <s v="wearables"/>
    <x v="2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991"/>
    <s v="technology/wearables"/>
    <s v="wearables"/>
    <x v="2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01"/>
    <s v="technology/wearables"/>
    <s v="wearables"/>
    <x v="2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992"/>
    <s v="technology/wearables"/>
    <s v="wearables"/>
    <x v="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993"/>
    <s v="publishing/nonfiction"/>
    <s v="nonfiction"/>
    <x v="3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94"/>
    <s v="publishing/nonfiction"/>
    <s v="nonfiction"/>
    <x v="3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995"/>
    <s v="publishing/nonfiction"/>
    <s v="nonfiction"/>
    <x v="3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996"/>
    <s v="publishing/nonfiction"/>
    <s v="nonfiction"/>
    <x v="3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997"/>
    <s v="publishing/nonfiction"/>
    <s v="nonfiction"/>
    <x v="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998"/>
    <s v="publishing/nonfiction"/>
    <s v="nonfiction"/>
    <x v="3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999"/>
    <s v="publishing/nonfiction"/>
    <s v="nonfiction"/>
    <x v="3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000"/>
    <s v="publishing/nonfiction"/>
    <s v="nonfiction"/>
    <x v="3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001"/>
    <s v="publishing/nonfiction"/>
    <s v="nonfiction"/>
    <x v="3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002"/>
    <s v="publishing/nonfiction"/>
    <s v="nonfiction"/>
    <x v="3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003"/>
    <s v="publishing/nonfiction"/>
    <s v="nonfiction"/>
    <x v="3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004"/>
    <s v="publishing/nonfiction"/>
    <s v="nonfiction"/>
    <x v="3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005"/>
    <s v="publishing/nonfiction"/>
    <s v="nonfiction"/>
    <x v="3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006"/>
    <s v="publishing/nonfiction"/>
    <s v="nonfiction"/>
    <x v="3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007"/>
    <s v="publishing/nonfiction"/>
    <s v="nonfiction"/>
    <x v="3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008"/>
    <s v="publishing/nonfiction"/>
    <s v="nonfiction"/>
    <x v="3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009"/>
    <s v="publishing/nonfiction"/>
    <s v="nonfiction"/>
    <x v="3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010"/>
    <s v="publishing/nonfiction"/>
    <s v="nonfiction"/>
    <x v="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011"/>
    <s v="publishing/nonfiction"/>
    <s v="nonfiction"/>
    <x v="3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9"/>
    <s v="publishing/nonfiction"/>
    <s v="nonfiction"/>
    <x v="3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012"/>
    <s v="music/rock"/>
    <s v="rock"/>
    <x v="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013"/>
    <s v="music/rock"/>
    <s v="rock"/>
    <x v="4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014"/>
    <s v="music/rock"/>
    <s v="rock"/>
    <x v="4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015"/>
    <s v="music/rock"/>
    <s v="rock"/>
    <x v="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016"/>
    <s v="music/rock"/>
    <s v="rock"/>
    <x v="4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017"/>
    <s v="music/rock"/>
    <s v="rock"/>
    <x v="4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018"/>
    <s v="music/rock"/>
    <s v="rock"/>
    <x v="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019"/>
    <s v="music/rock"/>
    <s v="rock"/>
    <x v="4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020"/>
    <s v="music/rock"/>
    <s v="rock"/>
    <x v="4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021"/>
    <s v="music/rock"/>
    <s v="rock"/>
    <x v="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022"/>
    <s v="music/rock"/>
    <s v="rock"/>
    <x v="4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023"/>
    <s v="music/rock"/>
    <s v="rock"/>
    <x v="4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024"/>
    <s v="music/rock"/>
    <s v="rock"/>
    <x v="4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025"/>
    <s v="music/rock"/>
    <s v="rock"/>
    <x v="4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026"/>
    <s v="music/rock"/>
    <s v="rock"/>
    <x v="4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027"/>
    <s v="music/rock"/>
    <s v="rock"/>
    <x v="4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28"/>
    <s v="music/rock"/>
    <s v="rock"/>
    <x v="4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029"/>
    <s v="music/rock"/>
    <s v="rock"/>
    <x v="4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030"/>
    <s v="music/rock"/>
    <s v="rock"/>
    <x v="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031"/>
    <s v="music/rock"/>
    <s v="rock"/>
    <x v="4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032"/>
    <s v="music/rock"/>
    <s v="rock"/>
    <x v="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033"/>
    <s v="music/rock"/>
    <s v="rock"/>
    <x v="4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372"/>
    <s v="music/rock"/>
    <s v="rock"/>
    <x v="4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034"/>
    <s v="music/rock"/>
    <s v="rock"/>
    <x v="4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035"/>
    <s v="music/rock"/>
    <s v="rock"/>
    <x v="4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036"/>
    <s v="music/rock"/>
    <s v="rock"/>
    <x v="4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037"/>
    <s v="music/rock"/>
    <s v="rock"/>
    <x v="4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038"/>
    <s v="music/rock"/>
    <s v="rock"/>
    <x v="4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039"/>
    <s v="music/rock"/>
    <s v="rock"/>
    <x v="4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040"/>
    <s v="music/rock"/>
    <s v="rock"/>
    <x v="4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041"/>
    <s v="music/rock"/>
    <s v="rock"/>
    <x v="4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042"/>
    <s v="music/rock"/>
    <s v="rock"/>
    <x v="4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043"/>
    <s v="music/rock"/>
    <s v="rock"/>
    <x v="4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044"/>
    <s v="music/rock"/>
    <s v="rock"/>
    <x v="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045"/>
    <s v="music/rock"/>
    <s v="rock"/>
    <x v="4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046"/>
    <s v="music/rock"/>
    <s v="rock"/>
    <x v="4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047"/>
    <s v="music/rock"/>
    <s v="rock"/>
    <x v="4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048"/>
    <s v="music/rock"/>
    <s v="rock"/>
    <x v="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049"/>
    <s v="music/rock"/>
    <s v="rock"/>
    <x v="4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050"/>
    <s v="music/rock"/>
    <s v="rock"/>
    <x v="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051"/>
    <s v="publishing/translations"/>
    <s v="translations"/>
    <x v="3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052"/>
    <s v="publishing/translations"/>
    <s v="translations"/>
    <x v="3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4"/>
    <s v="publishing/translations"/>
    <s v="translations"/>
    <x v="3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507"/>
    <s v="publishing/translations"/>
    <s v="translations"/>
    <x v="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053"/>
    <s v="publishing/translations"/>
    <s v="translations"/>
    <x v="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s v="publishing/translations"/>
    <s v="translations"/>
    <x v="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20"/>
    <s v="publishing/translations"/>
    <s v="translations"/>
    <x v="3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054"/>
    <s v="publishing/translations"/>
    <s v="translations"/>
    <x v="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055"/>
    <s v="publishing/translations"/>
    <s v="translations"/>
    <x v="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s v="publishing/translations"/>
    <s v="translations"/>
    <x v="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20"/>
    <s v="publishing/translations"/>
    <s v="translations"/>
    <x v="3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056"/>
    <s v="publishing/translations"/>
    <s v="translations"/>
    <x v="3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s v="publishing/translations"/>
    <s v="translations"/>
    <x v="3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446"/>
    <s v="publishing/translations"/>
    <s v="translations"/>
    <x v="3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057"/>
    <s v="publishing/translations"/>
    <s v="translations"/>
    <x v="3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901"/>
    <s v="publishing/translations"/>
    <s v="translations"/>
    <x v="3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20"/>
    <s v="publishing/translations"/>
    <s v="translations"/>
    <x v="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01"/>
    <s v="publishing/translations"/>
    <s v="translations"/>
    <x v="3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31"/>
    <s v="publishing/translations"/>
    <s v="translations"/>
    <x v="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01"/>
    <s v="publishing/translations"/>
    <s v="translations"/>
    <x v="3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058"/>
    <s v="publishing/translations"/>
    <s v="translations"/>
    <x v="3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s v="publishing/translations"/>
    <s v="translations"/>
    <x v="3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s v="publishing/translations"/>
    <s v="translations"/>
    <x v="3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059"/>
    <s v="publishing/translations"/>
    <s v="translations"/>
    <x v="3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2"/>
    <s v="publishing/translations"/>
    <s v="translations"/>
    <x v="3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s v="publishing/translations"/>
    <s v="translations"/>
    <x v="3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28"/>
    <s v="publishing/translations"/>
    <s v="translations"/>
    <x v="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060"/>
    <s v="publishing/translations"/>
    <s v="translations"/>
    <x v="3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s v="publishing/translations"/>
    <s v="translations"/>
    <x v="3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061"/>
    <s v="publishing/translations"/>
    <s v="translations"/>
    <x v="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062"/>
    <s v="publishing/translations"/>
    <s v="translations"/>
    <x v="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507"/>
    <s v="publishing/translations"/>
    <s v="translations"/>
    <x v="3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063"/>
    <s v="publishing/translations"/>
    <s v="translations"/>
    <x v="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064"/>
    <s v="publishing/translations"/>
    <s v="translations"/>
    <x v="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66"/>
    <s v="publishing/translations"/>
    <s v="translations"/>
    <x v="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80"/>
    <s v="publishing/translations"/>
    <s v="translations"/>
    <x v="3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20"/>
    <s v="publishing/translations"/>
    <s v="translations"/>
    <x v="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065"/>
    <s v="publishing/translations"/>
    <s v="translations"/>
    <x v="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s v="publishing/translations"/>
    <s v="translations"/>
    <x v="3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s v="publishing/translations"/>
    <s v="translations"/>
    <x v="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s v="publishing/translations"/>
    <s v="translations"/>
    <x v="3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s v="publishing/translations"/>
    <s v="translations"/>
    <x v="3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s v="publishing/translations"/>
    <s v="translations"/>
    <x v="3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384"/>
    <s v="publishing/translations"/>
    <s v="translations"/>
    <x v="3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s v="publishing/translations"/>
    <s v="translations"/>
    <x v="3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s v="publishing/translations"/>
    <s v="translations"/>
    <x v="3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20"/>
    <s v="publishing/translations"/>
    <s v="translations"/>
    <x v="3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20"/>
    <s v="publishing/translations"/>
    <s v="translations"/>
    <x v="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s v="publishing/translations"/>
    <s v="translations"/>
    <x v="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s v="publishing/translations"/>
    <s v="translations"/>
    <x v="3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2"/>
    <s v="publishing/translations"/>
    <s v="translations"/>
    <x v="3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066"/>
    <s v="publishing/translations"/>
    <s v="translations"/>
    <x v="3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067"/>
    <s v="publishing/translations"/>
    <s v="translations"/>
    <x v="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s v="publishing/translations"/>
    <s v="translations"/>
    <x v="3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s v="publishing/translations"/>
    <s v="translations"/>
    <x v="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s v="publishing/translations"/>
    <s v="translations"/>
    <x v="3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s v="publishing/translations"/>
    <s v="translations"/>
    <x v="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068"/>
    <s v="publishing/radio &amp; podcasts"/>
    <s v="radio &amp; podcasts"/>
    <x v="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069"/>
    <s v="publishing/radio &amp; podcasts"/>
    <s v="radio &amp; podcasts"/>
    <x v="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070"/>
    <s v="publishing/radio &amp; podcasts"/>
    <s v="radio &amp; podcasts"/>
    <x v="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071"/>
    <s v="publishing/radio &amp; podcasts"/>
    <s v="radio &amp; podcasts"/>
    <x v="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072"/>
    <s v="publishing/radio &amp; podcasts"/>
    <s v="radio &amp; podcasts"/>
    <x v="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073"/>
    <s v="publishing/radio &amp; podcasts"/>
    <s v="radio &amp; podcasts"/>
    <x v="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074"/>
    <s v="publishing/radio &amp; podcasts"/>
    <s v="radio &amp; podcasts"/>
    <x v="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075"/>
    <s v="publishing/radio &amp; podcasts"/>
    <s v="radio &amp; podcasts"/>
    <x v="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076"/>
    <s v="publishing/radio &amp; podcasts"/>
    <s v="radio &amp; podcasts"/>
    <x v="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077"/>
    <s v="publishing/radio &amp; podcasts"/>
    <s v="radio &amp; podcasts"/>
    <x v="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078"/>
    <s v="publishing/radio &amp; podcasts"/>
    <s v="radio &amp; podcasts"/>
    <x v="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079"/>
    <s v="publishing/radio &amp; podcasts"/>
    <s v="radio &amp; podcasts"/>
    <x v="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080"/>
    <s v="publishing/radio &amp; podcasts"/>
    <s v="radio &amp; podcasts"/>
    <x v="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081"/>
    <s v="publishing/radio &amp; podcasts"/>
    <s v="radio &amp; podcasts"/>
    <x v="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082"/>
    <s v="publishing/radio &amp; podcasts"/>
    <s v="radio &amp; podcasts"/>
    <x v="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083"/>
    <s v="publishing/radio &amp; podcasts"/>
    <s v="radio &amp; podcasts"/>
    <x v="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084"/>
    <s v="publishing/radio &amp; podcasts"/>
    <s v="radio &amp; podcasts"/>
    <x v="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085"/>
    <s v="publishing/radio &amp; podcasts"/>
    <s v="radio &amp; podcasts"/>
    <x v="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086"/>
    <s v="publishing/radio &amp; podcasts"/>
    <s v="radio &amp; podcasts"/>
    <x v="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087"/>
    <s v="publishing/radio &amp; podcasts"/>
    <s v="radio &amp; podcasts"/>
    <x v="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844"/>
    <s v="publishing/fiction"/>
    <s v="fiction"/>
    <x v="3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4"/>
    <s v="publishing/fiction"/>
    <s v="fiction"/>
    <x v="3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384"/>
    <s v="publishing/fiction"/>
    <s v="fiction"/>
    <x v="3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s v="publishing/fiction"/>
    <s v="fiction"/>
    <x v="3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73"/>
    <s v="publishing/fiction"/>
    <s v="fiction"/>
    <x v="3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587"/>
    <s v="publishing/fiction"/>
    <s v="fiction"/>
    <x v="3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s v="publishing/fiction"/>
    <s v="fiction"/>
    <x v="3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88"/>
    <s v="publishing/fiction"/>
    <s v="fiction"/>
    <x v="3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s v="publishing/fiction"/>
    <s v="fiction"/>
    <x v="3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088"/>
    <s v="publishing/fiction"/>
    <s v="fiction"/>
    <x v="3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01"/>
    <s v="publishing/fiction"/>
    <s v="fiction"/>
    <x v="3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2"/>
    <s v="publishing/fiction"/>
    <s v="fiction"/>
    <x v="3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s v="publishing/fiction"/>
    <s v="fiction"/>
    <x v="3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089"/>
    <s v="publishing/fiction"/>
    <s v="fiction"/>
    <x v="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s v="publishing/fiction"/>
    <s v="fiction"/>
    <x v="3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s v="publishing/fiction"/>
    <s v="fiction"/>
    <x v="3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20"/>
    <s v="publishing/fiction"/>
    <s v="fiction"/>
    <x v="3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090"/>
    <s v="publishing/fiction"/>
    <s v="fiction"/>
    <x v="3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4"/>
    <s v="publishing/fiction"/>
    <s v="fiction"/>
    <x v="3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091"/>
    <s v="publishing/fiction"/>
    <s v="fiction"/>
    <x v="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092"/>
    <s v="photography/photobooks"/>
    <s v="photobooks"/>
    <x v="8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093"/>
    <s v="photography/photobooks"/>
    <s v="photobooks"/>
    <x v="8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094"/>
    <s v="photography/photobooks"/>
    <s v="photobooks"/>
    <x v="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095"/>
    <s v="photography/photobooks"/>
    <s v="photobooks"/>
    <x v="8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096"/>
    <s v="photography/photobooks"/>
    <s v="photobooks"/>
    <x v="8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097"/>
    <s v="photography/photobooks"/>
    <s v="photobooks"/>
    <x v="8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98"/>
    <s v="photography/photobooks"/>
    <s v="photobooks"/>
    <x v="8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099"/>
    <s v="photography/photobooks"/>
    <s v="photobooks"/>
    <x v="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100"/>
    <s v="photography/photobooks"/>
    <s v="photobooks"/>
    <x v="8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101"/>
    <s v="photography/photobooks"/>
    <s v="photobooks"/>
    <x v="8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102"/>
    <s v="photography/photobooks"/>
    <s v="photobooks"/>
    <x v="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103"/>
    <s v="photography/photobooks"/>
    <s v="photobooks"/>
    <x v="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104"/>
    <s v="photography/photobooks"/>
    <s v="photobooks"/>
    <x v="8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105"/>
    <s v="photography/photobooks"/>
    <s v="photobooks"/>
    <x v="8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106"/>
    <s v="photography/photobooks"/>
    <s v="photobooks"/>
    <x v="8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107"/>
    <s v="photography/photobooks"/>
    <s v="photobooks"/>
    <x v="8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108"/>
    <s v="photography/photobooks"/>
    <s v="photobooks"/>
    <x v="8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109"/>
    <s v="photography/photobooks"/>
    <s v="photobooks"/>
    <x v="8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110"/>
    <s v="photography/photobooks"/>
    <s v="photobooks"/>
    <x v="8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111"/>
    <s v="photography/photobooks"/>
    <s v="photobooks"/>
    <x v="8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112"/>
    <s v="photography/photobooks"/>
    <s v="photobooks"/>
    <x v="8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113"/>
    <s v="photography/photobooks"/>
    <s v="photobooks"/>
    <x v="8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114"/>
    <s v="photography/photobooks"/>
    <s v="photobooks"/>
    <x v="8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115"/>
    <s v="photography/photobooks"/>
    <s v="photobooks"/>
    <x v="8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116"/>
    <s v="photography/photobooks"/>
    <s v="photobooks"/>
    <x v="8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117"/>
    <s v="photography/photobooks"/>
    <s v="photobooks"/>
    <x v="8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118"/>
    <s v="photography/photobooks"/>
    <s v="photobooks"/>
    <x v="8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119"/>
    <s v="photography/photobooks"/>
    <s v="photobooks"/>
    <x v="8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120"/>
    <s v="photography/photobooks"/>
    <s v="photobooks"/>
    <x v="8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121"/>
    <s v="photography/photobooks"/>
    <s v="photobooks"/>
    <x v="8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122"/>
    <s v="photography/photobooks"/>
    <s v="photobooks"/>
    <x v="8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123"/>
    <s v="photography/photobooks"/>
    <s v="photobooks"/>
    <x v="8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124"/>
    <s v="photography/photobooks"/>
    <s v="photobooks"/>
    <x v="8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125"/>
    <s v="photography/photobooks"/>
    <s v="photobooks"/>
    <x v="8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126"/>
    <s v="photography/photobooks"/>
    <s v="photobooks"/>
    <x v="8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127"/>
    <s v="photography/photobooks"/>
    <s v="photobooks"/>
    <x v="8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128"/>
    <s v="photography/photobooks"/>
    <s v="photobooks"/>
    <x v="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129"/>
    <s v="photography/photobooks"/>
    <s v="photobooks"/>
    <x v="8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130"/>
    <s v="photography/photobooks"/>
    <s v="photobooks"/>
    <x v="8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131"/>
    <s v="photography/photobooks"/>
    <s v="photobooks"/>
    <x v="8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366"/>
    <s v="photography/nature"/>
    <s v="nature"/>
    <x v="8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s v="photography/nature"/>
    <s v="nature"/>
    <x v="8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19"/>
    <s v="photography/nature"/>
    <s v="nature"/>
    <x v="8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s v="photography/nature"/>
    <s v="nature"/>
    <x v="8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20"/>
    <s v="photography/nature"/>
    <s v="nature"/>
    <x v="8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132"/>
    <s v="photography/nature"/>
    <s v="nature"/>
    <x v="8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s v="photography/nature"/>
    <s v="nature"/>
    <x v="8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88"/>
    <s v="photography/nature"/>
    <s v="nature"/>
    <x v="8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33"/>
    <s v="photography/nature"/>
    <s v="nature"/>
    <x v="8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134"/>
    <s v="photography/nature"/>
    <s v="nature"/>
    <x v="8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s v="photography/nature"/>
    <s v="nature"/>
    <x v="8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135"/>
    <s v="photography/nature"/>
    <s v="nature"/>
    <x v="8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s v="photography/nature"/>
    <s v="nature"/>
    <x v="8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s v="photography/nature"/>
    <s v="nature"/>
    <x v="8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s v="photography/nature"/>
    <s v="nature"/>
    <x v="8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136"/>
    <s v="photography/nature"/>
    <s v="nature"/>
    <x v="8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s v="photography/nature"/>
    <s v="nature"/>
    <x v="8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23"/>
    <s v="photography/nature"/>
    <s v="nature"/>
    <x v="8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73"/>
    <s v="photography/nature"/>
    <s v="nature"/>
    <x v="8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842"/>
    <s v="photography/nature"/>
    <s v="nature"/>
    <x v="8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407"/>
    <s v="publishing/art books"/>
    <s v="art books"/>
    <x v="3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s v="publishing/art books"/>
    <s v="art books"/>
    <x v="3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665"/>
    <s v="publishing/art books"/>
    <s v="art books"/>
    <x v="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19"/>
    <s v="publishing/art books"/>
    <s v="art books"/>
    <x v="3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01"/>
    <s v="publishing/art books"/>
    <s v="art books"/>
    <x v="3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137"/>
    <s v="publishing/art books"/>
    <s v="art books"/>
    <x v="3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138"/>
    <s v="publishing/art books"/>
    <s v="art books"/>
    <x v="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139"/>
    <s v="publishing/art books"/>
    <s v="art books"/>
    <x v="3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s v="publishing/art books"/>
    <s v="art books"/>
    <x v="3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140"/>
    <s v="publishing/art books"/>
    <s v="art books"/>
    <x v="3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35"/>
    <s v="publishing/art books"/>
    <s v="art books"/>
    <x v="3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94"/>
    <s v="publishing/art books"/>
    <s v="art books"/>
    <x v="3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141"/>
    <s v="publishing/art books"/>
    <s v="art books"/>
    <x v="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142"/>
    <s v="publishing/art books"/>
    <s v="art books"/>
    <x v="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143"/>
    <s v="publishing/art books"/>
    <s v="art books"/>
    <x v="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8"/>
    <s v="publishing/art books"/>
    <s v="art books"/>
    <x v="3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446"/>
    <s v="publishing/art books"/>
    <s v="art books"/>
    <x v="3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22"/>
    <s v="publishing/art books"/>
    <s v="art books"/>
    <x v="3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454"/>
    <s v="publishing/art books"/>
    <s v="art books"/>
    <x v="3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s v="publishing/art books"/>
    <s v="art books"/>
    <x v="3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44"/>
    <s v="photography/places"/>
    <s v="places"/>
    <x v="8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144"/>
    <s v="photography/places"/>
    <s v="places"/>
    <x v="8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2"/>
    <s v="photography/places"/>
    <s v="places"/>
    <x v="8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s v="photography/places"/>
    <s v="places"/>
    <x v="8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45"/>
    <s v="photography/places"/>
    <s v="places"/>
    <x v="8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s v="photography/places"/>
    <s v="places"/>
    <x v="8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20"/>
    <s v="photography/places"/>
    <s v="places"/>
    <x v="8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s v="photography/places"/>
    <s v="places"/>
    <x v="8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s v="photography/places"/>
    <s v="places"/>
    <x v="8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146"/>
    <s v="photography/places"/>
    <s v="places"/>
    <x v="8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147"/>
    <s v="photography/places"/>
    <s v="places"/>
    <x v="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s v="photography/places"/>
    <s v="places"/>
    <x v="8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20"/>
    <s v="photography/places"/>
    <s v="places"/>
    <x v="8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442"/>
    <s v="photography/places"/>
    <s v="places"/>
    <x v="8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379"/>
    <s v="photography/places"/>
    <s v="places"/>
    <x v="8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384"/>
    <s v="photography/places"/>
    <s v="places"/>
    <x v="8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s v="photography/places"/>
    <s v="places"/>
    <x v="8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20"/>
    <s v="photography/places"/>
    <s v="places"/>
    <x v="8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s v="photography/places"/>
    <s v="places"/>
    <x v="8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148"/>
    <s v="photography/places"/>
    <s v="places"/>
    <x v="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149"/>
    <s v="music/rock"/>
    <s v="rock"/>
    <x v="4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150"/>
    <s v="music/rock"/>
    <s v="rock"/>
    <x v="4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151"/>
    <s v="music/rock"/>
    <s v="rock"/>
    <x v="4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152"/>
    <s v="music/rock"/>
    <s v="rock"/>
    <x v="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153"/>
    <s v="music/rock"/>
    <s v="rock"/>
    <x v="4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154"/>
    <s v="music/rock"/>
    <s v="rock"/>
    <x v="4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155"/>
    <s v="music/rock"/>
    <s v="rock"/>
    <x v="4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156"/>
    <s v="music/rock"/>
    <s v="rock"/>
    <x v="4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157"/>
    <s v="music/rock"/>
    <s v="rock"/>
    <x v="4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158"/>
    <s v="music/rock"/>
    <s v="rock"/>
    <x v="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159"/>
    <s v="music/rock"/>
    <s v="rock"/>
    <x v="4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73"/>
    <s v="music/rock"/>
    <s v="rock"/>
    <x v="4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160"/>
    <s v="music/rock"/>
    <s v="rock"/>
    <x v="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161"/>
    <s v="music/rock"/>
    <s v="rock"/>
    <x v="4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162"/>
    <s v="music/rock"/>
    <s v="rock"/>
    <x v="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163"/>
    <s v="music/rock"/>
    <s v="rock"/>
    <x v="4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164"/>
    <s v="music/rock"/>
    <s v="rock"/>
    <x v="4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165"/>
    <s v="music/rock"/>
    <s v="rock"/>
    <x v="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166"/>
    <s v="music/rock"/>
    <s v="rock"/>
    <x v="4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167"/>
    <s v="music/rock"/>
    <s v="rock"/>
    <x v="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168"/>
    <s v="music/rock"/>
    <s v="rock"/>
    <x v="4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169"/>
    <s v="music/rock"/>
    <s v="rock"/>
    <x v="4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170"/>
    <s v="music/rock"/>
    <s v="rock"/>
    <x v="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71"/>
    <s v="music/rock"/>
    <s v="rock"/>
    <x v="4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172"/>
    <s v="music/rock"/>
    <s v="rock"/>
    <x v="4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173"/>
    <s v="music/rock"/>
    <s v="rock"/>
    <x v="4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74"/>
    <s v="music/rock"/>
    <s v="rock"/>
    <x v="4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175"/>
    <s v="music/rock"/>
    <s v="rock"/>
    <x v="4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176"/>
    <s v="music/rock"/>
    <s v="rock"/>
    <x v="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177"/>
    <s v="music/rock"/>
    <s v="rock"/>
    <x v="4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178"/>
    <s v="music/rock"/>
    <s v="rock"/>
    <x v="4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179"/>
    <s v="music/rock"/>
    <s v="rock"/>
    <x v="4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80"/>
    <s v="music/rock"/>
    <s v="rock"/>
    <x v="4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181"/>
    <s v="music/rock"/>
    <s v="rock"/>
    <x v="4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182"/>
    <s v="music/rock"/>
    <s v="rock"/>
    <x v="4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183"/>
    <s v="music/rock"/>
    <s v="rock"/>
    <x v="4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184"/>
    <s v="music/rock"/>
    <s v="rock"/>
    <x v="4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85"/>
    <s v="music/rock"/>
    <s v="rock"/>
    <x v="4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86"/>
    <s v="music/rock"/>
    <s v="rock"/>
    <x v="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187"/>
    <s v="music/rock"/>
    <s v="rock"/>
    <x v="4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188"/>
    <s v="music/pop"/>
    <s v="pop"/>
    <x v="4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7"/>
    <s v="music/pop"/>
    <s v="pop"/>
    <x v="4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189"/>
    <s v="music/pop"/>
    <s v="pop"/>
    <x v="4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190"/>
    <s v="music/pop"/>
    <s v="pop"/>
    <x v="4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191"/>
    <s v="music/pop"/>
    <s v="pop"/>
    <x v="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192"/>
    <s v="music/pop"/>
    <s v="pop"/>
    <x v="4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193"/>
    <s v="music/pop"/>
    <s v="pop"/>
    <x v="4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194"/>
    <s v="music/pop"/>
    <s v="pop"/>
    <x v="4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195"/>
    <s v="music/pop"/>
    <s v="pop"/>
    <x v="4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196"/>
    <s v="music/pop"/>
    <s v="pop"/>
    <x v="4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197"/>
    <s v="music/pop"/>
    <s v="pop"/>
    <x v="4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198"/>
    <s v="music/pop"/>
    <s v="pop"/>
    <x v="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199"/>
    <s v="music/pop"/>
    <s v="pop"/>
    <x v="4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200"/>
    <s v="music/pop"/>
    <s v="pop"/>
    <x v="4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201"/>
    <s v="music/pop"/>
    <s v="pop"/>
    <x v="4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202"/>
    <s v="music/pop"/>
    <s v="pop"/>
    <x v="4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203"/>
    <s v="music/pop"/>
    <s v="pop"/>
    <x v="4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204"/>
    <s v="music/pop"/>
    <s v="pop"/>
    <x v="4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205"/>
    <s v="music/pop"/>
    <s v="pop"/>
    <x v="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206"/>
    <s v="music/pop"/>
    <s v="pop"/>
    <x v="4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207"/>
    <s v="music/pop"/>
    <s v="pop"/>
    <x v="4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208"/>
    <s v="music/pop"/>
    <s v="pop"/>
    <x v="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209"/>
    <s v="music/pop"/>
    <s v="pop"/>
    <x v="4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210"/>
    <s v="music/pop"/>
    <s v="pop"/>
    <x v="4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211"/>
    <s v="music/pop"/>
    <s v="pop"/>
    <x v="4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212"/>
    <s v="music/pop"/>
    <s v="pop"/>
    <x v="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213"/>
    <s v="music/pop"/>
    <s v="pop"/>
    <x v="4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214"/>
    <s v="music/pop"/>
    <s v="pop"/>
    <x v="4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404"/>
    <s v="music/pop"/>
    <s v="pop"/>
    <x v="4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215"/>
    <s v="music/pop"/>
    <s v="pop"/>
    <x v="4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216"/>
    <s v="music/pop"/>
    <s v="pop"/>
    <x v="4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217"/>
    <s v="music/pop"/>
    <s v="pop"/>
    <x v="4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218"/>
    <s v="music/pop"/>
    <s v="pop"/>
    <x v="4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219"/>
    <s v="music/pop"/>
    <s v="pop"/>
    <x v="4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220"/>
    <s v="music/pop"/>
    <s v="pop"/>
    <x v="4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221"/>
    <s v="music/pop"/>
    <s v="pop"/>
    <x v="4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222"/>
    <s v="music/pop"/>
    <s v="pop"/>
    <x v="4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223"/>
    <s v="music/pop"/>
    <s v="pop"/>
    <x v="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72"/>
    <s v="music/pop"/>
    <s v="pop"/>
    <x v="4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224"/>
    <s v="music/pop"/>
    <s v="pop"/>
    <x v="4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225"/>
    <s v="music/faith"/>
    <s v="faith"/>
    <x v="4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s v="music/faith"/>
    <s v="faith"/>
    <x v="4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226"/>
    <s v="music/faith"/>
    <s v="faith"/>
    <x v="4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227"/>
    <s v="music/faith"/>
    <s v="faith"/>
    <x v="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228"/>
    <s v="music/faith"/>
    <s v="faith"/>
    <x v="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666"/>
    <s v="music/faith"/>
    <s v="faith"/>
    <x v="4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229"/>
    <s v="music/faith"/>
    <s v="faith"/>
    <x v="4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230"/>
    <s v="music/faith"/>
    <s v="faith"/>
    <x v="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231"/>
    <s v="music/faith"/>
    <s v="faith"/>
    <x v="4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232"/>
    <s v="music/faith"/>
    <s v="faith"/>
    <x v="4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233"/>
    <s v="music/faith"/>
    <s v="faith"/>
    <x v="4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234"/>
    <s v="music/faith"/>
    <s v="faith"/>
    <x v="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436"/>
    <s v="music/faith"/>
    <s v="faith"/>
    <x v="4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44"/>
    <s v="music/faith"/>
    <s v="faith"/>
    <x v="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235"/>
    <s v="music/faith"/>
    <s v="faith"/>
    <x v="4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s v="music/faith"/>
    <s v="faith"/>
    <x v="4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236"/>
    <s v="music/faith"/>
    <s v="faith"/>
    <x v="4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s v="music/faith"/>
    <s v="faith"/>
    <x v="4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237"/>
    <s v="music/faith"/>
    <s v="faith"/>
    <x v="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238"/>
    <s v="music/faith"/>
    <s v="faith"/>
    <x v="4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44"/>
    <s v="music/faith"/>
    <s v="faith"/>
    <x v="4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20"/>
    <s v="music/faith"/>
    <s v="faith"/>
    <x v="4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57"/>
    <s v="music/faith"/>
    <s v="faith"/>
    <x v="4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239"/>
    <s v="music/faith"/>
    <s v="faith"/>
    <x v="4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s v="music/faith"/>
    <s v="faith"/>
    <x v="4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s v="music/faith"/>
    <s v="faith"/>
    <x v="4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240"/>
    <s v="music/faith"/>
    <s v="faith"/>
    <x v="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s v="music/faith"/>
    <s v="faith"/>
    <x v="4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241"/>
    <s v="music/faith"/>
    <s v="faith"/>
    <x v="4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447"/>
    <s v="music/faith"/>
    <s v="faith"/>
    <x v="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242"/>
    <s v="music/faith"/>
    <s v="faith"/>
    <x v="4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s v="music/faith"/>
    <s v="faith"/>
    <x v="4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73"/>
    <s v="music/faith"/>
    <s v="faith"/>
    <x v="4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243"/>
    <s v="music/faith"/>
    <s v="faith"/>
    <x v="4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48"/>
    <s v="music/faith"/>
    <s v="faith"/>
    <x v="4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73"/>
    <s v="music/faith"/>
    <s v="faith"/>
    <x v="4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244"/>
    <s v="music/faith"/>
    <s v="faith"/>
    <x v="4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839"/>
    <s v="music/faith"/>
    <s v="faith"/>
    <x v="4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23"/>
    <s v="music/faith"/>
    <s v="faith"/>
    <x v="4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245"/>
    <s v="music/faith"/>
    <s v="faith"/>
    <x v="4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s v="music/faith"/>
    <s v="faith"/>
    <x v="4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20"/>
    <s v="music/faith"/>
    <s v="faith"/>
    <x v="4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246"/>
    <s v="music/faith"/>
    <s v="faith"/>
    <x v="4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440"/>
    <s v="music/faith"/>
    <s v="faith"/>
    <x v="4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247"/>
    <s v="music/faith"/>
    <s v="faith"/>
    <x v="4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248"/>
    <s v="music/faith"/>
    <s v="faith"/>
    <x v="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20"/>
    <s v="music/faith"/>
    <s v="faith"/>
    <x v="4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249"/>
    <s v="music/faith"/>
    <s v="faith"/>
    <x v="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s v="music/faith"/>
    <s v="faith"/>
    <x v="4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s v="music/faith"/>
    <s v="faith"/>
    <x v="4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s v="music/faith"/>
    <s v="faith"/>
    <x v="4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s v="music/faith"/>
    <s v="faith"/>
    <x v="4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s v="music/faith"/>
    <s v="faith"/>
    <x v="4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20"/>
    <s v="music/faith"/>
    <s v="faith"/>
    <x v="4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98"/>
    <s v="music/faith"/>
    <s v="faith"/>
    <x v="4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250"/>
    <s v="music/faith"/>
    <s v="faith"/>
    <x v="4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98"/>
    <s v="music/faith"/>
    <s v="faith"/>
    <x v="4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35"/>
    <s v="music/faith"/>
    <s v="faith"/>
    <x v="4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20"/>
    <s v="music/faith"/>
    <s v="faith"/>
    <x v="4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s v="music/faith"/>
    <s v="faith"/>
    <x v="4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251"/>
    <s v="photography/photobooks"/>
    <s v="photobooks"/>
    <x v="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252"/>
    <s v="photography/photobooks"/>
    <s v="photobooks"/>
    <x v="8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253"/>
    <s v="photography/photobooks"/>
    <s v="photobooks"/>
    <x v="8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254"/>
    <s v="photography/photobooks"/>
    <s v="photobooks"/>
    <x v="8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255"/>
    <s v="photography/photobooks"/>
    <s v="photobooks"/>
    <x v="8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256"/>
    <s v="photography/photobooks"/>
    <s v="photobooks"/>
    <x v="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257"/>
    <s v="photography/photobooks"/>
    <s v="photobooks"/>
    <x v="8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258"/>
    <s v="photography/photobooks"/>
    <s v="photobooks"/>
    <x v="8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259"/>
    <s v="photography/photobooks"/>
    <s v="photobooks"/>
    <x v="8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260"/>
    <s v="photography/photobooks"/>
    <s v="photobooks"/>
    <x v="8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261"/>
    <s v="photography/photobooks"/>
    <s v="photobooks"/>
    <x v="8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262"/>
    <s v="photography/photobooks"/>
    <s v="photobooks"/>
    <x v="8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63"/>
    <s v="photography/photobooks"/>
    <s v="photobooks"/>
    <x v="8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264"/>
    <s v="photography/photobooks"/>
    <s v="photobooks"/>
    <x v="8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7"/>
    <s v="photography/photobooks"/>
    <s v="photobooks"/>
    <x v="8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265"/>
    <s v="photography/photobooks"/>
    <s v="photobooks"/>
    <x v="8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266"/>
    <s v="photography/photobooks"/>
    <s v="photobooks"/>
    <x v="8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267"/>
    <s v="photography/photobooks"/>
    <s v="photobooks"/>
    <x v="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268"/>
    <s v="photography/photobooks"/>
    <s v="photobooks"/>
    <x v="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269"/>
    <s v="photography/photobooks"/>
    <s v="photobooks"/>
    <x v="8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70"/>
    <s v="photography/photobooks"/>
    <s v="photobooks"/>
    <x v="8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71"/>
    <s v="photography/photobooks"/>
    <s v="photobooks"/>
    <x v="8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272"/>
    <s v="photography/photobooks"/>
    <s v="photobooks"/>
    <x v="8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273"/>
    <s v="photography/photobooks"/>
    <s v="photobooks"/>
    <x v="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274"/>
    <s v="photography/photobooks"/>
    <s v="photobooks"/>
    <x v="8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s v="photography/photobooks"/>
    <s v="photobooks"/>
    <x v="8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275"/>
    <s v="photography/photobooks"/>
    <s v="photobooks"/>
    <x v="8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276"/>
    <s v="photography/photobooks"/>
    <s v="photobooks"/>
    <x v="8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277"/>
    <s v="photography/photobooks"/>
    <s v="photobooks"/>
    <x v="8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456"/>
    <s v="photography/photobooks"/>
    <s v="photobooks"/>
    <x v="8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278"/>
    <s v="photography/photobooks"/>
    <s v="photobooks"/>
    <x v="8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279"/>
    <s v="photography/photobooks"/>
    <s v="photobooks"/>
    <x v="8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280"/>
    <s v="photography/photobooks"/>
    <s v="photobooks"/>
    <x v="8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281"/>
    <s v="photography/photobooks"/>
    <s v="photobooks"/>
    <x v="8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282"/>
    <s v="photography/photobooks"/>
    <s v="photobooks"/>
    <x v="8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33"/>
    <s v="photography/photobooks"/>
    <s v="photobooks"/>
    <x v="8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283"/>
    <s v="photography/photobooks"/>
    <s v="photobooks"/>
    <x v="8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284"/>
    <s v="photography/photobooks"/>
    <s v="photobooks"/>
    <x v="8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285"/>
    <s v="photography/photobooks"/>
    <s v="photobooks"/>
    <x v="8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286"/>
    <s v="photography/photobooks"/>
    <s v="photobooks"/>
    <x v="8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287"/>
    <s v="photography/photobooks"/>
    <s v="photobooks"/>
    <x v="8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288"/>
    <s v="photography/photobooks"/>
    <s v="photobooks"/>
    <x v="8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289"/>
    <s v="photography/photobooks"/>
    <s v="photobooks"/>
    <x v="8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290"/>
    <s v="photography/photobooks"/>
    <s v="photobooks"/>
    <x v="8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291"/>
    <s v="photography/photobooks"/>
    <s v="photobooks"/>
    <x v="8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292"/>
    <s v="photography/photobooks"/>
    <s v="photobooks"/>
    <x v="8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293"/>
    <s v="photography/photobooks"/>
    <s v="photobooks"/>
    <x v="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090"/>
    <s v="photography/photobooks"/>
    <s v="photobooks"/>
    <x v="8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19"/>
    <s v="photography/photobooks"/>
    <s v="photobooks"/>
    <x v="8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294"/>
    <s v="photography/photobooks"/>
    <s v="photobooks"/>
    <x v="8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295"/>
    <s v="photography/photobooks"/>
    <s v="photobooks"/>
    <x v="8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296"/>
    <s v="photography/photobooks"/>
    <s v="photobooks"/>
    <x v="8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35"/>
    <s v="photography/photobooks"/>
    <s v="photobooks"/>
    <x v="8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297"/>
    <s v="photography/photobooks"/>
    <s v="photobooks"/>
    <x v="8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298"/>
    <s v="photography/photobooks"/>
    <s v="photobooks"/>
    <x v="8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299"/>
    <s v="photography/photobooks"/>
    <s v="photobooks"/>
    <x v="8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300"/>
    <s v="photography/photobooks"/>
    <s v="photobooks"/>
    <x v="8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301"/>
    <s v="photography/photobooks"/>
    <s v="photobooks"/>
    <x v="8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302"/>
    <s v="photography/photobooks"/>
    <s v="photobooks"/>
    <x v="8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303"/>
    <s v="photography/photobooks"/>
    <s v="photobooks"/>
    <x v="8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304"/>
    <s v="photography/photobooks"/>
    <s v="photobooks"/>
    <x v="8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305"/>
    <s v="photography/photobooks"/>
    <s v="photobooks"/>
    <x v="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306"/>
    <s v="photography/photobooks"/>
    <s v="photobooks"/>
    <x v="8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307"/>
    <s v="photography/photobooks"/>
    <s v="photobooks"/>
    <x v="8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308"/>
    <s v="photography/photobooks"/>
    <s v="photobooks"/>
    <x v="8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309"/>
    <s v="photography/photobooks"/>
    <s v="photobooks"/>
    <x v="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310"/>
    <s v="photography/photobooks"/>
    <s v="photobooks"/>
    <x v="8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311"/>
    <s v="photography/photobooks"/>
    <s v="photobooks"/>
    <x v="8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312"/>
    <s v="photography/photobooks"/>
    <s v="photobooks"/>
    <x v="8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507"/>
    <s v="photography/photobooks"/>
    <s v="photobooks"/>
    <x v="8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313"/>
    <s v="photography/photobooks"/>
    <s v="photobooks"/>
    <x v="8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314"/>
    <s v="photography/photobooks"/>
    <s v="photobooks"/>
    <x v="8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s v="photography/photobooks"/>
    <s v="photobooks"/>
    <x v="8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315"/>
    <s v="photography/photobooks"/>
    <s v="photobooks"/>
    <x v="8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s v="photography/photobooks"/>
    <s v="photobooks"/>
    <x v="8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316"/>
    <s v="photography/photobooks"/>
    <s v="photobooks"/>
    <x v="8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317"/>
    <s v="photography/photobooks"/>
    <s v="photobooks"/>
    <x v="8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s v="photography/photobooks"/>
    <s v="photobooks"/>
    <x v="8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318"/>
    <s v="photography/photobooks"/>
    <s v="photobooks"/>
    <x v="8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319"/>
    <s v="photography/photobooks"/>
    <s v="photobooks"/>
    <x v="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320"/>
    <s v="music/rock"/>
    <s v="rock"/>
    <x v="4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s v="music/rock"/>
    <s v="rock"/>
    <x v="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321"/>
    <s v="music/rock"/>
    <s v="rock"/>
    <x v="4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322"/>
    <s v="music/rock"/>
    <s v="rock"/>
    <x v="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323"/>
    <s v="music/rock"/>
    <s v="rock"/>
    <x v="4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324"/>
    <s v="music/rock"/>
    <s v="rock"/>
    <x v="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325"/>
    <s v="music/rock"/>
    <s v="rock"/>
    <x v="4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326"/>
    <s v="music/rock"/>
    <s v="rock"/>
    <x v="4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327"/>
    <s v="music/rock"/>
    <s v="rock"/>
    <x v="4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328"/>
    <s v="music/rock"/>
    <s v="rock"/>
    <x v="4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329"/>
    <s v="music/rock"/>
    <s v="rock"/>
    <x v="4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384"/>
    <s v="music/rock"/>
    <s v="rock"/>
    <x v="4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840"/>
    <s v="music/rock"/>
    <s v="rock"/>
    <x v="4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330"/>
    <s v="music/rock"/>
    <s v="rock"/>
    <x v="4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331"/>
    <s v="music/rock"/>
    <s v="rock"/>
    <x v="4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332"/>
    <s v="music/rock"/>
    <s v="rock"/>
    <x v="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333"/>
    <s v="music/rock"/>
    <s v="rock"/>
    <x v="4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334"/>
    <s v="music/rock"/>
    <s v="rock"/>
    <x v="4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335"/>
    <s v="music/rock"/>
    <s v="rock"/>
    <x v="4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336"/>
    <s v="music/rock"/>
    <s v="rock"/>
    <x v="4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337"/>
    <s v="music/rock"/>
    <s v="rock"/>
    <x v="4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338"/>
    <s v="music/rock"/>
    <s v="rock"/>
    <x v="4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339"/>
    <s v="music/rock"/>
    <s v="rock"/>
    <x v="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340"/>
    <s v="music/rock"/>
    <s v="rock"/>
    <x v="4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41"/>
    <s v="music/rock"/>
    <s v="rock"/>
    <x v="4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342"/>
    <s v="music/rock"/>
    <s v="rock"/>
    <x v="4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343"/>
    <s v="music/rock"/>
    <s v="rock"/>
    <x v="4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344"/>
    <s v="music/rock"/>
    <s v="rock"/>
    <x v="4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345"/>
    <s v="music/rock"/>
    <s v="rock"/>
    <x v="4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346"/>
    <s v="music/rock"/>
    <s v="rock"/>
    <x v="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347"/>
    <s v="music/rock"/>
    <s v="rock"/>
    <x v="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348"/>
    <s v="music/rock"/>
    <s v="rock"/>
    <x v="4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349"/>
    <s v="music/rock"/>
    <s v="rock"/>
    <x v="4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350"/>
    <s v="music/rock"/>
    <s v="rock"/>
    <x v="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351"/>
    <s v="music/rock"/>
    <s v="rock"/>
    <x v="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352"/>
    <s v="music/rock"/>
    <s v="rock"/>
    <x v="4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53"/>
    <s v="music/rock"/>
    <s v="rock"/>
    <x v="4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354"/>
    <s v="music/rock"/>
    <s v="rock"/>
    <x v="4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355"/>
    <s v="music/rock"/>
    <s v="rock"/>
    <x v="4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356"/>
    <s v="music/rock"/>
    <s v="rock"/>
    <x v="4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s v="games/mobile games"/>
    <s v="mobile games"/>
    <x v="6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357"/>
    <s v="games/mobile games"/>
    <s v="mobile games"/>
    <x v="6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44"/>
    <s v="games/mobile games"/>
    <s v="mobile games"/>
    <x v="6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358"/>
    <s v="games/mobile games"/>
    <s v="mobile games"/>
    <x v="6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453"/>
    <s v="games/mobile games"/>
    <s v="mobile games"/>
    <x v="6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372"/>
    <s v="games/mobile games"/>
    <s v="mobile games"/>
    <x v="6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19"/>
    <s v="games/mobile games"/>
    <s v="mobile games"/>
    <x v="6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359"/>
    <s v="games/mobile games"/>
    <s v="mobile games"/>
    <x v="6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s v="games/mobile games"/>
    <s v="mobile games"/>
    <x v="6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360"/>
    <s v="games/mobile games"/>
    <s v="mobile games"/>
    <x v="6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361"/>
    <s v="games/mobile games"/>
    <s v="mobile games"/>
    <x v="6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362"/>
    <s v="games/mobile games"/>
    <s v="mobile games"/>
    <x v="6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666"/>
    <s v="games/mobile games"/>
    <s v="mobile games"/>
    <x v="6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31"/>
    <s v="games/mobile games"/>
    <s v="mobile games"/>
    <x v="6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363"/>
    <s v="games/mobile games"/>
    <s v="mobile games"/>
    <x v="6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s v="games/mobile games"/>
    <s v="mobile games"/>
    <x v="6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s v="games/mobile games"/>
    <s v="mobile games"/>
    <x v="6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s v="games/mobile games"/>
    <s v="mobile games"/>
    <x v="6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366"/>
    <s v="games/mobile games"/>
    <s v="mobile games"/>
    <x v="6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364"/>
    <s v="games/mobile games"/>
    <s v="mobile games"/>
    <x v="6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365"/>
    <s v="music/indie rock"/>
    <s v="indie rock"/>
    <x v="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366"/>
    <s v="music/indie rock"/>
    <s v="indie rock"/>
    <x v="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367"/>
    <s v="music/indie rock"/>
    <s v="indie rock"/>
    <x v="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368"/>
    <s v="music/indie rock"/>
    <s v="indie rock"/>
    <x v="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369"/>
    <s v="music/indie rock"/>
    <s v="indie rock"/>
    <x v="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370"/>
    <s v="music/indie rock"/>
    <s v="indie rock"/>
    <x v="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371"/>
    <s v="music/indie rock"/>
    <s v="indie rock"/>
    <x v="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372"/>
    <s v="music/indie rock"/>
    <s v="indie rock"/>
    <x v="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373"/>
    <s v="music/indie rock"/>
    <s v="indie rock"/>
    <x v="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374"/>
    <s v="music/indie rock"/>
    <s v="indie rock"/>
    <x v="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375"/>
    <s v="music/indie rock"/>
    <s v="indie rock"/>
    <x v="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376"/>
    <s v="music/indie rock"/>
    <s v="indie rock"/>
    <x v="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77"/>
    <s v="music/indie rock"/>
    <s v="indie rock"/>
    <x v="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378"/>
    <s v="music/indie rock"/>
    <s v="indie rock"/>
    <x v="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379"/>
    <s v="music/indie rock"/>
    <s v="indie rock"/>
    <x v="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380"/>
    <s v="music/indie rock"/>
    <s v="indie rock"/>
    <x v="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381"/>
    <s v="music/indie rock"/>
    <s v="indie rock"/>
    <x v="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382"/>
    <s v="music/indie rock"/>
    <s v="indie rock"/>
    <x v="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383"/>
    <s v="music/indie rock"/>
    <s v="indie rock"/>
    <x v="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384"/>
    <s v="music/indie rock"/>
    <s v="indie rock"/>
    <x v="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385"/>
    <s v="technology/gadgets"/>
    <s v="gadgets"/>
    <x v="2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43"/>
    <s v="technology/gadgets"/>
    <s v="gadgets"/>
    <x v="2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386"/>
    <s v="technology/gadgets"/>
    <s v="gadgets"/>
    <x v="2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384"/>
    <s v="technology/gadgets"/>
    <s v="gadgets"/>
    <x v="2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689"/>
    <s v="technology/gadgets"/>
    <s v="gadgets"/>
    <x v="2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387"/>
    <s v="technology/gadgets"/>
    <s v="gadgets"/>
    <x v="2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241"/>
    <s v="technology/gadgets"/>
    <s v="gadgets"/>
    <x v="2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388"/>
    <s v="technology/gadgets"/>
    <s v="gadgets"/>
    <x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389"/>
    <s v="technology/gadgets"/>
    <s v="gadgets"/>
    <x v="2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390"/>
    <s v="technology/gadgets"/>
    <s v="gadgets"/>
    <x v="2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19"/>
    <s v="technology/gadgets"/>
    <s v="gadgets"/>
    <x v="2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391"/>
    <s v="technology/gadgets"/>
    <s v="gadgets"/>
    <x v="2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392"/>
    <s v="technology/gadgets"/>
    <s v="gadgets"/>
    <x v="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80"/>
    <s v="technology/gadgets"/>
    <s v="gadgets"/>
    <x v="2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453"/>
    <s v="technology/gadgets"/>
    <s v="gadgets"/>
    <x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363"/>
    <s v="technology/gadgets"/>
    <s v="gadgets"/>
    <x v="2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393"/>
    <s v="technology/gadgets"/>
    <s v="gadgets"/>
    <x v="2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684"/>
    <s v="technology/gadgets"/>
    <s v="gadgets"/>
    <x v="2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394"/>
    <s v="technology/gadgets"/>
    <s v="gadgets"/>
    <x v="2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395"/>
    <s v="technology/gadgets"/>
    <s v="gadgets"/>
    <x v="2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237"/>
    <s v="music/indie rock"/>
    <s v="indie rock"/>
    <x v="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396"/>
    <s v="music/indie rock"/>
    <s v="indie rock"/>
    <x v="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397"/>
    <s v="music/indie rock"/>
    <s v="indie rock"/>
    <x v="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398"/>
    <s v="music/indie rock"/>
    <s v="indie rock"/>
    <x v="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399"/>
    <s v="music/indie rock"/>
    <s v="indie rock"/>
    <x v="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400"/>
    <s v="music/indie rock"/>
    <s v="indie rock"/>
    <x v="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401"/>
    <s v="music/indie rock"/>
    <s v="indie rock"/>
    <x v="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402"/>
    <s v="music/indie rock"/>
    <s v="indie rock"/>
    <x v="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403"/>
    <s v="music/indie rock"/>
    <s v="indie rock"/>
    <x v="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404"/>
    <s v="music/indie rock"/>
    <s v="indie rock"/>
    <x v="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405"/>
    <s v="music/indie rock"/>
    <s v="indie rock"/>
    <x v="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406"/>
    <s v="music/indie rock"/>
    <s v="indie rock"/>
    <x v="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407"/>
    <s v="music/indie rock"/>
    <s v="indie rock"/>
    <x v="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408"/>
    <s v="music/indie rock"/>
    <s v="indie rock"/>
    <x v="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409"/>
    <s v="music/indie rock"/>
    <s v="indie rock"/>
    <x v="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410"/>
    <s v="music/indie rock"/>
    <s v="indie rock"/>
    <x v="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411"/>
    <s v="music/indie rock"/>
    <s v="indie rock"/>
    <x v="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412"/>
    <s v="music/indie rock"/>
    <s v="indie rock"/>
    <x v="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413"/>
    <s v="music/indie rock"/>
    <s v="indie rock"/>
    <x v="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414"/>
    <s v="music/indie rock"/>
    <s v="indie rock"/>
    <x v="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415"/>
    <s v="technology/hardware"/>
    <s v="hardware"/>
    <x v="2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416"/>
    <s v="technology/hardware"/>
    <s v="hardware"/>
    <x v="2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417"/>
    <s v="technology/hardware"/>
    <s v="hardware"/>
    <x v="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418"/>
    <s v="technology/hardware"/>
    <s v="hardware"/>
    <x v="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419"/>
    <s v="technology/hardware"/>
    <s v="hardware"/>
    <x v="2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420"/>
    <s v="technology/hardware"/>
    <s v="hardware"/>
    <x v="2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421"/>
    <s v="technology/hardware"/>
    <s v="hardware"/>
    <x v="2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422"/>
    <s v="technology/hardware"/>
    <s v="hardware"/>
    <x v="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423"/>
    <s v="technology/hardware"/>
    <s v="hardware"/>
    <x v="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424"/>
    <s v="technology/hardware"/>
    <s v="hardware"/>
    <x v="2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425"/>
    <s v="technology/hardware"/>
    <s v="hardware"/>
    <x v="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426"/>
    <s v="technology/hardware"/>
    <s v="hardware"/>
    <x v="2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427"/>
    <s v="technology/hardware"/>
    <s v="hardware"/>
    <x v="2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428"/>
    <s v="technology/hardware"/>
    <s v="hardware"/>
    <x v="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429"/>
    <s v="technology/hardware"/>
    <s v="hardware"/>
    <x v="2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430"/>
    <s v="technology/hardware"/>
    <s v="hardware"/>
    <x v="2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431"/>
    <s v="technology/hardware"/>
    <s v="hardware"/>
    <x v="2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432"/>
    <s v="technology/hardware"/>
    <s v="hardware"/>
    <x v="2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433"/>
    <s v="technology/hardware"/>
    <s v="hardware"/>
    <x v="2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434"/>
    <s v="technology/hardware"/>
    <s v="hardware"/>
    <x v="2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435"/>
    <s v="technology/hardware"/>
    <s v="hardware"/>
    <x v="2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436"/>
    <s v="technology/hardware"/>
    <s v="hardware"/>
    <x v="2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437"/>
    <s v="technology/hardware"/>
    <s v="hardware"/>
    <x v="2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438"/>
    <s v="technology/hardware"/>
    <s v="hardware"/>
    <x v="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439"/>
    <s v="technology/hardware"/>
    <s v="hardware"/>
    <x v="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440"/>
    <s v="technology/hardware"/>
    <s v="hardware"/>
    <x v="2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441"/>
    <s v="technology/hardware"/>
    <s v="hardware"/>
    <x v="2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442"/>
    <s v="technology/hardware"/>
    <s v="hardware"/>
    <x v="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443"/>
    <s v="technology/hardware"/>
    <s v="hardware"/>
    <x v="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444"/>
    <s v="technology/hardware"/>
    <s v="hardware"/>
    <x v="2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445"/>
    <s v="technology/hardware"/>
    <s v="hardware"/>
    <x v="2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446"/>
    <s v="technology/hardware"/>
    <s v="hardware"/>
    <x v="2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447"/>
    <s v="technology/hardware"/>
    <s v="hardware"/>
    <x v="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448"/>
    <s v="technology/hardware"/>
    <s v="hardware"/>
    <x v="2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449"/>
    <s v="technology/hardware"/>
    <s v="hardware"/>
    <x v="2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450"/>
    <s v="technology/hardware"/>
    <s v="hardware"/>
    <x v="2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451"/>
    <s v="technology/hardware"/>
    <s v="hardware"/>
    <x v="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452"/>
    <s v="technology/hardware"/>
    <s v="hardware"/>
    <x v="2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453"/>
    <s v="technology/hardware"/>
    <s v="hardware"/>
    <x v="2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454"/>
    <s v="technology/hardware"/>
    <s v="hardware"/>
    <x v="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455"/>
    <s v="photography/people"/>
    <s v="people"/>
    <x v="8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s v="photography/people"/>
    <s v="people"/>
    <x v="8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456"/>
    <s v="photography/people"/>
    <s v="people"/>
    <x v="8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457"/>
    <s v="photography/people"/>
    <s v="people"/>
    <x v="8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800"/>
    <s v="photography/people"/>
    <s v="people"/>
    <x v="8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20"/>
    <s v="photography/people"/>
    <s v="people"/>
    <x v="8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458"/>
    <s v="photography/people"/>
    <s v="people"/>
    <x v="8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384"/>
    <s v="photography/people"/>
    <s v="people"/>
    <x v="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s v="photography/people"/>
    <s v="people"/>
    <x v="8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459"/>
    <s v="photography/people"/>
    <s v="people"/>
    <x v="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460"/>
    <s v="photography/people"/>
    <s v="people"/>
    <x v="8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20"/>
    <s v="photography/people"/>
    <s v="people"/>
    <x v="8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s v="photography/people"/>
    <s v="people"/>
    <x v="8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s v="photography/people"/>
    <s v="people"/>
    <x v="8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438"/>
    <s v="photography/people"/>
    <s v="people"/>
    <x v="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s v="photography/people"/>
    <s v="people"/>
    <x v="8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s v="photography/people"/>
    <s v="people"/>
    <x v="8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461"/>
    <s v="photography/people"/>
    <s v="people"/>
    <x v="8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462"/>
    <s v="photography/people"/>
    <s v="people"/>
    <x v="8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384"/>
    <s v="photography/people"/>
    <s v="people"/>
    <x v="8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1463"/>
    <s v="technology/hardware"/>
    <s v="hardware"/>
    <x v="2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1464"/>
    <s v="technology/hardware"/>
    <s v="hardware"/>
    <x v="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65"/>
    <s v="technology/hardware"/>
    <s v="hardware"/>
    <x v="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1466"/>
    <s v="technology/hardware"/>
    <s v="hardware"/>
    <x v="2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1467"/>
    <s v="technology/hardware"/>
    <s v="hardware"/>
    <x v="2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1468"/>
    <s v="technology/hardware"/>
    <s v="hardware"/>
    <x v="2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1469"/>
    <s v="technology/hardware"/>
    <s v="hardware"/>
    <x v="2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1470"/>
    <s v="technology/hardware"/>
    <s v="hardware"/>
    <x v="2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1471"/>
    <s v="technology/hardware"/>
    <s v="hardware"/>
    <x v="2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1472"/>
    <s v="technology/hardware"/>
    <s v="hardware"/>
    <x v="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1473"/>
    <s v="technology/hardware"/>
    <s v="hardware"/>
    <x v="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1474"/>
    <s v="technology/hardware"/>
    <s v="hardware"/>
    <x v="2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1475"/>
    <s v="technology/hardware"/>
    <s v="hardware"/>
    <x v="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1476"/>
    <s v="technology/hardware"/>
    <s v="hardware"/>
    <x v="2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1477"/>
    <s v="technology/hardware"/>
    <s v="hardware"/>
    <x v="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1478"/>
    <s v="technology/hardware"/>
    <s v="hardware"/>
    <x v="2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1479"/>
    <s v="technology/hardware"/>
    <s v="hardware"/>
    <x v="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1480"/>
    <s v="technology/hardware"/>
    <s v="hardware"/>
    <x v="2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1481"/>
    <s v="technology/hardware"/>
    <s v="hardware"/>
    <x v="2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1482"/>
    <s v="technology/hardware"/>
    <s v="hardware"/>
    <x v="2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1483"/>
    <s v="technology/hardware"/>
    <s v="hardware"/>
    <x v="2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1484"/>
    <s v="technology/hardware"/>
    <s v="hardware"/>
    <x v="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1485"/>
    <s v="technology/hardware"/>
    <s v="hardware"/>
    <x v="2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1486"/>
    <s v="technology/hardware"/>
    <s v="hardware"/>
    <x v="2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1487"/>
    <s v="technology/hardware"/>
    <s v="hardware"/>
    <x v="2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1488"/>
    <s v="technology/hardware"/>
    <s v="hardware"/>
    <x v="2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1489"/>
    <s v="technology/hardware"/>
    <s v="hardware"/>
    <x v="2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1490"/>
    <s v="technology/hardware"/>
    <s v="hardware"/>
    <x v="2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1491"/>
    <s v="technology/hardware"/>
    <s v="hardware"/>
    <x v="2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1492"/>
    <s v="technology/hardware"/>
    <s v="hardware"/>
    <x v="2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1493"/>
    <s v="technology/hardware"/>
    <s v="hardware"/>
    <x v="2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1494"/>
    <s v="technology/hardware"/>
    <s v="hardware"/>
    <x v="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1495"/>
    <s v="technology/hardware"/>
    <s v="hardware"/>
    <x v="2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1496"/>
    <s v="technology/hardware"/>
    <s v="hardware"/>
    <x v="2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1497"/>
    <s v="technology/hardware"/>
    <s v="hardware"/>
    <x v="2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1498"/>
    <s v="technology/hardware"/>
    <s v="hardware"/>
    <x v="2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1499"/>
    <s v="technology/hardware"/>
    <s v="hardware"/>
    <x v="2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1500"/>
    <s v="technology/hardware"/>
    <s v="hardware"/>
    <x v="2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1501"/>
    <s v="technology/hardware"/>
    <s v="hardware"/>
    <x v="2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1502"/>
    <s v="technology/hardware"/>
    <s v="hardware"/>
    <x v="2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1503"/>
    <s v="technology/hardware"/>
    <s v="hardware"/>
    <x v="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1504"/>
    <s v="technology/hardware"/>
    <s v="hardware"/>
    <x v="2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1505"/>
    <s v="technology/hardware"/>
    <s v="hardware"/>
    <x v="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1506"/>
    <s v="technology/hardware"/>
    <s v="hardware"/>
    <x v="2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1507"/>
    <s v="technology/hardware"/>
    <s v="hardware"/>
    <x v="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1508"/>
    <s v="technology/hardware"/>
    <s v="hardware"/>
    <x v="2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1509"/>
    <s v="technology/hardware"/>
    <s v="hardware"/>
    <x v="2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1510"/>
    <s v="technology/hardware"/>
    <s v="hardware"/>
    <x v="2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1511"/>
    <s v="technology/hardware"/>
    <s v="hardware"/>
    <x v="2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1512"/>
    <s v="technology/hardware"/>
    <s v="hardware"/>
    <x v="2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1513"/>
    <s v="technology/hardware"/>
    <s v="hardware"/>
    <x v="2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1514"/>
    <s v="technology/hardware"/>
    <s v="hardware"/>
    <x v="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1515"/>
    <s v="technology/hardware"/>
    <s v="hardware"/>
    <x v="2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1516"/>
    <s v="technology/hardware"/>
    <s v="hardware"/>
    <x v="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1517"/>
    <s v="technology/hardware"/>
    <s v="hardware"/>
    <x v="2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1518"/>
    <s v="technology/hardware"/>
    <s v="hardware"/>
    <x v="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1519"/>
    <s v="technology/hardware"/>
    <s v="hardware"/>
    <x v="2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1520"/>
    <s v="technology/hardware"/>
    <s v="hardware"/>
    <x v="2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1521"/>
    <s v="technology/hardware"/>
    <s v="hardware"/>
    <x v="2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1522"/>
    <s v="technology/hardware"/>
    <s v="hardware"/>
    <x v="2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1523"/>
    <s v="technology/hardware"/>
    <s v="hardware"/>
    <x v="2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1524"/>
    <s v="technology/hardware"/>
    <s v="hardware"/>
    <x v="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1525"/>
    <s v="technology/hardware"/>
    <s v="hardware"/>
    <x v="2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1526"/>
    <s v="technology/hardware"/>
    <s v="hardware"/>
    <x v="2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1527"/>
    <s v="technology/hardware"/>
    <s v="hardware"/>
    <x v="2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1528"/>
    <s v="technology/hardware"/>
    <s v="hardware"/>
    <x v="2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1529"/>
    <s v="technology/hardware"/>
    <s v="hardware"/>
    <x v="2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1530"/>
    <s v="technology/hardware"/>
    <s v="hardware"/>
    <x v="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1531"/>
    <s v="technology/hardware"/>
    <s v="hardware"/>
    <x v="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1532"/>
    <s v="technology/hardware"/>
    <s v="hardware"/>
    <x v="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1533"/>
    <s v="technology/hardware"/>
    <s v="hardware"/>
    <x v="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1534"/>
    <s v="technology/hardware"/>
    <s v="hardware"/>
    <x v="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1535"/>
    <s v="technology/hardware"/>
    <s v="hardware"/>
    <x v="2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1536"/>
    <s v="technology/hardware"/>
    <s v="hardware"/>
    <x v="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1537"/>
    <s v="technology/hardware"/>
    <s v="hardware"/>
    <x v="2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1538"/>
    <s v="technology/hardware"/>
    <s v="hardware"/>
    <x v="2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1539"/>
    <s v="technology/hardware"/>
    <s v="hardware"/>
    <x v="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1540"/>
    <s v="technology/hardware"/>
    <s v="hardware"/>
    <x v="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1541"/>
    <s v="technology/hardware"/>
    <s v="hardware"/>
    <x v="2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1542"/>
    <s v="technology/hardware"/>
    <s v="hardware"/>
    <x v="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1543"/>
    <s v="music/indie rock"/>
    <s v="indie rock"/>
    <x v="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1544"/>
    <s v="music/indie rock"/>
    <s v="indie rock"/>
    <x v="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447"/>
    <s v="music/indie rock"/>
    <s v="indie rock"/>
    <x v="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1545"/>
    <s v="music/indie rock"/>
    <s v="indie rock"/>
    <x v="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1546"/>
    <s v="music/indie rock"/>
    <s v="indie rock"/>
    <x v="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1547"/>
    <s v="music/indie rock"/>
    <s v="indie rock"/>
    <x v="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1548"/>
    <s v="music/indie rock"/>
    <s v="indie rock"/>
    <x v="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1549"/>
    <s v="music/indie rock"/>
    <s v="indie rock"/>
    <x v="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1550"/>
    <s v="music/indie rock"/>
    <s v="indie rock"/>
    <x v="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1551"/>
    <s v="music/indie rock"/>
    <s v="indie rock"/>
    <x v="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1552"/>
    <s v="music/indie rock"/>
    <s v="indie rock"/>
    <x v="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1553"/>
    <s v="music/indie rock"/>
    <s v="indie rock"/>
    <x v="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1554"/>
    <s v="music/indie rock"/>
    <s v="indie rock"/>
    <x v="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1555"/>
    <s v="music/indie rock"/>
    <s v="indie rock"/>
    <x v="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6"/>
    <s v="music/indie rock"/>
    <s v="indie rock"/>
    <x v="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1556"/>
    <s v="music/indie rock"/>
    <s v="indie rock"/>
    <x v="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57"/>
    <s v="music/indie rock"/>
    <s v="indie rock"/>
    <x v="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1558"/>
    <s v="music/indie rock"/>
    <s v="indie rock"/>
    <x v="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1559"/>
    <s v="music/indie rock"/>
    <s v="indie rock"/>
    <x v="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1560"/>
    <s v="music/indie rock"/>
    <s v="indie rock"/>
    <x v="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1561"/>
    <s v="music/indie rock"/>
    <s v="indie rock"/>
    <x v="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62"/>
    <s v="music/indie rock"/>
    <s v="indie rock"/>
    <x v="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1563"/>
    <s v="music/indie rock"/>
    <s v="indie rock"/>
    <x v="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138"/>
    <s v="music/indie rock"/>
    <s v="indie rock"/>
    <x v="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564"/>
    <s v="music/indie rock"/>
    <s v="indie rock"/>
    <x v="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1565"/>
    <s v="music/indie rock"/>
    <s v="indie rock"/>
    <x v="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1566"/>
    <s v="music/indie rock"/>
    <s v="indie rock"/>
    <x v="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1567"/>
    <s v="music/indie rock"/>
    <s v="indie rock"/>
    <x v="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1568"/>
    <s v="music/indie rock"/>
    <s v="indie rock"/>
    <x v="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1569"/>
    <s v="music/indie rock"/>
    <s v="indie rock"/>
    <x v="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1570"/>
    <s v="music/indie rock"/>
    <s v="indie rock"/>
    <x v="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s v="music/indie rock"/>
    <s v="indie rock"/>
    <x v="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1571"/>
    <s v="music/indie rock"/>
    <s v="indie rock"/>
    <x v="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1572"/>
    <s v="music/indie rock"/>
    <s v="indie rock"/>
    <x v="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1573"/>
    <s v="music/indie rock"/>
    <s v="indie rock"/>
    <x v="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1574"/>
    <s v="music/indie rock"/>
    <s v="indie rock"/>
    <x v="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1575"/>
    <s v="music/indie rock"/>
    <s v="indie rock"/>
    <x v="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1576"/>
    <s v="music/indie rock"/>
    <s v="indie rock"/>
    <x v="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1577"/>
    <s v="music/indie rock"/>
    <s v="indie rock"/>
    <x v="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1578"/>
    <s v="music/indie rock"/>
    <s v="indie rock"/>
    <x v="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1579"/>
    <s v="games/video games"/>
    <s v="video games"/>
    <x v="6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1580"/>
    <s v="games/video games"/>
    <s v="video games"/>
    <x v="6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s v="games/video games"/>
    <s v="video games"/>
    <x v="6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1581"/>
    <s v="games/video games"/>
    <s v="video games"/>
    <x v="6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1582"/>
    <s v="games/video games"/>
    <s v="video games"/>
    <x v="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144"/>
    <s v="games/video games"/>
    <s v="video games"/>
    <x v="6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1583"/>
    <s v="games/video games"/>
    <s v="video games"/>
    <x v="6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384"/>
    <s v="games/video games"/>
    <s v="video games"/>
    <x v="6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1584"/>
    <s v="games/video games"/>
    <s v="video games"/>
    <x v="6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1241"/>
    <s v="games/video games"/>
    <s v="video games"/>
    <x v="6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85"/>
    <s v="games/video games"/>
    <s v="video games"/>
    <x v="6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1586"/>
    <s v="games/video games"/>
    <s v="video games"/>
    <x v="6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1587"/>
    <s v="games/video games"/>
    <s v="video games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1588"/>
    <s v="games/video games"/>
    <s v="video games"/>
    <x v="6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1589"/>
    <s v="games/video games"/>
    <s v="video games"/>
    <x v="6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1590"/>
    <s v="games/video games"/>
    <s v="video games"/>
    <x v="6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1591"/>
    <s v="games/video games"/>
    <s v="video games"/>
    <x v="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1592"/>
    <s v="games/video games"/>
    <s v="video games"/>
    <x v="6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1593"/>
    <s v="games/video games"/>
    <s v="video games"/>
    <x v="6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1594"/>
    <s v="games/video games"/>
    <s v="video games"/>
    <x v="6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s v="games/video games"/>
    <s v="video games"/>
    <x v="6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1595"/>
    <s v="games/video games"/>
    <s v="video games"/>
    <x v="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834"/>
    <s v="games/video games"/>
    <s v="video games"/>
    <x v="6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1596"/>
    <s v="games/video games"/>
    <s v="video games"/>
    <x v="6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1597"/>
    <s v="games/video games"/>
    <s v="video games"/>
    <x v="6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120"/>
    <s v="games/video games"/>
    <s v="video games"/>
    <x v="6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1598"/>
    <s v="games/video games"/>
    <s v="video games"/>
    <x v="6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s v="games/video games"/>
    <s v="video games"/>
    <x v="6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s v="games/video games"/>
    <s v="video games"/>
    <x v="6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1599"/>
    <s v="games/video games"/>
    <s v="video games"/>
    <x v="6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1584"/>
    <s v="games/video games"/>
    <s v="video games"/>
    <x v="6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385"/>
    <s v="games/video games"/>
    <s v="video games"/>
    <x v="6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439"/>
    <s v="games/video games"/>
    <s v="video games"/>
    <x v="6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120"/>
    <s v="games/video games"/>
    <s v="video games"/>
    <x v="6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1581"/>
    <s v="games/video games"/>
    <s v="video games"/>
    <x v="6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1600"/>
    <s v="games/video games"/>
    <s v="video games"/>
    <x v="6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1601"/>
    <s v="games/video games"/>
    <s v="video games"/>
    <x v="6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1602"/>
    <s v="games/video games"/>
    <s v="video games"/>
    <x v="6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31"/>
    <s v="games/video games"/>
    <s v="video games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1603"/>
    <s v="games/video games"/>
    <s v="video games"/>
    <x v="6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1604"/>
    <s v="music/rock"/>
    <s v="rock"/>
    <x v="4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1605"/>
    <s v="music/rock"/>
    <s v="rock"/>
    <x v="4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1606"/>
    <s v="music/rock"/>
    <s v="rock"/>
    <x v="4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1607"/>
    <s v="music/rock"/>
    <s v="rock"/>
    <x v="4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1608"/>
    <s v="music/rock"/>
    <s v="rock"/>
    <x v="4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1609"/>
    <s v="music/rock"/>
    <s v="rock"/>
    <x v="4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81"/>
    <s v="music/rock"/>
    <s v="rock"/>
    <x v="4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1610"/>
    <s v="music/rock"/>
    <s v="rock"/>
    <x v="4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611"/>
    <s v="music/rock"/>
    <s v="rock"/>
    <x v="4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1612"/>
    <s v="music/rock"/>
    <s v="rock"/>
    <x v="4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1613"/>
    <s v="music/rock"/>
    <s v="rock"/>
    <x v="4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26"/>
    <s v="music/rock"/>
    <s v="rock"/>
    <x v="4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1614"/>
    <s v="music/rock"/>
    <s v="rock"/>
    <x v="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1615"/>
    <s v="music/rock"/>
    <s v="rock"/>
    <x v="4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616"/>
    <s v="music/rock"/>
    <s v="rock"/>
    <x v="4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1617"/>
    <s v="music/rock"/>
    <s v="rock"/>
    <x v="4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1618"/>
    <s v="music/rock"/>
    <s v="rock"/>
    <x v="4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1619"/>
    <s v="music/rock"/>
    <s v="rock"/>
    <x v="4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1620"/>
    <s v="music/rock"/>
    <s v="rock"/>
    <x v="4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1621"/>
    <s v="music/rock"/>
    <s v="rock"/>
    <x v="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1622"/>
    <s v="games/tabletop games"/>
    <s v="tabletop games"/>
    <x v="6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1623"/>
    <s v="games/tabletop games"/>
    <s v="tabletop games"/>
    <x v="6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1624"/>
    <s v="games/tabletop games"/>
    <s v="tabletop games"/>
    <x v="6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1625"/>
    <s v="games/tabletop games"/>
    <s v="tabletop games"/>
    <x v="6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1626"/>
    <s v="games/tabletop games"/>
    <s v="tabletop games"/>
    <x v="6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1627"/>
    <s v="games/tabletop games"/>
    <s v="tabletop games"/>
    <x v="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1628"/>
    <s v="games/tabletop games"/>
    <s v="tabletop games"/>
    <x v="6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1629"/>
    <s v="games/tabletop games"/>
    <s v="tabletop games"/>
    <x v="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1630"/>
    <s v="games/tabletop games"/>
    <s v="tabletop games"/>
    <x v="6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1631"/>
    <s v="games/tabletop games"/>
    <s v="tabletop games"/>
    <x v="6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1632"/>
    <s v="games/tabletop games"/>
    <s v="tabletop games"/>
    <x v="6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1633"/>
    <s v="games/tabletop games"/>
    <s v="tabletop games"/>
    <x v="6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1634"/>
    <s v="games/tabletop games"/>
    <s v="tabletop games"/>
    <x v="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1635"/>
    <s v="games/tabletop games"/>
    <s v="tabletop games"/>
    <x v="6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1636"/>
    <s v="games/tabletop games"/>
    <s v="tabletop games"/>
    <x v="6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1637"/>
    <s v="games/tabletop games"/>
    <s v="tabletop games"/>
    <x v="6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1638"/>
    <s v="games/tabletop games"/>
    <s v="tabletop games"/>
    <x v="6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1639"/>
    <s v="games/tabletop games"/>
    <s v="tabletop games"/>
    <x v="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1640"/>
    <s v="games/tabletop games"/>
    <s v="tabletop games"/>
    <x v="6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1641"/>
    <s v="games/tabletop games"/>
    <s v="tabletop games"/>
    <x v="6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1642"/>
    <s v="music/electronic music"/>
    <s v="electronic music"/>
    <x v="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1643"/>
    <s v="music/electronic music"/>
    <s v="electronic music"/>
    <x v="4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1644"/>
    <s v="music/electronic music"/>
    <s v="electronic music"/>
    <x v="4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1645"/>
    <s v="music/electronic music"/>
    <s v="electronic music"/>
    <x v="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312"/>
    <s v="music/electronic music"/>
    <s v="electronic music"/>
    <x v="4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1646"/>
    <s v="music/electronic music"/>
    <s v="electronic music"/>
    <x v="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647"/>
    <s v="music/electronic music"/>
    <s v="electronic music"/>
    <x v="4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1648"/>
    <s v="music/electronic music"/>
    <s v="electronic music"/>
    <x v="4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1649"/>
    <s v="music/electronic music"/>
    <s v="electronic music"/>
    <x v="4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1650"/>
    <s v="music/electronic music"/>
    <s v="electronic music"/>
    <x v="4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610"/>
    <s v="music/electronic music"/>
    <s v="electronic music"/>
    <x v="4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1651"/>
    <s v="music/electronic music"/>
    <s v="electronic music"/>
    <x v="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s v="music/electronic music"/>
    <s v="electronic music"/>
    <x v="4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1652"/>
    <s v="music/electronic music"/>
    <s v="electronic music"/>
    <x v="4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1653"/>
    <s v="music/electronic music"/>
    <s v="electronic music"/>
    <x v="4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1654"/>
    <s v="music/electronic music"/>
    <s v="electronic music"/>
    <x v="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1655"/>
    <s v="music/electronic music"/>
    <s v="electronic music"/>
    <x v="4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1656"/>
    <s v="music/electronic music"/>
    <s v="electronic music"/>
    <x v="4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1657"/>
    <s v="music/electronic music"/>
    <s v="electronic music"/>
    <x v="4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1658"/>
    <s v="music/electronic music"/>
    <s v="electronic music"/>
    <x v="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1659"/>
    <s v="games/tabletop games"/>
    <s v="tabletop games"/>
    <x v="6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1660"/>
    <s v="games/tabletop games"/>
    <s v="tabletop games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1661"/>
    <s v="games/tabletop games"/>
    <s v="tabletop games"/>
    <x v="6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1662"/>
    <s v="games/tabletop games"/>
    <s v="tabletop games"/>
    <x v="6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1663"/>
    <s v="games/tabletop games"/>
    <s v="tabletop games"/>
    <x v="6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1664"/>
    <s v="games/tabletop games"/>
    <s v="tabletop games"/>
    <x v="6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1665"/>
    <s v="games/tabletop games"/>
    <s v="tabletop games"/>
    <x v="6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1666"/>
    <s v="games/tabletop games"/>
    <s v="tabletop games"/>
    <x v="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1667"/>
    <s v="games/tabletop games"/>
    <s v="tabletop games"/>
    <x v="6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1668"/>
    <s v="games/tabletop games"/>
    <s v="tabletop games"/>
    <x v="6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1669"/>
    <s v="games/tabletop games"/>
    <s v="tabletop games"/>
    <x v="6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1670"/>
    <s v="games/tabletop games"/>
    <s v="tabletop games"/>
    <x v="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1671"/>
    <s v="games/tabletop games"/>
    <s v="tabletop games"/>
    <x v="6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72"/>
    <s v="games/tabletop games"/>
    <s v="tabletop games"/>
    <x v="6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1673"/>
    <s v="games/tabletop games"/>
    <s v="tabletop games"/>
    <x v="6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1674"/>
    <s v="games/tabletop games"/>
    <s v="tabletop games"/>
    <x v="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1675"/>
    <s v="games/tabletop games"/>
    <s v="tabletop games"/>
    <x v="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1676"/>
    <s v="games/tabletop games"/>
    <s v="tabletop games"/>
    <x v="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1677"/>
    <s v="games/tabletop games"/>
    <s v="tabletop games"/>
    <x v="6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1678"/>
    <s v="games/tabletop games"/>
    <s v="tabletop games"/>
    <x v="6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1679"/>
    <s v="games/tabletop games"/>
    <s v="tabletop games"/>
    <x v="6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1680"/>
    <s v="games/tabletop games"/>
    <s v="tabletop games"/>
    <x v="6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81"/>
    <s v="games/tabletop games"/>
    <s v="tabletop games"/>
    <x v="6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1682"/>
    <s v="games/tabletop games"/>
    <s v="tabletop games"/>
    <x v="6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1683"/>
    <s v="games/tabletop games"/>
    <s v="tabletop games"/>
    <x v="6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1684"/>
    <s v="games/tabletop games"/>
    <s v="tabletop games"/>
    <x v="6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1685"/>
    <s v="games/tabletop games"/>
    <s v="tabletop games"/>
    <x v="6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1686"/>
    <s v="games/tabletop games"/>
    <s v="tabletop games"/>
    <x v="6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1687"/>
    <s v="games/tabletop games"/>
    <s v="tabletop games"/>
    <x v="6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1688"/>
    <s v="games/tabletop games"/>
    <s v="tabletop games"/>
    <x v="6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1689"/>
    <s v="games/tabletop games"/>
    <s v="tabletop games"/>
    <x v="6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1690"/>
    <s v="games/tabletop games"/>
    <s v="tabletop games"/>
    <x v="6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1691"/>
    <s v="games/tabletop games"/>
    <s v="tabletop games"/>
    <x v="6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1692"/>
    <s v="games/tabletop games"/>
    <s v="tabletop games"/>
    <x v="6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1693"/>
    <s v="games/tabletop games"/>
    <s v="tabletop games"/>
    <x v="6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1694"/>
    <s v="games/tabletop games"/>
    <s v="tabletop games"/>
    <x v="6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1695"/>
    <s v="games/tabletop games"/>
    <s v="tabletop games"/>
    <x v="6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1696"/>
    <s v="games/tabletop games"/>
    <s v="tabletop games"/>
    <x v="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1697"/>
    <s v="games/tabletop games"/>
    <s v="tabletop games"/>
    <x v="6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1698"/>
    <s v="games/tabletop games"/>
    <s v="tabletop games"/>
    <x v="6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1699"/>
    <s v="games/tabletop games"/>
    <s v="tabletop games"/>
    <x v="6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1700"/>
    <s v="games/tabletop games"/>
    <s v="tabletop games"/>
    <x v="6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1701"/>
    <s v="games/tabletop games"/>
    <s v="tabletop games"/>
    <x v="6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1702"/>
    <s v="games/tabletop games"/>
    <s v="tabletop games"/>
    <x v="6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1703"/>
    <s v="games/tabletop games"/>
    <s v="tabletop games"/>
    <x v="6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1704"/>
    <s v="games/tabletop games"/>
    <s v="tabletop games"/>
    <x v="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1705"/>
    <s v="games/tabletop games"/>
    <s v="tabletop games"/>
    <x v="6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1706"/>
    <s v="games/tabletop games"/>
    <s v="tabletop games"/>
    <x v="6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1707"/>
    <s v="games/tabletop games"/>
    <s v="tabletop games"/>
    <x v="6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1708"/>
    <s v="games/tabletop games"/>
    <s v="tabletop games"/>
    <x v="6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1709"/>
    <s v="games/tabletop games"/>
    <s v="tabletop games"/>
    <x v="6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1710"/>
    <s v="games/tabletop games"/>
    <s v="tabletop games"/>
    <x v="6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1711"/>
    <s v="games/tabletop games"/>
    <s v="tabletop games"/>
    <x v="6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1712"/>
    <s v="games/tabletop games"/>
    <s v="tabletop games"/>
    <x v="6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1713"/>
    <s v="games/tabletop games"/>
    <s v="tabletop games"/>
    <x v="6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1714"/>
    <s v="games/tabletop games"/>
    <s v="tabletop games"/>
    <x v="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1715"/>
    <s v="games/tabletop games"/>
    <s v="tabletop games"/>
    <x v="6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1716"/>
    <s v="games/tabletop games"/>
    <s v="tabletop games"/>
    <x v="6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1717"/>
    <s v="games/tabletop games"/>
    <s v="tabletop games"/>
    <x v="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1718"/>
    <s v="games/tabletop games"/>
    <s v="tabletop games"/>
    <x v="6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719"/>
    <s v="music/rock"/>
    <s v="rock"/>
    <x v="4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1720"/>
    <s v="music/rock"/>
    <s v="rock"/>
    <x v="4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1721"/>
    <s v="music/rock"/>
    <s v="rock"/>
    <x v="4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1722"/>
    <s v="music/rock"/>
    <s v="rock"/>
    <x v="4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1723"/>
    <s v="music/rock"/>
    <s v="rock"/>
    <x v="4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1724"/>
    <s v="music/rock"/>
    <s v="rock"/>
    <x v="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1725"/>
    <s v="music/rock"/>
    <s v="rock"/>
    <x v="4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1726"/>
    <s v="music/rock"/>
    <s v="rock"/>
    <x v="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1727"/>
    <s v="music/rock"/>
    <s v="rock"/>
    <x v="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1728"/>
    <s v="music/rock"/>
    <s v="rock"/>
    <x v="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1729"/>
    <s v="music/rock"/>
    <s v="rock"/>
    <x v="4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1730"/>
    <s v="music/rock"/>
    <s v="rock"/>
    <x v="4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1731"/>
    <s v="music/rock"/>
    <s v="rock"/>
    <x v="4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1732"/>
    <s v="music/rock"/>
    <s v="rock"/>
    <x v="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1733"/>
    <s v="music/rock"/>
    <s v="rock"/>
    <x v="4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1734"/>
    <s v="music/rock"/>
    <s v="rock"/>
    <x v="4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1735"/>
    <s v="music/rock"/>
    <s v="rock"/>
    <x v="4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1736"/>
    <s v="music/rock"/>
    <s v="rock"/>
    <x v="4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1737"/>
    <s v="music/rock"/>
    <s v="rock"/>
    <x v="4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1738"/>
    <s v="music/rock"/>
    <s v="rock"/>
    <x v="4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1739"/>
    <s v="music/indie rock"/>
    <s v="indie rock"/>
    <x v="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1740"/>
    <s v="music/indie rock"/>
    <s v="indie rock"/>
    <x v="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1741"/>
    <s v="music/indie rock"/>
    <s v="indie rock"/>
    <x v="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1742"/>
    <s v="music/indie rock"/>
    <s v="indie rock"/>
    <x v="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1743"/>
    <s v="music/indie rock"/>
    <s v="indie rock"/>
    <x v="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1744"/>
    <s v="music/indie rock"/>
    <s v="indie rock"/>
    <x v="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1745"/>
    <s v="music/indie rock"/>
    <s v="indie rock"/>
    <x v="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1746"/>
    <s v="music/indie rock"/>
    <s v="indie rock"/>
    <x v="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1747"/>
    <s v="music/indie rock"/>
    <s v="indie rock"/>
    <x v="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1748"/>
    <s v="music/indie rock"/>
    <s v="indie rock"/>
    <x v="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1749"/>
    <s v="music/indie rock"/>
    <s v="indie rock"/>
    <x v="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1750"/>
    <s v="music/indie rock"/>
    <s v="indie rock"/>
    <x v="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1751"/>
    <s v="music/indie rock"/>
    <s v="indie rock"/>
    <x v="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1752"/>
    <s v="music/indie rock"/>
    <s v="indie rock"/>
    <x v="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1753"/>
    <s v="music/indie rock"/>
    <s v="indie rock"/>
    <x v="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1754"/>
    <s v="music/indie rock"/>
    <s v="indie rock"/>
    <x v="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755"/>
    <s v="music/indie rock"/>
    <s v="indie rock"/>
    <x v="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1756"/>
    <s v="music/indie rock"/>
    <s v="indie rock"/>
    <x v="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1757"/>
    <s v="music/indie rock"/>
    <s v="indie rock"/>
    <x v="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1758"/>
    <s v="music/indie rock"/>
    <s v="indie rock"/>
    <x v="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1759"/>
    <s v="food/small batch"/>
    <s v="small batch"/>
    <x v="7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1241"/>
    <s v="food/small batch"/>
    <s v="small batch"/>
    <x v="7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80"/>
    <s v="food/small batch"/>
    <s v="small batch"/>
    <x v="7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1760"/>
    <s v="food/small batch"/>
    <s v="small batch"/>
    <x v="7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761"/>
    <s v="food/small batch"/>
    <s v="small batch"/>
    <x v="7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1762"/>
    <s v="food/small batch"/>
    <s v="small batch"/>
    <x v="7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1763"/>
    <s v="food/small batch"/>
    <s v="small batch"/>
    <x v="7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1764"/>
    <s v="food/small batch"/>
    <s v="small batch"/>
    <x v="7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1765"/>
    <s v="food/small batch"/>
    <s v="small batch"/>
    <x v="7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1766"/>
    <s v="food/small batch"/>
    <s v="small batch"/>
    <x v="7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1767"/>
    <s v="food/small batch"/>
    <s v="small batch"/>
    <x v="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1768"/>
    <s v="food/small batch"/>
    <s v="small batch"/>
    <x v="7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1769"/>
    <s v="food/small batch"/>
    <s v="small batch"/>
    <x v="7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1770"/>
    <s v="food/small batch"/>
    <s v="small batch"/>
    <x v="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1771"/>
    <s v="food/small batch"/>
    <s v="small batch"/>
    <x v="7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1772"/>
    <s v="food/small batch"/>
    <s v="small batch"/>
    <x v="7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1773"/>
    <s v="food/small batch"/>
    <s v="small batch"/>
    <x v="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1774"/>
    <s v="food/small batch"/>
    <s v="small batch"/>
    <x v="7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1775"/>
    <s v="food/small batch"/>
    <s v="small batch"/>
    <x v="7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1776"/>
    <s v="food/small batch"/>
    <s v="small batch"/>
    <x v="7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s v="technology/web"/>
    <s v="web"/>
    <x v="2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s v="technology/web"/>
    <s v="web"/>
    <x v="2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8"/>
    <s v="technology/web"/>
    <s v="web"/>
    <x v="2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120"/>
    <s v="technology/web"/>
    <s v="web"/>
    <x v="2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s v="technology/web"/>
    <s v="web"/>
    <x v="2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31"/>
    <s v="technology/web"/>
    <s v="web"/>
    <x v="2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s v="technology/web"/>
    <s v="web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1237"/>
    <s v="technology/web"/>
    <s v="web"/>
    <x v="2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s v="technology/web"/>
    <s v="web"/>
    <x v="2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s v="technology/web"/>
    <s v="web"/>
    <x v="2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1777"/>
    <s v="technology/web"/>
    <s v="web"/>
    <x v="2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s v="technology/web"/>
    <s v="web"/>
    <x v="2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s v="technology/web"/>
    <s v="web"/>
    <x v="2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384"/>
    <s v="technology/web"/>
    <s v="web"/>
    <x v="2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446"/>
    <s v="technology/web"/>
    <s v="web"/>
    <x v="2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s v="technology/web"/>
    <s v="web"/>
    <x v="2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s v="technology/web"/>
    <s v="web"/>
    <x v="2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s v="technology/web"/>
    <s v="web"/>
    <x v="2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1778"/>
    <s v="technology/web"/>
    <s v="web"/>
    <x v="2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453"/>
    <s v="technology/web"/>
    <s v="web"/>
    <x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s v="technology/web"/>
    <s v="web"/>
    <x v="2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88"/>
    <s v="technology/web"/>
    <s v="web"/>
    <x v="2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s v="technology/web"/>
    <s v="web"/>
    <x v="2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s v="technology/web"/>
    <s v="web"/>
    <x v="2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s v="technology/web"/>
    <s v="web"/>
    <x v="2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1779"/>
    <s v="technology/web"/>
    <s v="web"/>
    <x v="2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1780"/>
    <s v="technology/web"/>
    <s v="web"/>
    <x v="2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73"/>
    <s v="technology/web"/>
    <s v="web"/>
    <x v="2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s v="technology/web"/>
    <s v="web"/>
    <x v="2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442"/>
    <s v="technology/web"/>
    <s v="web"/>
    <x v="2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s v="technology/web"/>
    <s v="web"/>
    <x v="2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180"/>
    <s v="technology/web"/>
    <s v="web"/>
    <x v="2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73"/>
    <s v="technology/web"/>
    <s v="web"/>
    <x v="2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119"/>
    <s v="technology/web"/>
    <s v="web"/>
    <x v="2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s v="technology/web"/>
    <s v="web"/>
    <x v="2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1781"/>
    <s v="technology/web"/>
    <s v="web"/>
    <x v="2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s v="technology/web"/>
    <s v="web"/>
    <x v="2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s v="technology/web"/>
    <s v="web"/>
    <x v="2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s v="technology/web"/>
    <s v="web"/>
    <x v="2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1782"/>
    <s v="technology/web"/>
    <s v="web"/>
    <x v="2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1783"/>
    <s v="technology/web"/>
    <s v="web"/>
    <x v="2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839"/>
    <s v="technology/web"/>
    <s v="web"/>
    <x v="2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1784"/>
    <s v="technology/web"/>
    <s v="web"/>
    <x v="2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120"/>
    <s v="technology/web"/>
    <s v="web"/>
    <x v="2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1785"/>
    <s v="technology/web"/>
    <s v="web"/>
    <x v="2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s v="technology/web"/>
    <s v="web"/>
    <x v="2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1786"/>
    <s v="technology/web"/>
    <s v="web"/>
    <x v="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1787"/>
    <s v="technology/web"/>
    <s v="web"/>
    <x v="2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180"/>
    <s v="technology/web"/>
    <s v="web"/>
    <x v="2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s v="technology/web"/>
    <s v="web"/>
    <x v="2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384"/>
    <s v="technology/web"/>
    <s v="web"/>
    <x v="2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s v="technology/web"/>
    <s v="web"/>
    <x v="2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73"/>
    <s v="technology/web"/>
    <s v="web"/>
    <x v="2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1788"/>
    <s v="technology/web"/>
    <s v="web"/>
    <x v="2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s v="technology/web"/>
    <s v="web"/>
    <x v="2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119"/>
    <s v="technology/web"/>
    <s v="web"/>
    <x v="2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s v="technology/web"/>
    <s v="web"/>
    <x v="2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s v="technology/web"/>
    <s v="web"/>
    <x v="2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s v="technology/web"/>
    <s v="web"/>
    <x v="2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s v="technology/web"/>
    <s v="web"/>
    <x v="2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1789"/>
    <s v="food/food trucks"/>
    <s v="food trucks"/>
    <x v="7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368"/>
    <s v="food/food trucks"/>
    <s v="food trucks"/>
    <x v="7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1790"/>
    <s v="food/food trucks"/>
    <s v="food trucks"/>
    <x v="7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s v="food/food trucks"/>
    <s v="food trucks"/>
    <x v="7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1791"/>
    <s v="food/food trucks"/>
    <s v="food trucks"/>
    <x v="7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1792"/>
    <s v="food/food trucks"/>
    <s v="food trucks"/>
    <x v="7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1793"/>
    <s v="food/food trucks"/>
    <s v="food trucks"/>
    <x v="7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"/>
    <s v="food/food trucks"/>
    <s v="food trucks"/>
    <x v="7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474"/>
    <s v="food/food trucks"/>
    <s v="food trucks"/>
    <x v="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s v="food/food trucks"/>
    <s v="food trucks"/>
    <x v="7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690"/>
    <s v="food/food trucks"/>
    <s v="food trucks"/>
    <x v="7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s v="food/food trucks"/>
    <s v="food trucks"/>
    <x v="7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1585"/>
    <s v="food/food trucks"/>
    <s v="food trucks"/>
    <x v="7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1794"/>
    <s v="food/food trucks"/>
    <s v="food trucks"/>
    <x v="7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1795"/>
    <s v="food/food trucks"/>
    <s v="food trucks"/>
    <x v="7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144"/>
    <s v="food/food trucks"/>
    <s v="food trucks"/>
    <x v="7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s v="food/food trucks"/>
    <s v="food trucks"/>
    <x v="7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120"/>
    <s v="food/food trucks"/>
    <s v="food trucks"/>
    <x v="7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s v="food/food trucks"/>
    <s v="food trucks"/>
    <x v="7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1796"/>
    <s v="food/food trucks"/>
    <s v="food trucks"/>
    <x v="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120"/>
    <s v="food/food trucks"/>
    <s v="food trucks"/>
    <x v="7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120"/>
    <s v="food/food trucks"/>
    <s v="food trucks"/>
    <x v="7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1797"/>
    <s v="food/food trucks"/>
    <s v="food trucks"/>
    <x v="7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1798"/>
    <s v="food/food trucks"/>
    <s v="food trucks"/>
    <x v="7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120"/>
    <s v="food/food trucks"/>
    <s v="food trucks"/>
    <x v="7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s v="food/food trucks"/>
    <s v="food trucks"/>
    <x v="7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120"/>
    <s v="food/food trucks"/>
    <s v="food trucks"/>
    <x v="7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120"/>
    <s v="food/food trucks"/>
    <s v="food trucks"/>
    <x v="7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1799"/>
    <s v="food/food trucks"/>
    <s v="food trucks"/>
    <x v="7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689"/>
    <s v="food/food trucks"/>
    <s v="food trucks"/>
    <x v="7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120"/>
    <s v="food/food trucks"/>
    <s v="food trucks"/>
    <x v="7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120"/>
    <s v="food/food trucks"/>
    <s v="food trucks"/>
    <x v="7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s v="food/food trucks"/>
    <s v="food trucks"/>
    <x v="7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31"/>
    <s v="food/food trucks"/>
    <s v="food trucks"/>
    <x v="7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1800"/>
    <s v="food/food trucks"/>
    <s v="food trucks"/>
    <x v="7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381"/>
    <s v="food/food trucks"/>
    <s v="food trucks"/>
    <x v="7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s v="food/food trucks"/>
    <s v="food trucks"/>
    <x v="7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73"/>
    <s v="food/food trucks"/>
    <s v="food trucks"/>
    <x v="7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s v="food/food trucks"/>
    <s v="food trucks"/>
    <x v="7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144"/>
    <s v="food/food trucks"/>
    <s v="food trucks"/>
    <x v="7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1801"/>
    <s v="food/small batch"/>
    <s v="small batch"/>
    <x v="7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1802"/>
    <s v="food/small batch"/>
    <s v="small batch"/>
    <x v="7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1803"/>
    <s v="food/small batch"/>
    <s v="small batch"/>
    <x v="7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1804"/>
    <s v="food/small batch"/>
    <s v="small batch"/>
    <x v="7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1805"/>
    <s v="food/small batch"/>
    <s v="small batch"/>
    <x v="7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1806"/>
    <s v="food/small batch"/>
    <s v="small batch"/>
    <x v="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1807"/>
    <s v="food/small batch"/>
    <s v="small batch"/>
    <x v="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1808"/>
    <s v="food/small batch"/>
    <s v="small batch"/>
    <x v="7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72"/>
    <s v="food/small batch"/>
    <s v="small batch"/>
    <x v="7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1809"/>
    <s v="food/small batch"/>
    <s v="small batch"/>
    <x v="7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1810"/>
    <s v="food/small batch"/>
    <s v="small batch"/>
    <x v="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1811"/>
    <s v="food/small batch"/>
    <s v="small batch"/>
    <x v="7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1812"/>
    <s v="food/small batch"/>
    <s v="small batch"/>
    <x v="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1813"/>
    <s v="food/small batch"/>
    <s v="small batch"/>
    <x v="7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1814"/>
    <s v="food/small batch"/>
    <s v="small batch"/>
    <x v="7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1815"/>
    <s v="food/small batch"/>
    <s v="small batch"/>
    <x v="7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1816"/>
    <s v="food/small batch"/>
    <s v="small batch"/>
    <x v="7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1817"/>
    <s v="food/small batch"/>
    <s v="small batch"/>
    <x v="7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1818"/>
    <s v="food/small batch"/>
    <s v="small batch"/>
    <x v="7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1819"/>
    <s v="food/small batch"/>
    <s v="small batch"/>
    <x v="7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1820"/>
    <s v="music/indie rock"/>
    <s v="indie rock"/>
    <x v="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1821"/>
    <s v="music/indie rock"/>
    <s v="indie rock"/>
    <x v="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1144"/>
    <s v="music/indie rock"/>
    <s v="indie rock"/>
    <x v="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1822"/>
    <s v="music/indie rock"/>
    <s v="indie rock"/>
    <x v="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1823"/>
    <s v="music/indie rock"/>
    <s v="indie rock"/>
    <x v="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824"/>
    <s v="music/indie rock"/>
    <s v="indie rock"/>
    <x v="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1825"/>
    <s v="music/indie rock"/>
    <s v="indie rock"/>
    <x v="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1826"/>
    <s v="music/indie rock"/>
    <s v="indie rock"/>
    <x v="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1827"/>
    <s v="music/indie rock"/>
    <s v="indie rock"/>
    <x v="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1828"/>
    <s v="music/indie rock"/>
    <s v="indie rock"/>
    <x v="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829"/>
    <s v="music/indie rock"/>
    <s v="indie rock"/>
    <x v="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1830"/>
    <s v="music/indie rock"/>
    <s v="indie rock"/>
    <x v="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831"/>
    <s v="music/indie rock"/>
    <s v="indie rock"/>
    <x v="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1832"/>
    <s v="music/indie rock"/>
    <s v="indie rock"/>
    <x v="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1833"/>
    <s v="music/indie rock"/>
    <s v="indie rock"/>
    <x v="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1834"/>
    <s v="music/indie rock"/>
    <s v="indie rock"/>
    <x v="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1835"/>
    <s v="music/indie rock"/>
    <s v="indie rock"/>
    <x v="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1836"/>
    <s v="music/indie rock"/>
    <s v="indie rock"/>
    <x v="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1837"/>
    <s v="music/indie rock"/>
    <s v="indie rock"/>
    <x v="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9"/>
    <s v="music/indie rock"/>
    <s v="indie rock"/>
    <x v="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1838"/>
    <s v="music/indie rock"/>
    <s v="indie rock"/>
    <x v="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1726"/>
    <s v="music/indie rock"/>
    <s v="indie rock"/>
    <x v="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1839"/>
    <s v="music/indie rock"/>
    <s v="indie rock"/>
    <x v="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1840"/>
    <s v="music/indie rock"/>
    <s v="indie rock"/>
    <x v="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1841"/>
    <s v="music/indie rock"/>
    <s v="indie rock"/>
    <x v="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1842"/>
    <s v="music/indie rock"/>
    <s v="indie rock"/>
    <x v="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1843"/>
    <s v="music/indie rock"/>
    <s v="indie rock"/>
    <x v="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1844"/>
    <s v="music/indie rock"/>
    <s v="indie rock"/>
    <x v="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1845"/>
    <s v="music/indie rock"/>
    <s v="indie rock"/>
    <x v="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1846"/>
    <s v="music/indie rock"/>
    <s v="indie rock"/>
    <x v="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1847"/>
    <s v="music/indie rock"/>
    <s v="indie rock"/>
    <x v="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848"/>
    <s v="music/indie rock"/>
    <s v="indie rock"/>
    <x v="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1849"/>
    <s v="music/indie rock"/>
    <s v="indie rock"/>
    <x v="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1850"/>
    <s v="music/indie rock"/>
    <s v="indie rock"/>
    <x v="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1851"/>
    <s v="music/indie rock"/>
    <s v="indie rock"/>
    <x v="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852"/>
    <s v="music/indie rock"/>
    <s v="indie rock"/>
    <x v="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1853"/>
    <s v="music/indie rock"/>
    <s v="indie rock"/>
    <x v="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1854"/>
    <s v="music/indie rock"/>
    <s v="indie rock"/>
    <x v="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1855"/>
    <s v="music/indie rock"/>
    <s v="indie rock"/>
    <x v="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1856"/>
    <s v="music/indie rock"/>
    <s v="indie rock"/>
    <x v="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1857"/>
    <s v="food/restaurants"/>
    <s v="restaurants"/>
    <x v="7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1858"/>
    <s v="food/restaurants"/>
    <s v="restaurants"/>
    <x v="7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s v="food/restaurants"/>
    <s v="restaurants"/>
    <x v="7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s v="food/restaurants"/>
    <s v="restaurants"/>
    <x v="7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s v="food/restaurants"/>
    <s v="restaurants"/>
    <x v="7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"/>
    <s v="food/restaurants"/>
    <s v="restaurants"/>
    <x v="7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s v="food/restaurants"/>
    <s v="restaurants"/>
    <x v="7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s v="food/restaurants"/>
    <s v="restaurants"/>
    <x v="7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680"/>
    <s v="food/restaurants"/>
    <s v="restaurants"/>
    <x v="7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839"/>
    <s v="food/restaurants"/>
    <s v="restaurants"/>
    <x v="7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s v="food/restaurants"/>
    <s v="restaurants"/>
    <x v="7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s v="food/restaurants"/>
    <s v="restaurants"/>
    <x v="7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s v="food/restaurants"/>
    <s v="restaurants"/>
    <x v="7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1859"/>
    <s v="food/restaurants"/>
    <s v="restaurants"/>
    <x v="7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1860"/>
    <s v="food/restaurants"/>
    <s v="restaurants"/>
    <x v="7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s v="food/restaurants"/>
    <s v="restaurants"/>
    <x v="7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1861"/>
    <s v="food/restaurants"/>
    <s v="restaurants"/>
    <x v="7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s v="food/restaurants"/>
    <s v="restaurants"/>
    <x v="7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1862"/>
    <s v="food/restaurants"/>
    <s v="restaurants"/>
    <x v="7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s v="food/restaurants"/>
    <s v="restaurants"/>
    <x v="7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1863"/>
    <s v="music/classical music"/>
    <s v="classical music"/>
    <x v="4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864"/>
    <s v="music/classical music"/>
    <s v="classical music"/>
    <x v="4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1865"/>
    <s v="music/classical music"/>
    <s v="classical music"/>
    <x v="4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1866"/>
    <s v="music/classical music"/>
    <s v="classical music"/>
    <x v="4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1867"/>
    <s v="music/classical music"/>
    <s v="classical music"/>
    <x v="4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1868"/>
    <s v="music/classical music"/>
    <s v="classical music"/>
    <x v="4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1869"/>
    <s v="music/classical music"/>
    <s v="classical music"/>
    <x v="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1870"/>
    <s v="music/classical music"/>
    <s v="classical music"/>
    <x v="4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1871"/>
    <s v="music/classical music"/>
    <s v="classical music"/>
    <x v="4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872"/>
    <s v="music/classical music"/>
    <s v="classical music"/>
    <x v="4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1873"/>
    <s v="music/classical music"/>
    <s v="classical music"/>
    <x v="4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1874"/>
    <s v="music/classical music"/>
    <s v="classical music"/>
    <x v="4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1875"/>
    <s v="music/classical music"/>
    <s v="classical music"/>
    <x v="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876"/>
    <s v="music/classical music"/>
    <s v="classical music"/>
    <x v="4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1877"/>
    <s v="music/classical music"/>
    <s v="classical music"/>
    <x v="4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1878"/>
    <s v="music/classical music"/>
    <s v="classical music"/>
    <x v="4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101"/>
    <s v="music/classical music"/>
    <s v="classical music"/>
    <x v="4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1879"/>
    <s v="music/classical music"/>
    <s v="classical music"/>
    <x v="4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1880"/>
    <s v="music/classical music"/>
    <s v="classical music"/>
    <x v="4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1881"/>
    <s v="music/classical music"/>
    <s v="classical music"/>
    <x v="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1882"/>
    <s v="music/classical music"/>
    <s v="classical music"/>
    <x v="4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1883"/>
    <s v="music/classical music"/>
    <s v="classical music"/>
    <x v="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1884"/>
    <s v="music/classical music"/>
    <s v="classical music"/>
    <x v="4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1885"/>
    <s v="music/classical music"/>
    <s v="classical music"/>
    <x v="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1886"/>
    <s v="music/classical music"/>
    <s v="classical music"/>
    <x v="4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1887"/>
    <s v="music/classical music"/>
    <s v="classical music"/>
    <x v="4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1888"/>
    <s v="music/classical music"/>
    <s v="classical music"/>
    <x v="4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1889"/>
    <s v="music/classical music"/>
    <s v="classical music"/>
    <x v="4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1890"/>
    <s v="music/classical music"/>
    <s v="classical music"/>
    <x v="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1891"/>
    <s v="music/classical music"/>
    <s v="classical music"/>
    <x v="4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1892"/>
    <s v="music/classical music"/>
    <s v="classical music"/>
    <x v="4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1893"/>
    <s v="music/classical music"/>
    <s v="classical music"/>
    <x v="4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1894"/>
    <s v="music/classical music"/>
    <s v="classical music"/>
    <x v="4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1895"/>
    <s v="music/classical music"/>
    <s v="classical music"/>
    <x v="4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1896"/>
    <s v="music/classical music"/>
    <s v="classical music"/>
    <x v="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1897"/>
    <s v="music/classical music"/>
    <s v="classical music"/>
    <x v="4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1898"/>
    <s v="music/classical music"/>
    <s v="classical music"/>
    <x v="4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1899"/>
    <s v="music/classical music"/>
    <s v="classical music"/>
    <x v="4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1900"/>
    <s v="music/classical music"/>
    <s v="classical music"/>
    <x v="4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1901"/>
    <s v="music/classical music"/>
    <s v="classical music"/>
    <x v="4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s v="food/food trucks"/>
    <s v="food trucks"/>
    <x v="7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384"/>
    <s v="food/food trucks"/>
    <s v="food trucks"/>
    <x v="7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s v="food/food trucks"/>
    <s v="food trucks"/>
    <x v="7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s v="food/food trucks"/>
    <s v="food trucks"/>
    <x v="7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s v="food/food trucks"/>
    <s v="food trucks"/>
    <x v="7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s v="food/food trucks"/>
    <s v="food trucks"/>
    <x v="7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88"/>
    <s v="food/food trucks"/>
    <s v="food trucks"/>
    <x v="7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3"/>
    <s v="food/food trucks"/>
    <s v="food trucks"/>
    <x v="7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1902"/>
    <s v="food/food trucks"/>
    <s v="food trucks"/>
    <x v="7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1903"/>
    <s v="food/food trucks"/>
    <s v="food trucks"/>
    <x v="7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372"/>
    <s v="food/food trucks"/>
    <s v="food trucks"/>
    <x v="7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s v="food/food trucks"/>
    <s v="food trucks"/>
    <x v="7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s v="food/food trucks"/>
    <s v="food trucks"/>
    <x v="7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s v="food/food trucks"/>
    <s v="food trucks"/>
    <x v="7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s v="food/food trucks"/>
    <s v="food trucks"/>
    <x v="7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s v="food/food trucks"/>
    <s v="food trucks"/>
    <x v="7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s v="food/food trucks"/>
    <s v="food trucks"/>
    <x v="7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s v="food/food trucks"/>
    <s v="food trucks"/>
    <x v="7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1904"/>
    <s v="food/food trucks"/>
    <s v="food trucks"/>
    <x v="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157"/>
    <s v="food/food trucks"/>
    <s v="food trucks"/>
    <x v="7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1905"/>
    <s v="food/food trucks"/>
    <s v="food trucks"/>
    <x v="7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120"/>
    <s v="food/food trucks"/>
    <s v="food trucks"/>
    <x v="7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120"/>
    <s v="food/food trucks"/>
    <s v="food trucks"/>
    <x v="7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s v="food/food trucks"/>
    <s v="food trucks"/>
    <x v="7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73"/>
    <s v="food/food trucks"/>
    <s v="food trucks"/>
    <x v="7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144"/>
    <s v="food/food trucks"/>
    <s v="food trucks"/>
    <x v="7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1906"/>
    <s v="food/food trucks"/>
    <s v="food trucks"/>
    <x v="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1907"/>
    <s v="food/food trucks"/>
    <s v="food trucks"/>
    <x v="7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144"/>
    <s v="food/food trucks"/>
    <s v="food trucks"/>
    <x v="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s v="food/food trucks"/>
    <s v="food trucks"/>
    <x v="7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31"/>
    <s v="food/food trucks"/>
    <s v="food trucks"/>
    <x v="7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73"/>
    <s v="food/food trucks"/>
    <s v="food trucks"/>
    <x v="7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s v="food/food trucks"/>
    <s v="food trucks"/>
    <x v="7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120"/>
    <s v="food/food trucks"/>
    <s v="food trucks"/>
    <x v="7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1908"/>
    <s v="food/food trucks"/>
    <s v="food trucks"/>
    <x v="7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1909"/>
    <s v="food/food trucks"/>
    <s v="food trucks"/>
    <x v="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1910"/>
    <s v="food/food trucks"/>
    <s v="food trucks"/>
    <x v="7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911"/>
    <s v="food/food trucks"/>
    <s v="food trucks"/>
    <x v="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666"/>
    <s v="food/food trucks"/>
    <s v="food trucks"/>
    <x v="7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1912"/>
    <s v="food/food trucks"/>
    <s v="food trucks"/>
    <x v="7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1913"/>
    <s v="technology/space exploration"/>
    <s v="space exploration"/>
    <x v="2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1914"/>
    <s v="technology/space exploration"/>
    <s v="space exploration"/>
    <x v="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1915"/>
    <s v="technology/space exploration"/>
    <s v="space exploration"/>
    <x v="2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1916"/>
    <s v="technology/space exploration"/>
    <s v="space exploration"/>
    <x v="2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1917"/>
    <s v="technology/space exploration"/>
    <s v="space exploration"/>
    <x v="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1918"/>
    <s v="technology/space exploration"/>
    <s v="space exploration"/>
    <x v="2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1919"/>
    <s v="technology/space exploration"/>
    <s v="space exploration"/>
    <x v="2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1920"/>
    <s v="technology/space exploration"/>
    <s v="space exploration"/>
    <x v="2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1921"/>
    <s v="technology/space exploration"/>
    <s v="space exploration"/>
    <x v="2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1922"/>
    <s v="technology/space exploration"/>
    <s v="space exploration"/>
    <x v="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1923"/>
    <s v="technology/space exploration"/>
    <s v="space exploration"/>
    <x v="2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1924"/>
    <s v="technology/space exploration"/>
    <s v="space exploration"/>
    <x v="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1925"/>
    <s v="technology/space exploration"/>
    <s v="space exploration"/>
    <x v="2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926"/>
    <s v="technology/space exploration"/>
    <s v="space exploration"/>
    <x v="2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1927"/>
    <s v="technology/space exploration"/>
    <s v="space exploration"/>
    <x v="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1928"/>
    <s v="technology/space exploration"/>
    <s v="space exploration"/>
    <x v="2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1929"/>
    <s v="technology/space exploration"/>
    <s v="space exploration"/>
    <x v="2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1930"/>
    <s v="technology/space exploration"/>
    <s v="space exploration"/>
    <x v="2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1931"/>
    <s v="technology/space exploration"/>
    <s v="space exploration"/>
    <x v="2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1932"/>
    <s v="technology/space exploration"/>
    <s v="space exploration"/>
    <x v="2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1933"/>
    <s v="technology/space exploration"/>
    <s v="space exploration"/>
    <x v="2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1934"/>
    <s v="technology/space exploration"/>
    <s v="space exploration"/>
    <x v="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1935"/>
    <s v="technology/space exploration"/>
    <s v="space exploration"/>
    <x v="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1936"/>
    <s v="technology/space exploration"/>
    <s v="space exploration"/>
    <x v="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937"/>
    <s v="technology/space exploration"/>
    <s v="space exploration"/>
    <x v="2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150"/>
    <s v="technology/space exploration"/>
    <s v="space exploration"/>
    <x v="2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1938"/>
    <s v="technology/space exploration"/>
    <s v="space exploration"/>
    <x v="2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1939"/>
    <s v="technology/space exploration"/>
    <s v="space exploration"/>
    <x v="2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1940"/>
    <s v="technology/space exploration"/>
    <s v="space exploration"/>
    <x v="2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1941"/>
    <s v="technology/space exploration"/>
    <s v="space exploration"/>
    <x v="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1942"/>
    <s v="technology/space exploration"/>
    <s v="space exploration"/>
    <x v="2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1943"/>
    <s v="technology/space exploration"/>
    <s v="space exploration"/>
    <x v="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1944"/>
    <s v="technology/space exploration"/>
    <s v="space exploration"/>
    <x v="2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1945"/>
    <s v="technology/space exploration"/>
    <s v="space exploration"/>
    <x v="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946"/>
    <s v="technology/space exploration"/>
    <s v="space exploration"/>
    <x v="2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1947"/>
    <s v="technology/space exploration"/>
    <s v="space exploration"/>
    <x v="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1948"/>
    <s v="technology/space exploration"/>
    <s v="space exploration"/>
    <x v="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1949"/>
    <s v="technology/space exploration"/>
    <s v="space exploration"/>
    <x v="2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950"/>
    <s v="technology/space exploration"/>
    <s v="space exploration"/>
    <x v="2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1951"/>
    <s v="technology/space exploration"/>
    <s v="space exploration"/>
    <x v="2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technology/space exploration"/>
    <s v="space exploration"/>
    <x v="2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s v="technology/space exploration"/>
    <s v="space exploration"/>
    <x v="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1952"/>
    <s v="technology/space exploration"/>
    <s v="space exploration"/>
    <x v="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1953"/>
    <s v="technology/space exploration"/>
    <s v="space exploration"/>
    <x v="2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1954"/>
    <s v="technology/space exploration"/>
    <s v="space exploration"/>
    <x v="2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1955"/>
    <s v="technology/space exploration"/>
    <s v="space exploration"/>
    <x v="2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1053"/>
    <s v="technology/space exploration"/>
    <s v="space exploration"/>
    <x v="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1956"/>
    <s v="technology/space exploration"/>
    <s v="space exploration"/>
    <x v="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1957"/>
    <s v="technology/space exploration"/>
    <s v="space exploration"/>
    <x v="2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1958"/>
    <s v="technology/space exploration"/>
    <s v="space exploration"/>
    <x v="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1959"/>
    <s v="technology/space exploration"/>
    <s v="space exploration"/>
    <x v="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1960"/>
    <s v="technology/space exploration"/>
    <s v="space exploration"/>
    <x v="2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1961"/>
    <s v="technology/space exploration"/>
    <s v="space exploration"/>
    <x v="2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439"/>
    <s v="technology/space exploration"/>
    <s v="space exploration"/>
    <x v="2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1962"/>
    <s v="technology/space exploration"/>
    <s v="space exploration"/>
    <x v="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1963"/>
    <s v="technology/space exploration"/>
    <s v="space exploration"/>
    <x v="2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1964"/>
    <s v="technology/space exploration"/>
    <s v="space exploration"/>
    <x v="2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1965"/>
    <s v="technology/space exploration"/>
    <s v="space exploration"/>
    <x v="2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1966"/>
    <s v="technology/space exploration"/>
    <s v="space exploration"/>
    <x v="2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1967"/>
    <s v="technology/space exploration"/>
    <s v="space exploration"/>
    <x v="2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1968"/>
    <s v="technology/makerspaces"/>
    <s v="makerspaces"/>
    <x v="2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1969"/>
    <s v="technology/makerspaces"/>
    <s v="makerspaces"/>
    <x v="2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1970"/>
    <s v="technology/makerspaces"/>
    <s v="makerspaces"/>
    <x v="2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1971"/>
    <s v="technology/makerspaces"/>
    <s v="makerspaces"/>
    <x v="2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1972"/>
    <s v="technology/makerspaces"/>
    <s v="makerspaces"/>
    <x v="2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1973"/>
    <s v="technology/makerspaces"/>
    <s v="makerspaces"/>
    <x v="2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1974"/>
    <s v="technology/makerspaces"/>
    <s v="makerspaces"/>
    <x v="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1975"/>
    <s v="technology/makerspaces"/>
    <s v="makerspaces"/>
    <x v="2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1976"/>
    <s v="technology/makerspaces"/>
    <s v="makerspaces"/>
    <x v="2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1977"/>
    <s v="technology/makerspaces"/>
    <s v="makerspaces"/>
    <x v="2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1978"/>
    <s v="technology/makerspaces"/>
    <s v="makerspaces"/>
    <x v="2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1979"/>
    <s v="technology/makerspaces"/>
    <s v="makerspaces"/>
    <x v="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1980"/>
    <s v="technology/makerspaces"/>
    <s v="makerspaces"/>
    <x v="2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1981"/>
    <s v="technology/makerspaces"/>
    <s v="makerspaces"/>
    <x v="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1982"/>
    <s v="technology/makerspaces"/>
    <s v="makerspaces"/>
    <x v="2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1983"/>
    <s v="technology/makerspaces"/>
    <s v="makerspaces"/>
    <x v="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1984"/>
    <s v="technology/makerspaces"/>
    <s v="makerspaces"/>
    <x v="2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1985"/>
    <s v="technology/makerspaces"/>
    <s v="makerspaces"/>
    <x v="2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895"/>
    <s v="technology/makerspaces"/>
    <s v="makerspaces"/>
    <x v="2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160"/>
    <s v="technology/makerspaces"/>
    <s v="makerspaces"/>
    <x v="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446"/>
    <s v="food/food trucks"/>
    <s v="food trucks"/>
    <x v="7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1986"/>
    <s v="food/food trucks"/>
    <s v="food trucks"/>
    <x v="7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1053"/>
    <s v="food/food trucks"/>
    <s v="food trucks"/>
    <x v="7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444"/>
    <s v="food/food trucks"/>
    <s v="food trucks"/>
    <x v="7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119"/>
    <s v="food/food trucks"/>
    <s v="food trucks"/>
    <x v="7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s v="food/food trucks"/>
    <s v="food trucks"/>
    <x v="7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s v="food/food trucks"/>
    <s v="food trucks"/>
    <x v="7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1987"/>
    <s v="food/food trucks"/>
    <s v="food trucks"/>
    <x v="7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120"/>
    <s v="food/food trucks"/>
    <s v="food trucks"/>
    <x v="7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1988"/>
    <s v="food/food trucks"/>
    <s v="food trucks"/>
    <x v="7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844"/>
    <s v="food/food trucks"/>
    <s v="food trucks"/>
    <x v="7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384"/>
    <s v="food/food trucks"/>
    <s v="food trucks"/>
    <x v="7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140"/>
    <s v="food/food trucks"/>
    <s v="food trucks"/>
    <x v="7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120"/>
    <s v="food/food trucks"/>
    <s v="food trucks"/>
    <x v="7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1989"/>
    <s v="food/food trucks"/>
    <s v="food trucks"/>
    <x v="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1990"/>
    <s v="food/food trucks"/>
    <s v="food trucks"/>
    <x v="7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1991"/>
    <s v="food/food trucks"/>
    <s v="food trucks"/>
    <x v="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1992"/>
    <s v="food/food trucks"/>
    <s v="food trucks"/>
    <x v="7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s v="food/food trucks"/>
    <s v="food trucks"/>
    <x v="7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844"/>
    <s v="food/food trucks"/>
    <s v="food trucks"/>
    <x v="7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993"/>
    <s v="theater/spaces"/>
    <s v="spaces"/>
    <x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994"/>
    <s v="theater/spaces"/>
    <s v="spaces"/>
    <x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995"/>
    <s v="theater/spaces"/>
    <s v="spaces"/>
    <x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996"/>
    <s v="theater/spaces"/>
    <s v="spaces"/>
    <x v="1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997"/>
    <s v="theater/spaces"/>
    <s v="spaces"/>
    <x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1998"/>
    <s v="theater/spaces"/>
    <s v="spaces"/>
    <x v="1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1999"/>
    <s v="theater/spaces"/>
    <s v="spaces"/>
    <x v="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000"/>
    <s v="theater/spaces"/>
    <s v="spaces"/>
    <x v="1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001"/>
    <s v="theater/spaces"/>
    <s v="spaces"/>
    <x v="1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002"/>
    <s v="theater/spaces"/>
    <s v="spaces"/>
    <x v="1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003"/>
    <s v="theater/spaces"/>
    <s v="spaces"/>
    <x v="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004"/>
    <s v="theater/spaces"/>
    <s v="spaces"/>
    <x v="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005"/>
    <s v="theater/spaces"/>
    <s v="spaces"/>
    <x v="1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006"/>
    <s v="theater/spaces"/>
    <s v="spaces"/>
    <x v="1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007"/>
    <s v="theater/spaces"/>
    <s v="spaces"/>
    <x v="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008"/>
    <s v="theater/spaces"/>
    <s v="spaces"/>
    <x v="1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009"/>
    <s v="theater/spaces"/>
    <s v="spaces"/>
    <x v="1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010"/>
    <s v="theater/spaces"/>
    <s v="spaces"/>
    <x v="1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011"/>
    <s v="theater/spaces"/>
    <s v="spaces"/>
    <x v="1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012"/>
    <s v="theater/spaces"/>
    <s v="spaces"/>
    <x v="1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013"/>
    <s v="technology/hardware"/>
    <s v="hardware"/>
    <x v="2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014"/>
    <s v="technology/hardware"/>
    <s v="hardware"/>
    <x v="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015"/>
    <s v="technology/hardware"/>
    <s v="hardware"/>
    <x v="2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016"/>
    <s v="technology/hardware"/>
    <s v="hardware"/>
    <x v="2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017"/>
    <s v="technology/hardware"/>
    <s v="hardware"/>
    <x v="2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018"/>
    <s v="technology/hardware"/>
    <s v="hardware"/>
    <x v="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019"/>
    <s v="technology/hardware"/>
    <s v="hardware"/>
    <x v="2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020"/>
    <s v="technology/hardware"/>
    <s v="hardware"/>
    <x v="2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021"/>
    <s v="technology/hardware"/>
    <s v="hardware"/>
    <x v="2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022"/>
    <s v="technology/hardware"/>
    <s v="hardware"/>
    <x v="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023"/>
    <s v="technology/hardware"/>
    <s v="hardware"/>
    <x v="2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024"/>
    <s v="technology/hardware"/>
    <s v="hardware"/>
    <x v="2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025"/>
    <s v="technology/hardware"/>
    <s v="hardware"/>
    <x v="2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026"/>
    <s v="technology/hardware"/>
    <s v="hardware"/>
    <x v="2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027"/>
    <s v="technology/hardware"/>
    <s v="hardware"/>
    <x v="2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028"/>
    <s v="technology/hardware"/>
    <s v="hardware"/>
    <x v="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029"/>
    <s v="technology/hardware"/>
    <s v="hardware"/>
    <x v="2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030"/>
    <s v="technology/hardware"/>
    <s v="hardware"/>
    <x v="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031"/>
    <s v="technology/hardware"/>
    <s v="hardware"/>
    <x v="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032"/>
    <s v="technology/hardware"/>
    <s v="hardware"/>
    <x v="2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440"/>
    <s v="publishing/children's books"/>
    <s v="children's books"/>
    <x v="3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033"/>
    <s v="publishing/children's books"/>
    <s v="children's books"/>
    <x v="3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s v="publishing/children's books"/>
    <s v="children's books"/>
    <x v="3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034"/>
    <s v="publishing/children's books"/>
    <s v="children's books"/>
    <x v="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035"/>
    <s v="publishing/children's books"/>
    <s v="children's books"/>
    <x v="3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036"/>
    <s v="publishing/children's books"/>
    <s v="children's books"/>
    <x v="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436"/>
    <s v="publishing/children's books"/>
    <s v="children's books"/>
    <x v="3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514"/>
    <s v="publishing/children's books"/>
    <s v="children's books"/>
    <x v="3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698"/>
    <s v="publishing/children's books"/>
    <s v="children's books"/>
    <x v="3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s v="publishing/children's books"/>
    <s v="children's books"/>
    <x v="3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s v="publishing/children's books"/>
    <s v="children's books"/>
    <x v="3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037"/>
    <s v="publishing/children's books"/>
    <s v="children's books"/>
    <x v="3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s v="publishing/children's books"/>
    <s v="children's books"/>
    <x v="3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s v="publishing/children's books"/>
    <s v="children's books"/>
    <x v="3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038"/>
    <s v="publishing/children's books"/>
    <s v="children's books"/>
    <x v="3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039"/>
    <s v="publishing/children's books"/>
    <s v="children's books"/>
    <x v="3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144"/>
    <s v="publishing/children's books"/>
    <s v="children's books"/>
    <x v="3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498"/>
    <s v="publishing/children's books"/>
    <s v="children's books"/>
    <x v="3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1859"/>
    <s v="publishing/children's books"/>
    <s v="children's books"/>
    <x v="3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s v="publishing/children's books"/>
    <s v="children's books"/>
    <x v="3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77"/>
    <s v="publishing/children's books"/>
    <s v="children's books"/>
    <x v="3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384"/>
    <s v="publishing/children's books"/>
    <s v="children's books"/>
    <x v="3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180"/>
    <s v="publishing/children's books"/>
    <s v="children's books"/>
    <x v="3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798"/>
    <s v="publishing/children's books"/>
    <s v="children's books"/>
    <x v="3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s v="publishing/children's books"/>
    <s v="children's books"/>
    <x v="3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4"/>
    <s v="publishing/children's books"/>
    <s v="children's books"/>
    <x v="3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040"/>
    <s v="publishing/children's books"/>
    <s v="children's books"/>
    <x v="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041"/>
    <s v="publishing/children's books"/>
    <s v="children's books"/>
    <x v="3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120"/>
    <s v="publishing/children's books"/>
    <s v="children's books"/>
    <x v="3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042"/>
    <s v="publishing/children's books"/>
    <s v="children's books"/>
    <x v="3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s v="publishing/children's books"/>
    <s v="children's books"/>
    <x v="3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s v="publishing/children's books"/>
    <s v="children's books"/>
    <x v="3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120"/>
    <s v="publishing/children's books"/>
    <s v="children's books"/>
    <x v="3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043"/>
    <s v="publishing/children's books"/>
    <s v="children's books"/>
    <x v="3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66"/>
    <s v="publishing/children's books"/>
    <s v="children's books"/>
    <x v="3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044"/>
    <s v="publishing/children's books"/>
    <s v="children's books"/>
    <x v="3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119"/>
    <s v="publishing/children's books"/>
    <s v="children's books"/>
    <x v="3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045"/>
    <s v="publishing/children's books"/>
    <s v="children's books"/>
    <x v="3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450"/>
    <s v="publishing/children's books"/>
    <s v="children's books"/>
    <x v="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s v="publishing/children's books"/>
    <s v="children's books"/>
    <x v="3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224"/>
    <s v="theater/plays"/>
    <s v="plays"/>
    <x v="1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90"/>
    <s v="theater/plays"/>
    <s v="plays"/>
    <x v="1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046"/>
    <s v="theater/plays"/>
    <s v="plays"/>
    <x v="1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047"/>
    <s v="theater/plays"/>
    <s v="plays"/>
    <x v="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048"/>
    <s v="theater/plays"/>
    <s v="plays"/>
    <x v="1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049"/>
    <s v="theater/plays"/>
    <s v="plays"/>
    <x v="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050"/>
    <s v="theater/plays"/>
    <s v="plays"/>
    <x v="1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594"/>
    <s v="theater/plays"/>
    <s v="plays"/>
    <x v="1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051"/>
    <s v="theater/plays"/>
    <s v="plays"/>
    <x v="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052"/>
    <s v="theater/plays"/>
    <s v="plays"/>
    <x v="1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053"/>
    <s v="theater/plays"/>
    <s v="plays"/>
    <x v="1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054"/>
    <s v="theater/plays"/>
    <s v="plays"/>
    <x v="1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055"/>
    <s v="theater/plays"/>
    <s v="plays"/>
    <x v="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4"/>
    <s v="theater/plays"/>
    <s v="plays"/>
    <x v="1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056"/>
    <s v="theater/plays"/>
    <s v="plays"/>
    <x v="1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895"/>
    <s v="theater/plays"/>
    <s v="plays"/>
    <x v="1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057"/>
    <s v="theater/plays"/>
    <s v="plays"/>
    <x v="1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058"/>
    <s v="theater/plays"/>
    <s v="plays"/>
    <x v="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059"/>
    <s v="theater/plays"/>
    <s v="plays"/>
    <x v="1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060"/>
    <s v="theater/plays"/>
    <s v="plays"/>
    <x v="1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061"/>
    <s v="theater/plays"/>
    <s v="plays"/>
    <x v="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062"/>
    <s v="theater/plays"/>
    <s v="plays"/>
    <x v="1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063"/>
    <s v="theater/plays"/>
    <s v="plays"/>
    <x v="1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73"/>
    <s v="theater/plays"/>
    <s v="plays"/>
    <x v="1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064"/>
    <s v="theater/plays"/>
    <s v="plays"/>
    <x v="1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065"/>
    <s v="theater/plays"/>
    <s v="plays"/>
    <x v="1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066"/>
    <s v="theater/plays"/>
    <s v="plays"/>
    <x v="1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067"/>
    <s v="theater/plays"/>
    <s v="plays"/>
    <x v="1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068"/>
    <s v="theater/plays"/>
    <s v="plays"/>
    <x v="1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069"/>
    <s v="theater/plays"/>
    <s v="plays"/>
    <x v="1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070"/>
    <s v="theater/plays"/>
    <s v="plays"/>
    <x v="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071"/>
    <s v="theater/plays"/>
    <s v="plays"/>
    <x v="1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072"/>
    <s v="theater/plays"/>
    <s v="plays"/>
    <x v="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073"/>
    <s v="theater/plays"/>
    <s v="plays"/>
    <x v="1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074"/>
    <s v="theater/plays"/>
    <s v="plays"/>
    <x v="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075"/>
    <s v="theater/plays"/>
    <s v="plays"/>
    <x v="1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076"/>
    <s v="theater/plays"/>
    <s v="plays"/>
    <x v="1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077"/>
    <s v="theater/plays"/>
    <s v="plays"/>
    <x v="1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078"/>
    <s v="theater/plays"/>
    <s v="plays"/>
    <x v="1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079"/>
    <s v="theater/plays"/>
    <s v="plays"/>
    <x v="1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83"/>
    <s v="theater/plays"/>
    <s v="plays"/>
    <x v="1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080"/>
    <s v="theater/plays"/>
    <s v="plays"/>
    <x v="1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081"/>
    <s v="theater/plays"/>
    <s v="plays"/>
    <x v="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704"/>
    <s v="theater/plays"/>
    <s v="plays"/>
    <x v="1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082"/>
    <s v="theater/plays"/>
    <s v="plays"/>
    <x v="1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083"/>
    <s v="theater/plays"/>
    <s v="plays"/>
    <x v="1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084"/>
    <s v="theater/plays"/>
    <s v="plays"/>
    <x v="1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085"/>
    <s v="theater/plays"/>
    <s v="plays"/>
    <x v="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086"/>
    <s v="theater/plays"/>
    <s v="plays"/>
    <x v="1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087"/>
    <s v="theater/plays"/>
    <s v="plays"/>
    <x v="1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088"/>
    <s v="theater/plays"/>
    <s v="plays"/>
    <x v="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089"/>
    <s v="theater/plays"/>
    <s v="plays"/>
    <x v="1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090"/>
    <s v="theater/plays"/>
    <s v="plays"/>
    <x v="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091"/>
    <s v="theater/plays"/>
    <s v="plays"/>
    <x v="1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092"/>
    <s v="theater/plays"/>
    <s v="plays"/>
    <x v="1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093"/>
    <s v="theater/plays"/>
    <s v="plays"/>
    <x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99"/>
    <s v="theater/plays"/>
    <s v="plays"/>
    <x v="1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094"/>
    <s v="theater/plays"/>
    <s v="plays"/>
    <x v="1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095"/>
    <s v="theater/plays"/>
    <s v="plays"/>
    <x v="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096"/>
    <s v="theater/plays"/>
    <s v="plays"/>
    <x v="1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s v="theater/plays"/>
    <s v="plays"/>
    <x v="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s v="theater/plays"/>
    <s v="plays"/>
    <x v="1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s v="theater/plays"/>
    <s v="plays"/>
    <x v="1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180"/>
    <s v="theater/plays"/>
    <s v="plays"/>
    <x v="1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097"/>
    <s v="theater/plays"/>
    <s v="plays"/>
    <x v="1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s v="theater/plays"/>
    <s v="plays"/>
    <x v="1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s v="theater/plays"/>
    <s v="plays"/>
    <x v="1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463"/>
    <s v="theater/plays"/>
    <s v="plays"/>
    <x v="1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s v="theater/plays"/>
    <s v="plays"/>
    <x v="1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098"/>
    <s v="theater/plays"/>
    <s v="plays"/>
    <x v="1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s v="theater/plays"/>
    <s v="plays"/>
    <x v="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099"/>
    <s v="theater/plays"/>
    <s v="plays"/>
    <x v="1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s v="theater/plays"/>
    <s v="plays"/>
    <x v="1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100"/>
    <s v="theater/plays"/>
    <s v="plays"/>
    <x v="1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s v="theater/plays"/>
    <s v="plays"/>
    <x v="1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838"/>
    <s v="theater/plays"/>
    <s v="plays"/>
    <x v="1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130"/>
    <s v="theater/plays"/>
    <s v="plays"/>
    <x v="1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s v="theater/plays"/>
    <s v="plays"/>
    <x v="1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436"/>
    <s v="theater/plays"/>
    <s v="plays"/>
    <x v="1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101"/>
    <s v="theater/plays"/>
    <s v="plays"/>
    <x v="1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102"/>
    <s v="theater/plays"/>
    <s v="plays"/>
    <x v="1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1782"/>
    <s v="theater/plays"/>
    <s v="plays"/>
    <x v="1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35"/>
    <s v="theater/plays"/>
    <s v="plays"/>
    <x v="1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40"/>
    <s v="theater/plays"/>
    <s v="plays"/>
    <x v="1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s v="theater/plays"/>
    <s v="plays"/>
    <x v="1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381"/>
    <s v="theater/plays"/>
    <s v="plays"/>
    <x v="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103"/>
    <s v="theater/plays"/>
    <s v="plays"/>
    <x v="1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104"/>
    <s v="theater/plays"/>
    <s v="plays"/>
    <x v="1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1271"/>
    <s v="theater/plays"/>
    <s v="plays"/>
    <x v="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1"/>
    <s v="theater/plays"/>
    <s v="plays"/>
    <x v="1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105"/>
    <s v="theater/plays"/>
    <s v="plays"/>
    <x v="1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s v="theater/plays"/>
    <s v="plays"/>
    <x v="1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106"/>
    <s v="theater/plays"/>
    <s v="plays"/>
    <x v="1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107"/>
    <s v="theater/plays"/>
    <s v="plays"/>
    <x v="1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1054"/>
    <s v="theater/plays"/>
    <s v="plays"/>
    <x v="1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s v="theater/plays"/>
    <s v="plays"/>
    <x v="1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149"/>
    <s v="theater/plays"/>
    <s v="plays"/>
    <x v="1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108"/>
    <s v="theater/plays"/>
    <s v="plays"/>
    <x v="1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109"/>
    <s v="theater/plays"/>
    <s v="plays"/>
    <x v="1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110"/>
    <s v="theater/plays"/>
    <s v="plays"/>
    <x v="1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s v="theater/plays"/>
    <s v="plays"/>
    <x v="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111"/>
    <s v="theater/plays"/>
    <s v="plays"/>
    <x v="1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112"/>
    <s v="theater/plays"/>
    <s v="plays"/>
    <x v="1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113"/>
    <s v="theater/plays"/>
    <s v="plays"/>
    <x v="1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438"/>
    <s v="theater/plays"/>
    <s v="plays"/>
    <x v="1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s v="theater/plays"/>
    <s v="plays"/>
    <x v="1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144"/>
    <s v="theater/plays"/>
    <s v="plays"/>
    <x v="1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s v="theater/plays"/>
    <s v="plays"/>
    <x v="1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114"/>
    <s v="theater/plays"/>
    <s v="plays"/>
    <x v="1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589"/>
    <s v="theater/plays"/>
    <s v="plays"/>
    <x v="1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115"/>
    <s v="theater/plays"/>
    <s v="plays"/>
    <x v="1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116"/>
    <s v="theater/plays"/>
    <s v="plays"/>
    <x v="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385"/>
    <s v="theater/plays"/>
    <s v="plays"/>
    <x v="1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s v="theater/plays"/>
    <s v="plays"/>
    <x v="1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117"/>
    <s v="theater/plays"/>
    <s v="plays"/>
    <x v="1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118"/>
    <s v="theater/plays"/>
    <s v="plays"/>
    <x v="1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119"/>
    <s v="theater/plays"/>
    <s v="plays"/>
    <x v="1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120"/>
    <s v="theater/plays"/>
    <s v="plays"/>
    <x v="1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s v="theater/plays"/>
    <s v="plays"/>
    <x v="1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121"/>
    <s v="theater/plays"/>
    <s v="plays"/>
    <x v="1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366"/>
    <s v="theater/plays"/>
    <s v="plays"/>
    <x v="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384"/>
    <s v="theater/plays"/>
    <s v="plays"/>
    <x v="1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122"/>
    <s v="theater/plays"/>
    <s v="plays"/>
    <x v="1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54"/>
    <s v="theater/plays"/>
    <s v="plays"/>
    <x v="1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123"/>
    <s v="theater/plays"/>
    <s v="plays"/>
    <x v="1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124"/>
    <s v="theater/plays"/>
    <s v="plays"/>
    <x v="1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20"/>
    <s v="theater/plays"/>
    <s v="plays"/>
    <x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854"/>
    <s v="theater/plays"/>
    <s v="plays"/>
    <x v="1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135"/>
    <s v="theater/plays"/>
    <s v="plays"/>
    <x v="1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120"/>
    <s v="theater/plays"/>
    <s v="plays"/>
    <x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125"/>
    <s v="theater/plays"/>
    <s v="plays"/>
    <x v="1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126"/>
    <s v="theater/plays"/>
    <s v="plays"/>
    <x v="1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20"/>
    <s v="theater/plays"/>
    <s v="plays"/>
    <x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120"/>
    <s v="theater/plays"/>
    <s v="plays"/>
    <x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127"/>
    <s v="theater/plays"/>
    <s v="plays"/>
    <x v="1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128"/>
    <s v="theater/plays"/>
    <s v="plays"/>
    <x v="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129"/>
    <s v="theater/plays"/>
    <s v="plays"/>
    <x v="1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130"/>
    <s v="theater/plays"/>
    <s v="plays"/>
    <x v="1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439"/>
    <s v="theater/plays"/>
    <s v="plays"/>
    <x v="1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131"/>
    <s v="theater/plays"/>
    <s v="plays"/>
    <x v="1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80"/>
    <s v="theater/musical"/>
    <s v="musical"/>
    <x v="1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1"/>
    <s v="theater/musical"/>
    <s v="musical"/>
    <x v="1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80"/>
    <s v="theater/musical"/>
    <s v="musical"/>
    <x v="1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132"/>
    <s v="theater/musical"/>
    <s v="musical"/>
    <x v="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133"/>
    <s v="theater/musical"/>
    <s v="musical"/>
    <x v="1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66"/>
    <s v="theater/musical"/>
    <s v="musical"/>
    <x v="1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134"/>
    <s v="theater/musical"/>
    <s v="musical"/>
    <x v="1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94"/>
    <s v="theater/musical"/>
    <s v="musical"/>
    <x v="1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135"/>
    <s v="theater/musical"/>
    <s v="musical"/>
    <x v="1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136"/>
    <s v="theater/musical"/>
    <s v="musical"/>
    <x v="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137"/>
    <s v="theater/musical"/>
    <s v="musical"/>
    <x v="1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138"/>
    <s v="theater/musical"/>
    <s v="musical"/>
    <x v="1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139"/>
    <s v="theater/musical"/>
    <s v="musical"/>
    <x v="1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140"/>
    <s v="theater/musical"/>
    <s v="musical"/>
    <x v="1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141"/>
    <s v="theater/musical"/>
    <s v="musical"/>
    <x v="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829"/>
    <s v="theater/musical"/>
    <s v="musical"/>
    <x v="1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142"/>
    <s v="theater/musical"/>
    <s v="musical"/>
    <x v="1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143"/>
    <s v="theater/musical"/>
    <s v="musical"/>
    <x v="1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144"/>
    <s v="theater/musical"/>
    <s v="musical"/>
    <x v="1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145"/>
    <s v="theater/musical"/>
    <s v="musical"/>
    <x v="1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120"/>
    <s v="theater/spaces"/>
    <s v="spaces"/>
    <x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146"/>
    <s v="theater/spaces"/>
    <s v="spaces"/>
    <x v="1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s v="theater/spaces"/>
    <s v="spaces"/>
    <x v="1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s v="theater/spaces"/>
    <s v="spaces"/>
    <x v="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s v="theater/spaces"/>
    <s v="spaces"/>
    <x v="1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20"/>
    <s v="theater/spaces"/>
    <s v="spaces"/>
    <x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147"/>
    <s v="theater/spaces"/>
    <s v="spaces"/>
    <x v="1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148"/>
    <s v="theater/spaces"/>
    <s v="spaces"/>
    <x v="1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385"/>
    <s v="theater/spaces"/>
    <s v="spaces"/>
    <x v="1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s v="theater/spaces"/>
    <s v="spaces"/>
    <x v="1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149"/>
    <s v="theater/spaces"/>
    <s v="spaces"/>
    <x v="1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150"/>
    <s v="theater/spaces"/>
    <s v="spaces"/>
    <x v="1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151"/>
    <s v="theater/spaces"/>
    <s v="spaces"/>
    <x v="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s v="theater/spaces"/>
    <s v="spaces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178"/>
    <s v="theater/spaces"/>
    <s v="spaces"/>
    <x v="1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152"/>
    <s v="theater/spaces"/>
    <s v="spaces"/>
    <x v="1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736"/>
    <s v="theater/spaces"/>
    <s v="spaces"/>
    <x v="1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s v="theater/spaces"/>
    <s v="spaces"/>
    <x v="1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s v="theater/spaces"/>
    <s v="spaces"/>
    <x v="1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s v="theater/spaces"/>
    <s v="spaces"/>
    <x v="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153"/>
    <s v="theater/plays"/>
    <s v="plays"/>
    <x v="1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154"/>
    <s v="theater/plays"/>
    <s v="plays"/>
    <x v="1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155"/>
    <s v="theater/plays"/>
    <s v="plays"/>
    <x v="1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156"/>
    <s v="theater/plays"/>
    <s v="plays"/>
    <x v="1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157"/>
    <s v="theater/plays"/>
    <s v="plays"/>
    <x v="1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158"/>
    <s v="theater/plays"/>
    <s v="plays"/>
    <x v="1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159"/>
    <s v="theater/plays"/>
    <s v="plays"/>
    <x v="1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160"/>
    <s v="theater/plays"/>
    <s v="plays"/>
    <x v="1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161"/>
    <s v="theater/plays"/>
    <s v="plays"/>
    <x v="1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162"/>
    <s v="theater/plays"/>
    <s v="plays"/>
    <x v="1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163"/>
    <s v="theater/plays"/>
    <s v="plays"/>
    <x v="1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164"/>
    <s v="theater/plays"/>
    <s v="plays"/>
    <x v="1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165"/>
    <s v="theater/plays"/>
    <s v="plays"/>
    <x v="1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166"/>
    <s v="theater/plays"/>
    <s v="plays"/>
    <x v="1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167"/>
    <s v="theater/plays"/>
    <s v="plays"/>
    <x v="1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168"/>
    <s v="theater/plays"/>
    <s v="plays"/>
    <x v="1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801"/>
    <s v="theater/plays"/>
    <s v="plays"/>
    <x v="1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169"/>
    <s v="theater/plays"/>
    <s v="plays"/>
    <x v="1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170"/>
    <s v="theater/plays"/>
    <s v="plays"/>
    <x v="1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171"/>
    <s v="theater/plays"/>
    <s v="plays"/>
    <x v="1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172"/>
    <s v="theater/spaces"/>
    <s v="spaces"/>
    <x v="1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173"/>
    <s v="theater/spaces"/>
    <s v="spaces"/>
    <x v="1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174"/>
    <s v="theater/spaces"/>
    <s v="spaces"/>
    <x v="1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175"/>
    <s v="theater/spaces"/>
    <s v="spaces"/>
    <x v="1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176"/>
    <s v="theater/spaces"/>
    <s v="spaces"/>
    <x v="1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177"/>
    <s v="theater/spaces"/>
    <s v="spaces"/>
    <x v="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178"/>
    <s v="theater/spaces"/>
    <s v="spaces"/>
    <x v="1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80"/>
    <s v="theater/spaces"/>
    <s v="spaces"/>
    <x v="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179"/>
    <s v="theater/spaces"/>
    <s v="spaces"/>
    <x v="1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180"/>
    <s v="theater/spaces"/>
    <s v="spaces"/>
    <x v="1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181"/>
    <s v="theater/spaces"/>
    <s v="spaces"/>
    <x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182"/>
    <s v="theater/spaces"/>
    <s v="spaces"/>
    <x v="1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183"/>
    <s v="theater/spaces"/>
    <s v="spaces"/>
    <x v="1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184"/>
    <s v="theater/spaces"/>
    <s v="spaces"/>
    <x v="1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185"/>
    <s v="theater/spaces"/>
    <s v="spaces"/>
    <x v="1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186"/>
    <s v="theater/spaces"/>
    <s v="spaces"/>
    <x v="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187"/>
    <s v="theater/spaces"/>
    <s v="spaces"/>
    <x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188"/>
    <s v="theater/spaces"/>
    <s v="spaces"/>
    <x v="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189"/>
    <s v="theater/spaces"/>
    <s v="spaces"/>
    <x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72"/>
    <s v="theater/spaces"/>
    <s v="spaces"/>
    <x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2190"/>
    <s v="theater/spaces"/>
    <s v="spaces"/>
    <x v="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2191"/>
    <s v="theater/spaces"/>
    <s v="spaces"/>
    <x v="1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2192"/>
    <s v="theater/spaces"/>
    <s v="spaces"/>
    <x v="1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2193"/>
    <s v="theater/spaces"/>
    <s v="spaces"/>
    <x v="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2194"/>
    <s v="theater/spaces"/>
    <s v="spaces"/>
    <x v="1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2195"/>
    <s v="theater/spaces"/>
    <s v="spaces"/>
    <x v="1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37"/>
    <s v="theater/spaces"/>
    <s v="spaces"/>
    <x v="1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2196"/>
    <s v="theater/spaces"/>
    <s v="spaces"/>
    <x v="1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2197"/>
    <s v="theater/spaces"/>
    <s v="spaces"/>
    <x v="1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198"/>
    <s v="theater/spaces"/>
    <s v="spaces"/>
    <x v="1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2199"/>
    <s v="theater/spaces"/>
    <s v="spaces"/>
    <x v="1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2200"/>
    <s v="theater/spaces"/>
    <s v="spaces"/>
    <x v="1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2201"/>
    <s v="theater/spaces"/>
    <s v="spaces"/>
    <x v="1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2202"/>
    <s v="theater/spaces"/>
    <s v="spaces"/>
    <x v="1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2203"/>
    <s v="theater/spaces"/>
    <s v="spaces"/>
    <x v="1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2204"/>
    <s v="theater/spaces"/>
    <s v="spaces"/>
    <x v="1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2205"/>
    <s v="theater/spaces"/>
    <s v="spaces"/>
    <x v="1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2206"/>
    <s v="theater/spaces"/>
    <s v="spaces"/>
    <x v="1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2207"/>
    <s v="theater/spaces"/>
    <s v="spaces"/>
    <x v="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2208"/>
    <s v="theater/spaces"/>
    <s v="spaces"/>
    <x v="1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2209"/>
    <s v="theater/spaces"/>
    <s v="spaces"/>
    <x v="1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2210"/>
    <s v="theater/spaces"/>
    <s v="spaces"/>
    <x v="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211"/>
    <s v="theater/spaces"/>
    <s v="spaces"/>
    <x v="1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2212"/>
    <s v="theater/spaces"/>
    <s v="spaces"/>
    <x v="1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2213"/>
    <s v="theater/spaces"/>
    <s v="spaces"/>
    <x v="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847"/>
    <s v="theater/spaces"/>
    <s v="spaces"/>
    <x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2214"/>
    <s v="theater/spaces"/>
    <s v="spaces"/>
    <x v="1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2215"/>
    <s v="theater/spaces"/>
    <s v="spaces"/>
    <x v="1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2216"/>
    <s v="theater/spaces"/>
    <s v="spaces"/>
    <x v="1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2217"/>
    <s v="theater/spaces"/>
    <s v="spaces"/>
    <x v="1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218"/>
    <s v="theater/spaces"/>
    <s v="spaces"/>
    <x v="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2219"/>
    <s v="theater/spaces"/>
    <s v="spaces"/>
    <x v="1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2220"/>
    <s v="theater/spaces"/>
    <s v="spaces"/>
    <x v="1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2221"/>
    <s v="theater/spaces"/>
    <s v="spaces"/>
    <x v="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2222"/>
    <s v="theater/spaces"/>
    <s v="spaces"/>
    <x v="1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2223"/>
    <s v="theater/spaces"/>
    <s v="spaces"/>
    <x v="1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2224"/>
    <s v="theater/spaces"/>
    <s v="spaces"/>
    <x v="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2225"/>
    <s v="theater/spaces"/>
    <s v="spaces"/>
    <x v="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2226"/>
    <s v="theater/spaces"/>
    <s v="spaces"/>
    <x v="1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2227"/>
    <s v="theater/spaces"/>
    <s v="spaces"/>
    <x v="1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2228"/>
    <s v="theater/spaces"/>
    <s v="spaces"/>
    <x v="1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229"/>
    <s v="theater/spaces"/>
    <s v="spaces"/>
    <x v="1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2230"/>
    <s v="theater/spaces"/>
    <s v="spaces"/>
    <x v="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2231"/>
    <s v="theater/spaces"/>
    <s v="spaces"/>
    <x v="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2232"/>
    <s v="theater/spaces"/>
    <s v="spaces"/>
    <x v="1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2233"/>
    <s v="theater/spaces"/>
    <s v="spaces"/>
    <x v="1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234"/>
    <s v="theater/spaces"/>
    <s v="spaces"/>
    <x v="1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2235"/>
    <s v="theater/spaces"/>
    <s v="spaces"/>
    <x v="1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2236"/>
    <s v="theater/spaces"/>
    <s v="spaces"/>
    <x v="1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237"/>
    <s v="theater/spaces"/>
    <s v="spaces"/>
    <x v="1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2238"/>
    <s v="theater/spaces"/>
    <s v="spaces"/>
    <x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839"/>
    <s v="theater/spaces"/>
    <s v="spaces"/>
    <x v="1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40"/>
    <s v="theater/spaces"/>
    <s v="spaces"/>
    <x v="1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s v="theater/spaces"/>
    <s v="spaces"/>
    <x v="1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120"/>
    <s v="theater/spaces"/>
    <s v="spaces"/>
    <x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s v="theater/spaces"/>
    <s v="spaces"/>
    <x v="1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s v="theater/spaces"/>
    <s v="spaces"/>
    <x v="1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120"/>
    <s v="theater/spaces"/>
    <s v="spaces"/>
    <x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2239"/>
    <s v="theater/spaces"/>
    <s v="spaces"/>
    <x v="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1795"/>
    <s v="theater/spaces"/>
    <s v="spaces"/>
    <x v="1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s v="theater/spaces"/>
    <s v="spaces"/>
    <x v="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2240"/>
    <s v="theater/spaces"/>
    <s v="spaces"/>
    <x v="1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2241"/>
    <s v="theater/spaces"/>
    <s v="spaces"/>
    <x v="1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2242"/>
    <s v="theater/spaces"/>
    <s v="spaces"/>
    <x v="1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44"/>
    <s v="theater/spaces"/>
    <s v="spaces"/>
    <x v="1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2243"/>
    <s v="theater/spaces"/>
    <s v="spaces"/>
    <x v="1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444"/>
    <s v="theater/spaces"/>
    <s v="spaces"/>
    <x v="1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2244"/>
    <s v="theater/spaces"/>
    <s v="spaces"/>
    <x v="1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2245"/>
    <s v="theater/spaces"/>
    <s v="spaces"/>
    <x v="1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2246"/>
    <s v="theater/spaces"/>
    <s v="spaces"/>
    <x v="1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2247"/>
    <s v="theater/spaces"/>
    <s v="spaces"/>
    <x v="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120"/>
    <s v="theater/spaces"/>
    <s v="spaces"/>
    <x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2248"/>
    <s v="theater/spaces"/>
    <s v="spaces"/>
    <x v="1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2249"/>
    <s v="theater/spaces"/>
    <s v="spaces"/>
    <x v="1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2250"/>
    <s v="theater/spaces"/>
    <s v="spaces"/>
    <x v="1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2251"/>
    <s v="theater/spaces"/>
    <s v="spaces"/>
    <x v="1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859"/>
    <s v="theater/spaces"/>
    <s v="spaces"/>
    <x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1989"/>
    <s v="theater/spaces"/>
    <s v="spaces"/>
    <x v="1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2252"/>
    <s v="theater/spaces"/>
    <s v="spaces"/>
    <x v="1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2253"/>
    <s v="theater/spaces"/>
    <s v="spaces"/>
    <x v="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2254"/>
    <s v="theater/spaces"/>
    <s v="spaces"/>
    <x v="1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s v="theater/spaces"/>
    <s v="spaces"/>
    <x v="1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806"/>
    <s v="theater/spaces"/>
    <s v="spaces"/>
    <x v="1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2255"/>
    <s v="theater/spaces"/>
    <s v="spaces"/>
    <x v="1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2256"/>
    <s v="theater/spaces"/>
    <s v="spaces"/>
    <x v="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412"/>
    <s v="theater/spaces"/>
    <s v="spaces"/>
    <x v="1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72"/>
    <s v="theater/spaces"/>
    <s v="spaces"/>
    <x v="1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840"/>
    <s v="theater/spaces"/>
    <s v="spaces"/>
    <x v="1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2257"/>
    <s v="theater/spaces"/>
    <s v="spaces"/>
    <x v="1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2258"/>
    <s v="theater/spaces"/>
    <s v="spaces"/>
    <x v="1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2259"/>
    <s v="theater/spaces"/>
    <s v="spaces"/>
    <x v="1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2260"/>
    <s v="theater/spaces"/>
    <s v="spaces"/>
    <x v="1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2261"/>
    <s v="theater/spaces"/>
    <s v="spaces"/>
    <x v="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84"/>
    <s v="theater/spaces"/>
    <s v="spaces"/>
    <x v="1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73"/>
    <s v="theater/spaces"/>
    <s v="spaces"/>
    <x v="1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2262"/>
    <s v="theater/spaces"/>
    <s v="spaces"/>
    <x v="1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2263"/>
    <s v="theater/spaces"/>
    <s v="spaces"/>
    <x v="1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2264"/>
    <s v="theater/spaces"/>
    <s v="spaces"/>
    <x v="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2265"/>
    <s v="theater/spaces"/>
    <s v="spaces"/>
    <x v="1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2266"/>
    <s v="theater/spaces"/>
    <s v="spaces"/>
    <x v="1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4"/>
    <s v="theater/spaces"/>
    <s v="spaces"/>
    <x v="1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2267"/>
    <s v="theater/spaces"/>
    <s v="spaces"/>
    <x v="1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148"/>
    <s v="theater/spaces"/>
    <s v="spaces"/>
    <x v="1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2268"/>
    <s v="theater/spaces"/>
    <s v="spaces"/>
    <x v="1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2269"/>
    <s v="theater/spaces"/>
    <s v="spaces"/>
    <x v="1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2270"/>
    <s v="theater/spaces"/>
    <s v="spaces"/>
    <x v="1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2271"/>
    <s v="theater/spaces"/>
    <s v="spaces"/>
    <x v="1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"/>
    <s v="theater/spaces"/>
    <s v="spaces"/>
    <x v="1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2272"/>
    <s v="theater/spaces"/>
    <s v="spaces"/>
    <x v="1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19"/>
    <s v="theater/spaces"/>
    <s v="spaces"/>
    <x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2273"/>
    <s v="theater/spaces"/>
    <s v="spaces"/>
    <x v="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2274"/>
    <s v="theater/spaces"/>
    <s v="spaces"/>
    <x v="1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2275"/>
    <s v="theater/spaces"/>
    <s v="spaces"/>
    <x v="1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s v="theater/spaces"/>
    <s v="spaces"/>
    <x v="1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8"/>
    <s v="theater/spaces"/>
    <s v="spaces"/>
    <x v="1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1380"/>
    <s v="theater/spaces"/>
    <s v="spaces"/>
    <x v="1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20"/>
    <s v="theater/spaces"/>
    <s v="spaces"/>
    <x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2276"/>
    <s v="theater/spaces"/>
    <s v="spaces"/>
    <x v="1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44"/>
    <s v="theater/spaces"/>
    <s v="spaces"/>
    <x v="1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2277"/>
    <s v="theater/spaces"/>
    <s v="spaces"/>
    <x v="1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119"/>
    <s v="theater/spaces"/>
    <s v="spaces"/>
    <x v="1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2278"/>
    <s v="theater/spaces"/>
    <s v="spaces"/>
    <x v="1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2279"/>
    <s v="theater/spaces"/>
    <s v="spaces"/>
    <x v="1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2280"/>
    <s v="theater/spaces"/>
    <s v="spaces"/>
    <x v="1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s v="theater/spaces"/>
    <s v="spaces"/>
    <x v="1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2281"/>
    <s v="theater/spaces"/>
    <s v="spaces"/>
    <x v="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s v="theater/spaces"/>
    <s v="spaces"/>
    <x v="1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2282"/>
    <s v="theater/plays"/>
    <s v="plays"/>
    <x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19"/>
    <s v="theater/plays"/>
    <s v="plays"/>
    <x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2283"/>
    <s v="theater/plays"/>
    <s v="plays"/>
    <x v="1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404"/>
    <s v="theater/plays"/>
    <s v="plays"/>
    <x v="1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19"/>
    <s v="theater/plays"/>
    <s v="plays"/>
    <x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209"/>
    <s v="theater/plays"/>
    <s v="plays"/>
    <x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654"/>
    <s v="theater/plays"/>
    <s v="plays"/>
    <x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2284"/>
    <s v="theater/plays"/>
    <s v="plays"/>
    <x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2285"/>
    <s v="theater/plays"/>
    <s v="plays"/>
    <x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73"/>
    <s v="theater/plays"/>
    <s v="plays"/>
    <x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s v="theater/plays"/>
    <s v="plays"/>
    <x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2286"/>
    <s v="theater/plays"/>
    <s v="plays"/>
    <x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228"/>
    <s v="theater/plays"/>
    <s v="plays"/>
    <x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2287"/>
    <s v="theater/plays"/>
    <s v="plays"/>
    <x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2"/>
    <s v="theater/plays"/>
    <s v="plays"/>
    <x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s v="theater/plays"/>
    <s v="plays"/>
    <x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2288"/>
    <s v="theater/plays"/>
    <s v="plays"/>
    <x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s v="theater/plays"/>
    <s v="plays"/>
    <x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2289"/>
    <s v="theater/plays"/>
    <s v="plays"/>
    <x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2290"/>
    <s v="theater/plays"/>
    <s v="plays"/>
    <x v="1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2291"/>
    <s v="theater/plays"/>
    <s v="plays"/>
    <x v="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8"/>
    <s v="theater/plays"/>
    <s v="plays"/>
    <x v="1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292"/>
    <s v="theater/plays"/>
    <s v="plays"/>
    <x v="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2293"/>
    <s v="theater/plays"/>
    <s v="plays"/>
    <x v="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2294"/>
    <s v="theater/plays"/>
    <s v="plays"/>
    <x v="1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2295"/>
    <s v="theater/plays"/>
    <s v="plays"/>
    <x v="1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2296"/>
    <s v="theater/plays"/>
    <s v="plays"/>
    <x v="1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2297"/>
    <s v="theater/plays"/>
    <s v="plays"/>
    <x v="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2298"/>
    <s v="theater/plays"/>
    <s v="plays"/>
    <x v="1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299"/>
    <s v="theater/plays"/>
    <s v="plays"/>
    <x v="1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2300"/>
    <s v="theater/plays"/>
    <s v="plays"/>
    <x v="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2301"/>
    <s v="theater/plays"/>
    <s v="plays"/>
    <x v="1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2302"/>
    <s v="theater/plays"/>
    <s v="plays"/>
    <x v="1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2303"/>
    <s v="theater/plays"/>
    <s v="plays"/>
    <x v="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2304"/>
    <s v="theater/plays"/>
    <s v="plays"/>
    <x v="1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2305"/>
    <s v="theater/plays"/>
    <s v="plays"/>
    <x v="1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2306"/>
    <s v="theater/plays"/>
    <s v="plays"/>
    <x v="1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2307"/>
    <s v="theater/plays"/>
    <s v="plays"/>
    <x v="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2308"/>
    <s v="theater/plays"/>
    <s v="plays"/>
    <x v="1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2309"/>
    <s v="theater/plays"/>
    <s v="plays"/>
    <x v="1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2310"/>
    <s v="theater/plays"/>
    <s v="plays"/>
    <x v="1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984"/>
    <s v="theater/plays"/>
    <s v="plays"/>
    <x v="1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2311"/>
    <s v="theater/plays"/>
    <s v="plays"/>
    <x v="1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2312"/>
    <s v="theater/plays"/>
    <s v="plays"/>
    <x v="1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2313"/>
    <s v="theater/plays"/>
    <s v="plays"/>
    <x v="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314"/>
    <s v="theater/plays"/>
    <s v="plays"/>
    <x v="1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2315"/>
    <s v="theater/plays"/>
    <s v="plays"/>
    <x v="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2316"/>
    <s v="theater/plays"/>
    <s v="plays"/>
    <x v="1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2317"/>
    <s v="theater/plays"/>
    <s v="plays"/>
    <x v="1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2318"/>
    <s v="theater/plays"/>
    <s v="plays"/>
    <x v="1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2319"/>
    <s v="theater/plays"/>
    <s v="plays"/>
    <x v="1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2320"/>
    <s v="theater/plays"/>
    <s v="plays"/>
    <x v="1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2321"/>
    <s v="theater/plays"/>
    <s v="plays"/>
    <x v="1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828"/>
    <s v="theater/plays"/>
    <s v="plays"/>
    <x v="1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2322"/>
    <s v="theater/plays"/>
    <s v="plays"/>
    <x v="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2323"/>
    <s v="theater/plays"/>
    <s v="plays"/>
    <x v="1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2324"/>
    <s v="theater/plays"/>
    <s v="plays"/>
    <x v="1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94"/>
    <s v="theater/plays"/>
    <s v="plays"/>
    <x v="1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2325"/>
    <s v="theater/plays"/>
    <s v="plays"/>
    <x v="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2326"/>
    <s v="theater/plays"/>
    <s v="plays"/>
    <x v="1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327"/>
    <s v="theater/musical"/>
    <s v="musical"/>
    <x v="1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2328"/>
    <s v="theater/musical"/>
    <s v="musical"/>
    <x v="1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s v="theater/musical"/>
    <s v="musical"/>
    <x v="1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2329"/>
    <s v="theater/musical"/>
    <s v="musical"/>
    <x v="1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800"/>
    <s v="theater/musical"/>
    <s v="musical"/>
    <x v="1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2330"/>
    <s v="theater/musical"/>
    <s v="musical"/>
    <x v="1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s v="theater/musical"/>
    <s v="musical"/>
    <x v="1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2331"/>
    <s v="theater/musical"/>
    <s v="musical"/>
    <x v="1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468"/>
    <s v="theater/musical"/>
    <s v="musical"/>
    <x v="1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2332"/>
    <s v="theater/musical"/>
    <s v="musical"/>
    <x v="1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2333"/>
    <s v="theater/musical"/>
    <s v="musical"/>
    <x v="1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2334"/>
    <s v="theater/musical"/>
    <s v="musical"/>
    <x v="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120"/>
    <s v="theater/musical"/>
    <s v="musical"/>
    <x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85"/>
    <s v="theater/musical"/>
    <s v="musical"/>
    <x v="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2335"/>
    <s v="theater/musical"/>
    <s v="musical"/>
    <x v="1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94"/>
    <s v="theater/musical"/>
    <s v="musical"/>
    <x v="1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s v="theater/musical"/>
    <s v="musical"/>
    <x v="1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1965"/>
    <s v="theater/musical"/>
    <s v="musical"/>
    <x v="1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s v="theater/musical"/>
    <s v="musical"/>
    <x v="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2336"/>
    <s v="theater/musical"/>
    <s v="musical"/>
    <x v="1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2337"/>
    <s v="theater/plays"/>
    <s v="plays"/>
    <x v="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2338"/>
    <s v="theater/plays"/>
    <s v="plays"/>
    <x v="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2339"/>
    <s v="theater/plays"/>
    <s v="plays"/>
    <x v="1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2340"/>
    <s v="theater/plays"/>
    <s v="plays"/>
    <x v="1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2341"/>
    <s v="theater/plays"/>
    <s v="plays"/>
    <x v="1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2342"/>
    <s v="theater/plays"/>
    <s v="plays"/>
    <x v="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2343"/>
    <s v="theater/plays"/>
    <s v="plays"/>
    <x v="1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2344"/>
    <s v="theater/plays"/>
    <s v="plays"/>
    <x v="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2345"/>
    <s v="theater/plays"/>
    <s v="plays"/>
    <x v="1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2346"/>
    <s v="theater/plays"/>
    <s v="plays"/>
    <x v="1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2347"/>
    <s v="theater/plays"/>
    <s v="plays"/>
    <x v="1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2348"/>
    <s v="theater/plays"/>
    <s v="plays"/>
    <x v="1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2349"/>
    <s v="theater/plays"/>
    <s v="plays"/>
    <x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2350"/>
    <s v="theater/plays"/>
    <s v="plays"/>
    <x v="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2351"/>
    <s v="theater/plays"/>
    <s v="plays"/>
    <x v="1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2352"/>
    <s v="theater/plays"/>
    <s v="plays"/>
    <x v="1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2353"/>
    <s v="theater/plays"/>
    <s v="plays"/>
    <x v="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2354"/>
    <s v="theater/plays"/>
    <s v="plays"/>
    <x v="1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2355"/>
    <s v="theater/plays"/>
    <s v="plays"/>
    <x v="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s v="theater/plays"/>
    <s v="plays"/>
    <x v="1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2356"/>
    <s v="theater/plays"/>
    <s v="plays"/>
    <x v="1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2357"/>
    <s v="theater/plays"/>
    <s v="plays"/>
    <x v="1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2358"/>
    <s v="theater/plays"/>
    <s v="plays"/>
    <x v="1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5"/>
    <s v="theater/plays"/>
    <s v="plays"/>
    <x v="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2359"/>
    <s v="theater/plays"/>
    <s v="plays"/>
    <x v="1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2360"/>
    <s v="theater/plays"/>
    <s v="plays"/>
    <x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2361"/>
    <s v="theater/plays"/>
    <s v="plays"/>
    <x v="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2362"/>
    <s v="theater/plays"/>
    <s v="plays"/>
    <x v="1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2363"/>
    <s v="theater/plays"/>
    <s v="plays"/>
    <x v="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2364"/>
    <s v="theater/plays"/>
    <s v="plays"/>
    <x v="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2365"/>
    <s v="theater/plays"/>
    <s v="plays"/>
    <x v="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2366"/>
    <s v="theater/plays"/>
    <s v="plays"/>
    <x v="1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2367"/>
    <s v="theater/plays"/>
    <s v="plays"/>
    <x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2368"/>
    <s v="theater/plays"/>
    <s v="plays"/>
    <x v="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2369"/>
    <s v="theater/plays"/>
    <s v="plays"/>
    <x v="1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2370"/>
    <s v="theater/plays"/>
    <s v="plays"/>
    <x v="1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2371"/>
    <s v="theater/plays"/>
    <s v="plays"/>
    <x v="1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2372"/>
    <s v="theater/plays"/>
    <s v="plays"/>
    <x v="1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2373"/>
    <s v="theater/plays"/>
    <s v="plays"/>
    <x v="1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2374"/>
    <s v="theater/plays"/>
    <s v="plays"/>
    <x v="1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2375"/>
    <s v="theater/plays"/>
    <s v="plays"/>
    <x v="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2376"/>
    <s v="theater/plays"/>
    <s v="plays"/>
    <x v="1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2377"/>
    <s v="theater/plays"/>
    <s v="plays"/>
    <x v="1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2378"/>
    <s v="theater/plays"/>
    <s v="plays"/>
    <x v="1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2379"/>
    <s v="theater/plays"/>
    <s v="plays"/>
    <x v="1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2380"/>
    <s v="theater/plays"/>
    <s v="plays"/>
    <x v="1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2381"/>
    <s v="theater/plays"/>
    <s v="plays"/>
    <x v="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382"/>
    <s v="theater/plays"/>
    <s v="plays"/>
    <x v="1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2383"/>
    <s v="theater/plays"/>
    <s v="plays"/>
    <x v="1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2384"/>
    <s v="theater/plays"/>
    <s v="plays"/>
    <x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2385"/>
    <s v="theater/plays"/>
    <s v="plays"/>
    <x v="1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2386"/>
    <s v="theater/plays"/>
    <s v="plays"/>
    <x v="1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2387"/>
    <s v="theater/plays"/>
    <s v="plays"/>
    <x v="1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2388"/>
    <s v="theater/plays"/>
    <s v="plays"/>
    <x v="1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2389"/>
    <s v="theater/plays"/>
    <s v="plays"/>
    <x v="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2390"/>
    <s v="theater/plays"/>
    <s v="plays"/>
    <x v="1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391"/>
    <s v="theater/plays"/>
    <s v="plays"/>
    <x v="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392"/>
    <s v="theater/plays"/>
    <s v="plays"/>
    <x v="1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2393"/>
    <s v="theater/plays"/>
    <s v="plays"/>
    <x v="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2394"/>
    <s v="theater/plays"/>
    <s v="plays"/>
    <x v="1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395"/>
    <s v="theater/plays"/>
    <s v="plays"/>
    <x v="1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2396"/>
    <s v="theater/plays"/>
    <s v="plays"/>
    <x v="1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2397"/>
    <s v="theater/plays"/>
    <s v="plays"/>
    <x v="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398"/>
    <s v="theater/plays"/>
    <s v="plays"/>
    <x v="1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2399"/>
    <s v="theater/plays"/>
    <s v="plays"/>
    <x v="1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2400"/>
    <s v="theater/plays"/>
    <s v="plays"/>
    <x v="1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2401"/>
    <s v="theater/plays"/>
    <s v="plays"/>
    <x v="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2402"/>
    <s v="theater/plays"/>
    <s v="plays"/>
    <x v="1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2403"/>
    <s v="theater/plays"/>
    <s v="plays"/>
    <x v="1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2404"/>
    <s v="theater/plays"/>
    <s v="plays"/>
    <x v="1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2405"/>
    <s v="theater/plays"/>
    <s v="plays"/>
    <x v="1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2406"/>
    <s v="theater/plays"/>
    <s v="plays"/>
    <x v="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407"/>
    <s v="theater/plays"/>
    <s v="plays"/>
    <x v="1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2408"/>
    <s v="theater/plays"/>
    <s v="plays"/>
    <x v="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2409"/>
    <s v="theater/plays"/>
    <s v="plays"/>
    <x v="1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2410"/>
    <s v="theater/plays"/>
    <s v="plays"/>
    <x v="1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2411"/>
    <s v="theater/plays"/>
    <s v="plays"/>
    <x v="1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2412"/>
    <s v="theater/plays"/>
    <s v="plays"/>
    <x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2413"/>
    <s v="theater/plays"/>
    <s v="plays"/>
    <x v="1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414"/>
    <s v="theater/plays"/>
    <s v="plays"/>
    <x v="1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2415"/>
    <s v="theater/plays"/>
    <s v="plays"/>
    <x v="1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2416"/>
    <s v="theater/plays"/>
    <s v="plays"/>
    <x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2417"/>
    <s v="theater/plays"/>
    <s v="plays"/>
    <x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2418"/>
    <s v="theater/plays"/>
    <s v="plays"/>
    <x v="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2419"/>
    <s v="theater/plays"/>
    <s v="plays"/>
    <x v="1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524"/>
    <s v="theater/plays"/>
    <s v="plays"/>
    <x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2420"/>
    <s v="theater/plays"/>
    <s v="plays"/>
    <x v="1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2421"/>
    <s v="theater/plays"/>
    <s v="plays"/>
    <x v="1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2422"/>
    <s v="theater/plays"/>
    <s v="plays"/>
    <x v="1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2423"/>
    <s v="theater/plays"/>
    <s v="plays"/>
    <x v="1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2424"/>
    <s v="theater/plays"/>
    <s v="plays"/>
    <x v="1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2425"/>
    <s v="theater/plays"/>
    <s v="plays"/>
    <x v="1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2426"/>
    <s v="theater/plays"/>
    <s v="plays"/>
    <x v="1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711"/>
    <s v="theater/plays"/>
    <s v="plays"/>
    <x v="1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2427"/>
    <s v="theater/plays"/>
    <s v="plays"/>
    <x v="1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2428"/>
    <s v="theater/plays"/>
    <s v="plays"/>
    <x v="1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2429"/>
    <s v="theater/plays"/>
    <s v="plays"/>
    <x v="1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2430"/>
    <s v="theater/plays"/>
    <s v="plays"/>
    <x v="1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2431"/>
    <s v="theater/plays"/>
    <s v="plays"/>
    <x v="1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2432"/>
    <s v="theater/plays"/>
    <s v="plays"/>
    <x v="1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2433"/>
    <s v="theater/plays"/>
    <s v="plays"/>
    <x v="1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666"/>
    <s v="theater/plays"/>
    <s v="plays"/>
    <x v="1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2434"/>
    <s v="theater/plays"/>
    <s v="plays"/>
    <x v="1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2435"/>
    <s v="theater/plays"/>
    <s v="plays"/>
    <x v="1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2397"/>
    <s v="theater/plays"/>
    <s v="plays"/>
    <x v="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2436"/>
    <s v="theater/plays"/>
    <s v="plays"/>
    <x v="1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2437"/>
    <s v="theater/plays"/>
    <s v="plays"/>
    <x v="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2438"/>
    <s v="theater/plays"/>
    <s v="plays"/>
    <x v="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2439"/>
    <s v="theater/plays"/>
    <s v="plays"/>
    <x v="1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2440"/>
    <s v="theater/plays"/>
    <s v="plays"/>
    <x v="1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2441"/>
    <s v="theater/plays"/>
    <s v="plays"/>
    <x v="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209"/>
    <s v="theater/plays"/>
    <s v="plays"/>
    <x v="1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442"/>
    <s v="theater/plays"/>
    <s v="plays"/>
    <x v="1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278"/>
    <s v="theater/plays"/>
    <s v="plays"/>
    <x v="1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2443"/>
    <s v="theater/plays"/>
    <s v="plays"/>
    <x v="1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2444"/>
    <s v="theater/plays"/>
    <s v="plays"/>
    <x v="1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2445"/>
    <s v="theater/plays"/>
    <s v="plays"/>
    <x v="1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80"/>
    <s v="theater/plays"/>
    <s v="plays"/>
    <x v="1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2446"/>
    <s v="theater/plays"/>
    <s v="plays"/>
    <x v="1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2447"/>
    <s v="theater/plays"/>
    <s v="plays"/>
    <x v="1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2448"/>
    <s v="theater/plays"/>
    <s v="plays"/>
    <x v="1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2449"/>
    <s v="theater/plays"/>
    <s v="plays"/>
    <x v="1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2450"/>
    <s v="theater/plays"/>
    <s v="plays"/>
    <x v="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2451"/>
    <s v="theater/plays"/>
    <s v="plays"/>
    <x v="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452"/>
    <s v="theater/plays"/>
    <s v="plays"/>
    <x v="1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2453"/>
    <s v="theater/plays"/>
    <s v="plays"/>
    <x v="1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2454"/>
    <s v="theater/plays"/>
    <s v="plays"/>
    <x v="1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2455"/>
    <s v="theater/plays"/>
    <s v="plays"/>
    <x v="1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848"/>
    <s v="theater/plays"/>
    <s v="plays"/>
    <x v="1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2456"/>
    <s v="theater/plays"/>
    <s v="plays"/>
    <x v="1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2457"/>
    <s v="theater/plays"/>
    <s v="plays"/>
    <x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2458"/>
    <s v="theater/plays"/>
    <s v="plays"/>
    <x v="1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2459"/>
    <s v="theater/plays"/>
    <s v="plays"/>
    <x v="1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460"/>
    <s v="theater/plays"/>
    <s v="plays"/>
    <x v="1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2461"/>
    <s v="theater/plays"/>
    <s v="plays"/>
    <x v="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953"/>
    <s v="theater/plays"/>
    <s v="plays"/>
    <x v="1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2462"/>
    <s v="theater/plays"/>
    <s v="plays"/>
    <x v="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s v="theater/plays"/>
    <s v="plays"/>
    <x v="1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2463"/>
    <s v="theater/plays"/>
    <s v="plays"/>
    <x v="1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2464"/>
    <s v="theater/plays"/>
    <s v="plays"/>
    <x v="1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2465"/>
    <s v="theater/plays"/>
    <s v="plays"/>
    <x v="1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2466"/>
    <s v="theater/plays"/>
    <s v="plays"/>
    <x v="1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400"/>
    <s v="theater/plays"/>
    <s v="plays"/>
    <x v="1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2467"/>
    <s v="theater/plays"/>
    <s v="plays"/>
    <x v="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2468"/>
    <s v="theater/plays"/>
    <s v="plays"/>
    <x v="1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2469"/>
    <s v="theater/plays"/>
    <s v="plays"/>
    <x v="1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2265"/>
    <s v="theater/plays"/>
    <s v="plays"/>
    <x v="1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2470"/>
    <s v="theater/plays"/>
    <s v="plays"/>
    <x v="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2471"/>
    <s v="theater/plays"/>
    <s v="plays"/>
    <x v="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472"/>
    <s v="theater/plays"/>
    <s v="plays"/>
    <x v="1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2473"/>
    <s v="theater/plays"/>
    <s v="plays"/>
    <x v="1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2474"/>
    <s v="theater/plays"/>
    <s v="plays"/>
    <x v="1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2475"/>
    <s v="theater/plays"/>
    <s v="plays"/>
    <x v="1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2476"/>
    <s v="theater/plays"/>
    <s v="plays"/>
    <x v="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2477"/>
    <s v="theater/plays"/>
    <s v="plays"/>
    <x v="1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2478"/>
    <s v="theater/plays"/>
    <s v="plays"/>
    <x v="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2479"/>
    <s v="theater/plays"/>
    <s v="plays"/>
    <x v="1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480"/>
    <s v="theater/plays"/>
    <s v="plays"/>
    <x v="1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481"/>
    <s v="theater/plays"/>
    <s v="plays"/>
    <x v="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2482"/>
    <s v="theater/plays"/>
    <s v="plays"/>
    <x v="1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2483"/>
    <s v="theater/plays"/>
    <s v="plays"/>
    <x v="1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2484"/>
    <s v="theater/plays"/>
    <s v="plays"/>
    <x v="1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2485"/>
    <s v="theater/plays"/>
    <s v="plays"/>
    <x v="1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2486"/>
    <s v="theater/plays"/>
    <s v="plays"/>
    <x v="1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134"/>
    <s v="theater/plays"/>
    <s v="plays"/>
    <x v="1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2487"/>
    <s v="theater/plays"/>
    <s v="plays"/>
    <x v="1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2488"/>
    <s v="theater/plays"/>
    <s v="plays"/>
    <x v="1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489"/>
    <s v="theater/plays"/>
    <s v="plays"/>
    <x v="1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2490"/>
    <s v="theater/plays"/>
    <s v="plays"/>
    <x v="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2491"/>
    <s v="theater/plays"/>
    <s v="plays"/>
    <x v="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2492"/>
    <s v="theater/plays"/>
    <s v="plays"/>
    <x v="1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2493"/>
    <s v="theater/plays"/>
    <s v="plays"/>
    <x v="1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2494"/>
    <s v="theater/plays"/>
    <s v="plays"/>
    <x v="1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2495"/>
    <s v="theater/plays"/>
    <s v="plays"/>
    <x v="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2496"/>
    <s v="theater/plays"/>
    <s v="plays"/>
    <x v="1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2497"/>
    <s v="theater/plays"/>
    <s v="plays"/>
    <x v="1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2498"/>
    <s v="theater/plays"/>
    <s v="plays"/>
    <x v="1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s v="theater/plays"/>
    <s v="plays"/>
    <x v="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2499"/>
    <s v="theater/plays"/>
    <s v="plays"/>
    <x v="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2500"/>
    <s v="theater/plays"/>
    <s v="plays"/>
    <x v="1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184"/>
    <s v="theater/plays"/>
    <s v="plays"/>
    <x v="1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2501"/>
    <s v="theater/plays"/>
    <s v="plays"/>
    <x v="1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2502"/>
    <s v="theater/plays"/>
    <s v="plays"/>
    <x v="1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440"/>
    <s v="theater/plays"/>
    <s v="plays"/>
    <x v="1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94"/>
    <s v="theater/plays"/>
    <s v="plays"/>
    <x v="1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2503"/>
    <s v="theater/plays"/>
    <s v="plays"/>
    <x v="1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2109"/>
    <s v="theater/plays"/>
    <s v="plays"/>
    <x v="1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504"/>
    <s v="theater/plays"/>
    <s v="plays"/>
    <x v="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2505"/>
    <s v="theater/plays"/>
    <s v="plays"/>
    <x v="1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123"/>
    <s v="theater/plays"/>
    <s v="plays"/>
    <x v="1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2506"/>
    <s v="theater/plays"/>
    <s v="plays"/>
    <x v="1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2507"/>
    <s v="theater/plays"/>
    <s v="plays"/>
    <x v="1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2508"/>
    <s v="theater/plays"/>
    <s v="plays"/>
    <x v="1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2509"/>
    <s v="theater/plays"/>
    <s v="plays"/>
    <x v="1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2510"/>
    <s v="theater/plays"/>
    <s v="plays"/>
    <x v="1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511"/>
    <s v="theater/plays"/>
    <s v="plays"/>
    <x v="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512"/>
    <s v="theater/plays"/>
    <s v="plays"/>
    <x v="1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2513"/>
    <s v="theater/plays"/>
    <s v="plays"/>
    <x v="1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2514"/>
    <s v="theater/plays"/>
    <s v="plays"/>
    <x v="1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2515"/>
    <s v="theater/plays"/>
    <s v="plays"/>
    <x v="1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516"/>
    <s v="theater/plays"/>
    <s v="plays"/>
    <x v="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2517"/>
    <s v="theater/plays"/>
    <s v="plays"/>
    <x v="1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2518"/>
    <s v="theater/plays"/>
    <s v="plays"/>
    <x v="1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2519"/>
    <s v="theater/plays"/>
    <s v="plays"/>
    <x v="1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520"/>
    <s v="theater/plays"/>
    <s v="plays"/>
    <x v="1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521"/>
    <s v="theater/plays"/>
    <s v="plays"/>
    <x v="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2522"/>
    <s v="theater/plays"/>
    <s v="plays"/>
    <x v="1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523"/>
    <s v="theater/plays"/>
    <s v="plays"/>
    <x v="1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2524"/>
    <s v="theater/plays"/>
    <s v="plays"/>
    <x v="1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2525"/>
    <s v="theater/plays"/>
    <s v="plays"/>
    <x v="1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2526"/>
    <s v="theater/plays"/>
    <s v="plays"/>
    <x v="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2527"/>
    <s v="theater/plays"/>
    <s v="plays"/>
    <x v="1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528"/>
    <s v="theater/plays"/>
    <s v="plays"/>
    <x v="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2529"/>
    <s v="theater/plays"/>
    <s v="plays"/>
    <x v="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2530"/>
    <s v="theater/plays"/>
    <s v="plays"/>
    <x v="1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6"/>
    <s v="theater/plays"/>
    <s v="plays"/>
    <x v="1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2531"/>
    <s v="theater/plays"/>
    <s v="plays"/>
    <x v="1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2532"/>
    <s v="theater/plays"/>
    <s v="plays"/>
    <x v="1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2533"/>
    <s v="theater/plays"/>
    <s v="plays"/>
    <x v="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218"/>
    <s v="theater/plays"/>
    <s v="plays"/>
    <x v="1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2534"/>
    <s v="theater/plays"/>
    <s v="plays"/>
    <x v="1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862"/>
    <s v="theater/plays"/>
    <s v="plays"/>
    <x v="1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2535"/>
    <s v="theater/plays"/>
    <s v="plays"/>
    <x v="1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536"/>
    <s v="theater/plays"/>
    <s v="plays"/>
    <x v="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2537"/>
    <s v="theater/plays"/>
    <s v="plays"/>
    <x v="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2538"/>
    <s v="theater/plays"/>
    <s v="plays"/>
    <x v="1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2539"/>
    <s v="theater/plays"/>
    <s v="plays"/>
    <x v="1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2540"/>
    <s v="theater/plays"/>
    <s v="plays"/>
    <x v="1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2541"/>
    <s v="theater/plays"/>
    <s v="plays"/>
    <x v="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542"/>
    <s v="theater/plays"/>
    <s v="plays"/>
    <x v="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2543"/>
    <s v="theater/plays"/>
    <s v="plays"/>
    <x v="1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2544"/>
    <s v="theater/plays"/>
    <s v="plays"/>
    <x v="1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2545"/>
    <s v="theater/plays"/>
    <s v="plays"/>
    <x v="1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2546"/>
    <s v="theater/plays"/>
    <s v="plays"/>
    <x v="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83"/>
    <s v="theater/plays"/>
    <s v="plays"/>
    <x v="1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2547"/>
    <s v="theater/plays"/>
    <s v="plays"/>
    <x v="1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548"/>
    <s v="theater/plays"/>
    <s v="plays"/>
    <x v="1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549"/>
    <s v="theater/plays"/>
    <s v="plays"/>
    <x v="1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2550"/>
    <s v="theater/plays"/>
    <s v="plays"/>
    <x v="1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2551"/>
    <s v="theater/plays"/>
    <s v="plays"/>
    <x v="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2552"/>
    <s v="theater/plays"/>
    <s v="plays"/>
    <x v="1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2553"/>
    <s v="theater/plays"/>
    <s v="plays"/>
    <x v="1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554"/>
    <s v="theater/plays"/>
    <s v="plays"/>
    <x v="1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2555"/>
    <s v="theater/plays"/>
    <s v="plays"/>
    <x v="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2556"/>
    <s v="theater/plays"/>
    <s v="plays"/>
    <x v="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446"/>
    <s v="theater/plays"/>
    <s v="plays"/>
    <x v="1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2557"/>
    <s v="theater/plays"/>
    <s v="plays"/>
    <x v="1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2558"/>
    <s v="theater/plays"/>
    <s v="plays"/>
    <x v="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2559"/>
    <s v="theater/plays"/>
    <s v="plays"/>
    <x v="1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2560"/>
    <s v="theater/plays"/>
    <s v="plays"/>
    <x v="1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2561"/>
    <s v="theater/plays"/>
    <s v="plays"/>
    <x v="1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2562"/>
    <s v="theater/plays"/>
    <s v="plays"/>
    <x v="1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s v="theater/plays"/>
    <s v="plays"/>
    <x v="1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563"/>
    <s v="theater/plays"/>
    <s v="plays"/>
    <x v="1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564"/>
    <s v="theater/plays"/>
    <s v="plays"/>
    <x v="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2565"/>
    <s v="theater/plays"/>
    <s v="plays"/>
    <x v="1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2566"/>
    <s v="theater/plays"/>
    <s v="plays"/>
    <x v="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567"/>
    <s v="theater/plays"/>
    <s v="plays"/>
    <x v="1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2568"/>
    <s v="theater/plays"/>
    <s v="plays"/>
    <x v="1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2569"/>
    <s v="theater/plays"/>
    <s v="plays"/>
    <x v="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2570"/>
    <s v="theater/plays"/>
    <s v="plays"/>
    <x v="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2571"/>
    <s v="theater/plays"/>
    <s v="plays"/>
    <x v="1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94"/>
    <s v="theater/plays"/>
    <s v="plays"/>
    <x v="1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2572"/>
    <s v="theater/plays"/>
    <s v="plays"/>
    <x v="1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2573"/>
    <s v="theater/plays"/>
    <s v="plays"/>
    <x v="1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574"/>
    <s v="theater/plays"/>
    <s v="plays"/>
    <x v="1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575"/>
    <s v="theater/plays"/>
    <s v="plays"/>
    <x v="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135"/>
    <s v="theater/plays"/>
    <s v="plays"/>
    <x v="1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8"/>
    <s v="theater/plays"/>
    <s v="plays"/>
    <x v="1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2576"/>
    <s v="theater/plays"/>
    <s v="plays"/>
    <x v="1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2577"/>
    <s v="theater/plays"/>
    <s v="plays"/>
    <x v="1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2578"/>
    <s v="theater/plays"/>
    <s v="plays"/>
    <x v="1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2579"/>
    <s v="theater/plays"/>
    <s v="plays"/>
    <x v="1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2580"/>
    <s v="theater/plays"/>
    <s v="plays"/>
    <x v="1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70"/>
    <s v="theater/plays"/>
    <s v="plays"/>
    <x v="1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2581"/>
    <s v="theater/plays"/>
    <s v="plays"/>
    <x v="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2582"/>
    <s v="theater/plays"/>
    <s v="plays"/>
    <x v="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2425"/>
    <s v="theater/plays"/>
    <s v="plays"/>
    <x v="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2583"/>
    <s v="theater/plays"/>
    <s v="plays"/>
    <x v="1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2584"/>
    <s v="theater/plays"/>
    <s v="plays"/>
    <x v="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2585"/>
    <s v="theater/plays"/>
    <s v="plays"/>
    <x v="1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2586"/>
    <s v="theater/plays"/>
    <s v="plays"/>
    <x v="1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1655"/>
    <s v="theater/plays"/>
    <s v="plays"/>
    <x v="1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2587"/>
    <s v="theater/plays"/>
    <s v="plays"/>
    <x v="1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2588"/>
    <s v="theater/plays"/>
    <s v="plays"/>
    <x v="1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218"/>
    <s v="theater/plays"/>
    <s v="plays"/>
    <x v="1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589"/>
    <s v="theater/plays"/>
    <s v="plays"/>
    <x v="1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2590"/>
    <s v="theater/plays"/>
    <s v="plays"/>
    <x v="1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2591"/>
    <s v="theater/plays"/>
    <s v="plays"/>
    <x v="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2592"/>
    <s v="theater/plays"/>
    <s v="plays"/>
    <x v="1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2593"/>
    <s v="theater/plays"/>
    <s v="plays"/>
    <x v="1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2594"/>
    <s v="theater/plays"/>
    <s v="plays"/>
    <x v="1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2595"/>
    <s v="theater/plays"/>
    <s v="plays"/>
    <x v="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2596"/>
    <s v="theater/plays"/>
    <s v="plays"/>
    <x v="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2597"/>
    <s v="theater/plays"/>
    <s v="plays"/>
    <x v="1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2598"/>
    <s v="theater/plays"/>
    <s v="plays"/>
    <x v="1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9"/>
    <s v="theater/plays"/>
    <s v="plays"/>
    <x v="1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2599"/>
    <s v="theater/plays"/>
    <s v="plays"/>
    <x v="1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2600"/>
    <s v="theater/plays"/>
    <s v="plays"/>
    <x v="1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784"/>
    <s v="theater/plays"/>
    <s v="plays"/>
    <x v="1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53"/>
    <s v="theater/plays"/>
    <s v="plays"/>
    <x v="1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2601"/>
    <s v="theater/plays"/>
    <s v="plays"/>
    <x v="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2602"/>
    <s v="theater/plays"/>
    <s v="plays"/>
    <x v="1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2603"/>
    <s v="theater/plays"/>
    <s v="plays"/>
    <x v="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604"/>
    <s v="theater/plays"/>
    <s v="plays"/>
    <x v="1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2605"/>
    <s v="theater/plays"/>
    <s v="plays"/>
    <x v="1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698"/>
    <s v="theater/plays"/>
    <s v="plays"/>
    <x v="1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2606"/>
    <s v="theater/plays"/>
    <s v="plays"/>
    <x v="1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607"/>
    <s v="theater/plays"/>
    <s v="plays"/>
    <x v="1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608"/>
    <s v="theater/plays"/>
    <s v="plays"/>
    <x v="1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2609"/>
    <s v="theater/plays"/>
    <s v="plays"/>
    <x v="1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2610"/>
    <s v="theater/plays"/>
    <s v="plays"/>
    <x v="1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2611"/>
    <s v="theater/plays"/>
    <s v="plays"/>
    <x v="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2612"/>
    <s v="theater/plays"/>
    <s v="plays"/>
    <x v="1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613"/>
    <s v="theater/plays"/>
    <s v="plays"/>
    <x v="1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2614"/>
    <s v="theater/plays"/>
    <s v="plays"/>
    <x v="1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2615"/>
    <s v="theater/plays"/>
    <s v="plays"/>
    <x v="1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616"/>
    <s v="theater/plays"/>
    <s v="plays"/>
    <x v="1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617"/>
    <s v="theater/plays"/>
    <s v="plays"/>
    <x v="1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2618"/>
    <s v="theater/plays"/>
    <s v="plays"/>
    <x v="1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2619"/>
    <s v="theater/plays"/>
    <s v="plays"/>
    <x v="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333"/>
    <s v="theater/plays"/>
    <s v="plays"/>
    <x v="1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9"/>
    <s v="theater/plays"/>
    <s v="plays"/>
    <x v="1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620"/>
    <s v="theater/plays"/>
    <s v="plays"/>
    <x v="1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2621"/>
    <s v="theater/plays"/>
    <s v="plays"/>
    <x v="1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2622"/>
    <s v="theater/plays"/>
    <s v="plays"/>
    <x v="1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2623"/>
    <s v="theater/plays"/>
    <s v="plays"/>
    <x v="1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2624"/>
    <s v="theater/plays"/>
    <s v="plays"/>
    <x v="1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2625"/>
    <s v="theater/plays"/>
    <s v="plays"/>
    <x v="1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145"/>
    <s v="theater/plays"/>
    <s v="plays"/>
    <x v="1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2626"/>
    <s v="theater/plays"/>
    <s v="plays"/>
    <x v="1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2627"/>
    <s v="theater/plays"/>
    <s v="plays"/>
    <x v="1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2628"/>
    <s v="theater/plays"/>
    <s v="plays"/>
    <x v="1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2629"/>
    <s v="theater/plays"/>
    <s v="plays"/>
    <x v="1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2630"/>
    <s v="theater/plays"/>
    <s v="plays"/>
    <x v="1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2631"/>
    <s v="theater/plays"/>
    <s v="plays"/>
    <x v="1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632"/>
    <s v="theater/plays"/>
    <s v="plays"/>
    <x v="1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90"/>
    <s v="theater/plays"/>
    <s v="plays"/>
    <x v="1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2633"/>
    <s v="theater/plays"/>
    <s v="plays"/>
    <x v="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2634"/>
    <s v="theater/plays"/>
    <s v="plays"/>
    <x v="1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2579"/>
    <s v="theater/plays"/>
    <s v="plays"/>
    <x v="1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635"/>
    <s v="theater/plays"/>
    <s v="plays"/>
    <x v="1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2636"/>
    <s v="theater/plays"/>
    <s v="plays"/>
    <x v="1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2637"/>
    <s v="theater/plays"/>
    <s v="plays"/>
    <x v="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638"/>
    <s v="theater/plays"/>
    <s v="plays"/>
    <x v="1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2639"/>
    <s v="theater/plays"/>
    <s v="plays"/>
    <x v="1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2640"/>
    <s v="theater/plays"/>
    <s v="plays"/>
    <x v="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231"/>
    <s v="theater/plays"/>
    <s v="plays"/>
    <x v="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2641"/>
    <s v="theater/plays"/>
    <s v="plays"/>
    <x v="1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2642"/>
    <s v="theater/plays"/>
    <s v="plays"/>
    <x v="1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643"/>
    <s v="theater/plays"/>
    <s v="plays"/>
    <x v="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2644"/>
    <s v="theater/plays"/>
    <s v="plays"/>
    <x v="1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2645"/>
    <s v="theater/plays"/>
    <s v="plays"/>
    <x v="1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2646"/>
    <s v="theater/plays"/>
    <s v="plays"/>
    <x v="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2647"/>
    <s v="theater/plays"/>
    <s v="plays"/>
    <x v="1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2648"/>
    <s v="theater/plays"/>
    <s v="plays"/>
    <x v="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2649"/>
    <s v="theater/plays"/>
    <s v="plays"/>
    <x v="1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2650"/>
    <s v="theater/plays"/>
    <s v="plays"/>
    <x v="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2651"/>
    <s v="theater/plays"/>
    <s v="plays"/>
    <x v="1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2652"/>
    <s v="theater/plays"/>
    <s v="plays"/>
    <x v="1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2653"/>
    <s v="theater/plays"/>
    <s v="plays"/>
    <x v="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2654"/>
    <s v="theater/plays"/>
    <s v="plays"/>
    <x v="1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2655"/>
    <s v="theater/plays"/>
    <s v="plays"/>
    <x v="1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2656"/>
    <s v="theater/plays"/>
    <s v="plays"/>
    <x v="1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657"/>
    <s v="theater/plays"/>
    <s v="plays"/>
    <x v="1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2658"/>
    <s v="theater/plays"/>
    <s v="plays"/>
    <x v="1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2659"/>
    <s v="theater/plays"/>
    <s v="plays"/>
    <x v="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2660"/>
    <s v="theater/plays"/>
    <s v="plays"/>
    <x v="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s v="theater/plays"/>
    <s v="plays"/>
    <x v="1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84"/>
    <s v="theater/plays"/>
    <s v="plays"/>
    <x v="1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2661"/>
    <s v="theater/plays"/>
    <s v="plays"/>
    <x v="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80"/>
    <s v="theater/plays"/>
    <s v="plays"/>
    <x v="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2662"/>
    <s v="theater/plays"/>
    <s v="plays"/>
    <x v="1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53"/>
    <s v="theater/plays"/>
    <s v="plays"/>
    <x v="1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663"/>
    <s v="theater/plays"/>
    <s v="plays"/>
    <x v="1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956"/>
    <s v="theater/plays"/>
    <s v="plays"/>
    <x v="1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2664"/>
    <s v="theater/plays"/>
    <s v="plays"/>
    <x v="1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2665"/>
    <s v="theater/plays"/>
    <s v="plays"/>
    <x v="1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2666"/>
    <s v="theater/plays"/>
    <s v="plays"/>
    <x v="1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2667"/>
    <s v="theater/plays"/>
    <s v="plays"/>
    <x v="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2668"/>
    <s v="theater/plays"/>
    <s v="plays"/>
    <x v="1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2669"/>
    <s v="theater/plays"/>
    <s v="plays"/>
    <x v="1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2670"/>
    <s v="theater/plays"/>
    <s v="plays"/>
    <x v="1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671"/>
    <s v="theater/plays"/>
    <s v="plays"/>
    <x v="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2672"/>
    <s v="theater/plays"/>
    <s v="plays"/>
    <x v="1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2673"/>
    <s v="theater/plays"/>
    <s v="plays"/>
    <x v="1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2674"/>
    <s v="theater/plays"/>
    <s v="plays"/>
    <x v="1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2675"/>
    <s v="theater/plays"/>
    <s v="plays"/>
    <x v="1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2676"/>
    <s v="theater/plays"/>
    <s v="plays"/>
    <x v="1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2677"/>
    <s v="theater/plays"/>
    <s v="plays"/>
    <x v="1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148"/>
    <s v="theater/plays"/>
    <s v="plays"/>
    <x v="1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2678"/>
    <s v="theater/plays"/>
    <s v="plays"/>
    <x v="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679"/>
    <s v="theater/plays"/>
    <s v="plays"/>
    <x v="1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2680"/>
    <s v="theater/plays"/>
    <s v="plays"/>
    <x v="1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2681"/>
    <s v="theater/plays"/>
    <s v="plays"/>
    <x v="1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2682"/>
    <s v="theater/plays"/>
    <s v="plays"/>
    <x v="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2683"/>
    <s v="theater/plays"/>
    <s v="plays"/>
    <x v="1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s v="theater/plays"/>
    <s v="plays"/>
    <x v="1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2684"/>
    <s v="theater/plays"/>
    <s v="plays"/>
    <x v="1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2109"/>
    <s v="theater/plays"/>
    <s v="plays"/>
    <x v="1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2685"/>
    <s v="theater/plays"/>
    <s v="plays"/>
    <x v="1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2686"/>
    <s v="theater/plays"/>
    <s v="plays"/>
    <x v="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2687"/>
    <s v="theater/plays"/>
    <s v="plays"/>
    <x v="1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90"/>
    <s v="theater/plays"/>
    <s v="plays"/>
    <x v="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2688"/>
    <s v="theater/plays"/>
    <s v="plays"/>
    <x v="1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72"/>
    <s v="theater/plays"/>
    <s v="plays"/>
    <x v="1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2689"/>
    <s v="theater/plays"/>
    <s v="plays"/>
    <x v="1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2690"/>
    <s v="theater/plays"/>
    <s v="plays"/>
    <x v="1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2691"/>
    <s v="theater/plays"/>
    <s v="plays"/>
    <x v="1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2692"/>
    <s v="theater/plays"/>
    <s v="plays"/>
    <x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693"/>
    <s v="theater/plays"/>
    <s v="plays"/>
    <x v="1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1167"/>
    <s v="theater/plays"/>
    <s v="plays"/>
    <x v="1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2694"/>
    <s v="theater/plays"/>
    <s v="plays"/>
    <x v="1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2695"/>
    <s v="theater/plays"/>
    <s v="plays"/>
    <x v="1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2696"/>
    <s v="theater/plays"/>
    <s v="plays"/>
    <x v="1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2697"/>
    <s v="theater/plays"/>
    <s v="plays"/>
    <x v="1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2698"/>
    <s v="theater/plays"/>
    <s v="plays"/>
    <x v="1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2699"/>
    <s v="theater/plays"/>
    <s v="plays"/>
    <x v="1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2700"/>
    <s v="theater/plays"/>
    <s v="plays"/>
    <x v="1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701"/>
    <s v="theater/plays"/>
    <s v="plays"/>
    <x v="1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s v="theater/musical"/>
    <s v="musical"/>
    <x v="1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120"/>
    <s v="theater/musical"/>
    <s v="musical"/>
    <x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120"/>
    <s v="theater/musical"/>
    <s v="musical"/>
    <x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2702"/>
    <s v="theater/musical"/>
    <s v="musical"/>
    <x v="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s v="theater/musical"/>
    <s v="musical"/>
    <x v="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2703"/>
    <s v="theater/musical"/>
    <s v="musical"/>
    <x v="1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2704"/>
    <s v="theater/musical"/>
    <s v="musical"/>
    <x v="1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2705"/>
    <s v="theater/musical"/>
    <s v="musical"/>
    <x v="1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s v="theater/musical"/>
    <s v="musical"/>
    <x v="1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2706"/>
    <s v="theater/musical"/>
    <s v="musical"/>
    <x v="1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1762"/>
    <s v="theater/musical"/>
    <s v="musical"/>
    <x v="1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120"/>
    <s v="theater/musical"/>
    <s v="musical"/>
    <x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782"/>
    <s v="theater/musical"/>
    <s v="musical"/>
    <x v="1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s v="theater/musical"/>
    <s v="musical"/>
    <x v="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507"/>
    <s v="theater/musical"/>
    <s v="musical"/>
    <x v="1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s v="theater/musical"/>
    <s v="musical"/>
    <x v="1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2707"/>
    <s v="theater/musical"/>
    <s v="musical"/>
    <x v="1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20"/>
    <s v="theater/musical"/>
    <s v="musical"/>
    <x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2708"/>
    <s v="theater/musical"/>
    <s v="musical"/>
    <x v="1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s v="theater/musical"/>
    <s v="musical"/>
    <x v="1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2709"/>
    <s v="theater/plays"/>
    <s v="plays"/>
    <x v="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88"/>
    <s v="theater/plays"/>
    <s v="plays"/>
    <x v="1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116"/>
    <s v="theater/plays"/>
    <s v="plays"/>
    <x v="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77"/>
    <s v="theater/plays"/>
    <s v="plays"/>
    <x v="1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2710"/>
    <s v="theater/plays"/>
    <s v="plays"/>
    <x v="1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2711"/>
    <s v="theater/plays"/>
    <s v="plays"/>
    <x v="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2712"/>
    <s v="theater/plays"/>
    <s v="plays"/>
    <x v="1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2713"/>
    <s v="theater/plays"/>
    <s v="plays"/>
    <x v="1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2714"/>
    <s v="theater/plays"/>
    <s v="plays"/>
    <x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2715"/>
    <s v="theater/plays"/>
    <s v="plays"/>
    <x v="1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2716"/>
    <s v="theater/plays"/>
    <s v="plays"/>
    <x v="1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2717"/>
    <s v="theater/plays"/>
    <s v="plays"/>
    <x v="1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718"/>
    <s v="theater/plays"/>
    <s v="plays"/>
    <x v="1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2719"/>
    <s v="theater/plays"/>
    <s v="plays"/>
    <x v="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2720"/>
    <s v="theater/plays"/>
    <s v="plays"/>
    <x v="1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8"/>
    <s v="theater/plays"/>
    <s v="plays"/>
    <x v="1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2721"/>
    <s v="theater/plays"/>
    <s v="plays"/>
    <x v="1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2722"/>
    <s v="theater/plays"/>
    <s v="plays"/>
    <x v="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723"/>
    <s v="theater/plays"/>
    <s v="plays"/>
    <x v="1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2724"/>
    <s v="theater/plays"/>
    <s v="plays"/>
    <x v="1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2725"/>
    <s v="theater/plays"/>
    <s v="plays"/>
    <x v="1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2726"/>
    <s v="theater/plays"/>
    <s v="plays"/>
    <x v="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2727"/>
    <s v="theater/plays"/>
    <s v="plays"/>
    <x v="1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2728"/>
    <s v="theater/plays"/>
    <s v="plays"/>
    <x v="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2729"/>
    <s v="theater/plays"/>
    <s v="plays"/>
    <x v="1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2730"/>
    <s v="theater/plays"/>
    <s v="plays"/>
    <x v="1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731"/>
    <s v="theater/plays"/>
    <s v="plays"/>
    <x v="1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63"/>
    <s v="theater/plays"/>
    <s v="plays"/>
    <x v="1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2732"/>
    <s v="theater/plays"/>
    <s v="plays"/>
    <x v="1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2733"/>
    <s v="theater/plays"/>
    <s v="plays"/>
    <x v="1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2734"/>
    <s v="theater/plays"/>
    <s v="plays"/>
    <x v="1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2735"/>
    <s v="theater/plays"/>
    <s v="plays"/>
    <x v="1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2736"/>
    <s v="theater/plays"/>
    <s v="plays"/>
    <x v="1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050"/>
    <s v="theater/plays"/>
    <s v="plays"/>
    <x v="1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2737"/>
    <s v="theater/plays"/>
    <s v="plays"/>
    <x v="1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2738"/>
    <s v="theater/plays"/>
    <s v="plays"/>
    <x v="1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2739"/>
    <s v="theater/plays"/>
    <s v="plays"/>
    <x v="1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17"/>
    <s v="theater/plays"/>
    <s v="plays"/>
    <x v="1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2740"/>
    <s v="theater/plays"/>
    <s v="plays"/>
    <x v="1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2741"/>
    <s v="theater/plays"/>
    <s v="plays"/>
    <x v="1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2742"/>
    <s v="theater/plays"/>
    <s v="plays"/>
    <x v="1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2743"/>
    <s v="theater/plays"/>
    <s v="plays"/>
    <x v="1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744"/>
    <s v="theater/plays"/>
    <s v="plays"/>
    <x v="1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2745"/>
    <s v="theater/plays"/>
    <s v="plays"/>
    <x v="1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746"/>
    <s v="theater/plays"/>
    <s v="plays"/>
    <x v="1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2747"/>
    <s v="theater/plays"/>
    <s v="plays"/>
    <x v="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2748"/>
    <s v="theater/plays"/>
    <s v="plays"/>
    <x v="1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2749"/>
    <s v="theater/plays"/>
    <s v="plays"/>
    <x v="1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750"/>
    <s v="theater/plays"/>
    <s v="plays"/>
    <x v="1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751"/>
    <s v="theater/plays"/>
    <s v="plays"/>
    <x v="1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2752"/>
    <s v="theater/plays"/>
    <s v="plays"/>
    <x v="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2111"/>
    <s v="theater/plays"/>
    <s v="plays"/>
    <x v="1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2417"/>
    <s v="theater/plays"/>
    <s v="plays"/>
    <x v="1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2753"/>
    <s v="theater/plays"/>
    <s v="plays"/>
    <x v="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2754"/>
    <s v="theater/plays"/>
    <s v="plays"/>
    <x v="1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2755"/>
    <s v="theater/plays"/>
    <s v="plays"/>
    <x v="1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2756"/>
    <s v="theater/plays"/>
    <s v="plays"/>
    <x v="1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1911"/>
    <s v="theater/plays"/>
    <s v="plays"/>
    <x v="1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2757"/>
    <s v="theater/plays"/>
    <s v="plays"/>
    <x v="1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758"/>
    <s v="theater/plays"/>
    <s v="plays"/>
    <x v="1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759"/>
    <s v="theater/plays"/>
    <s v="plays"/>
    <x v="1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2760"/>
    <s v="theater/plays"/>
    <s v="plays"/>
    <x v="1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2761"/>
    <s v="theater/plays"/>
    <s v="plays"/>
    <x v="1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2762"/>
    <s v="theater/plays"/>
    <s v="plays"/>
    <x v="1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2763"/>
    <s v="theater/plays"/>
    <s v="plays"/>
    <x v="1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2764"/>
    <s v="theater/plays"/>
    <s v="plays"/>
    <x v="1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2765"/>
    <s v="theater/plays"/>
    <s v="plays"/>
    <x v="1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2766"/>
    <s v="theater/plays"/>
    <s v="plays"/>
    <x v="1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2767"/>
    <s v="theater/plays"/>
    <s v="plays"/>
    <x v="1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2768"/>
    <s v="theater/plays"/>
    <s v="plays"/>
    <x v="1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2769"/>
    <s v="theater/plays"/>
    <s v="plays"/>
    <x v="1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600"/>
    <s v="theater/plays"/>
    <s v="plays"/>
    <x v="1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2770"/>
    <s v="theater/plays"/>
    <s v="plays"/>
    <x v="1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2771"/>
    <s v="theater/plays"/>
    <s v="plays"/>
    <x v="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2772"/>
    <s v="theater/plays"/>
    <s v="plays"/>
    <x v="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2773"/>
    <s v="theater/plays"/>
    <s v="plays"/>
    <x v="1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2774"/>
    <s v="theater/plays"/>
    <s v="plays"/>
    <x v="1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775"/>
    <s v="theater/plays"/>
    <s v="plays"/>
    <x v="1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2776"/>
    <s v="theater/plays"/>
    <s v="plays"/>
    <x v="1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2777"/>
    <s v="theater/plays"/>
    <s v="plays"/>
    <x v="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2778"/>
    <s v="theater/plays"/>
    <s v="plays"/>
    <x v="1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2779"/>
    <s v="theater/plays"/>
    <s v="plays"/>
    <x v="1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s v="theater/plays"/>
    <s v="plays"/>
    <x v="1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1270"/>
    <s v="theater/plays"/>
    <s v="plays"/>
    <x v="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164"/>
    <s v="theater/plays"/>
    <s v="plays"/>
    <x v="1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s v="theater/plays"/>
    <s v="plays"/>
    <x v="1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2397"/>
    <s v="theater/plays"/>
    <s v="plays"/>
    <x v="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119"/>
    <s v="theater/plays"/>
    <s v="plays"/>
    <x v="1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119"/>
    <s v="theater/plays"/>
    <s v="plays"/>
    <x v="1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839"/>
    <s v="theater/plays"/>
    <s v="plays"/>
    <x v="1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34"/>
    <s v="theater/plays"/>
    <s v="plays"/>
    <x v="1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2780"/>
    <s v="theater/plays"/>
    <s v="plays"/>
    <x v="1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2781"/>
    <s v="theater/plays"/>
    <s v="plays"/>
    <x v="1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s v="theater/plays"/>
    <s v="plays"/>
    <x v="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4"/>
    <s v="theater/plays"/>
    <s v="plays"/>
    <x v="1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s v="theater/plays"/>
    <s v="plays"/>
    <x v="1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s v="theater/plays"/>
    <s v="plays"/>
    <x v="1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s v="theater/plays"/>
    <s v="plays"/>
    <x v="1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2782"/>
    <s v="theater/plays"/>
    <s v="plays"/>
    <x v="1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4"/>
    <s v="theater/plays"/>
    <s v="plays"/>
    <x v="1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2783"/>
    <s v="theater/musical"/>
    <s v="musical"/>
    <x v="1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66"/>
    <s v="theater/musical"/>
    <s v="musical"/>
    <x v="1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2784"/>
    <s v="theater/musical"/>
    <s v="musical"/>
    <x v="1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2785"/>
    <s v="theater/musical"/>
    <s v="musical"/>
    <x v="1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804"/>
    <s v="theater/musical"/>
    <s v="musical"/>
    <x v="1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2786"/>
    <s v="theater/musical"/>
    <s v="musical"/>
    <x v="1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787"/>
    <s v="theater/musical"/>
    <s v="musical"/>
    <x v="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2788"/>
    <s v="theater/musical"/>
    <s v="musical"/>
    <x v="1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2789"/>
    <s v="theater/musical"/>
    <s v="musical"/>
    <x v="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2790"/>
    <s v="theater/musical"/>
    <s v="musical"/>
    <x v="1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2791"/>
    <s v="theater/musical"/>
    <s v="musical"/>
    <x v="1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2792"/>
    <s v="theater/musical"/>
    <s v="musical"/>
    <x v="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2793"/>
    <s v="theater/musical"/>
    <s v="musical"/>
    <x v="1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794"/>
    <s v="theater/musical"/>
    <s v="musical"/>
    <x v="1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2795"/>
    <s v="theater/musical"/>
    <s v="musical"/>
    <x v="1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796"/>
    <s v="theater/musical"/>
    <s v="musical"/>
    <x v="1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657"/>
    <s v="theater/musical"/>
    <s v="musical"/>
    <x v="1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2797"/>
    <s v="theater/musical"/>
    <s v="musical"/>
    <x v="1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2798"/>
    <s v="theater/musical"/>
    <s v="musical"/>
    <x v="1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2799"/>
    <s v="theater/musical"/>
    <s v="musical"/>
    <x v="1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2800"/>
    <s v="theater/musical"/>
    <s v="musical"/>
    <x v="1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801"/>
    <s v="theater/musical"/>
    <s v="musical"/>
    <x v="1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s v="theater/musical"/>
    <s v="musical"/>
    <x v="1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802"/>
    <s v="theater/musical"/>
    <s v="musical"/>
    <x v="1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2803"/>
    <s v="theater/musical"/>
    <s v="musical"/>
    <x v="1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2804"/>
    <s v="theater/musical"/>
    <s v="musical"/>
    <x v="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s v="theater/musical"/>
    <s v="musical"/>
    <x v="1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2805"/>
    <s v="theater/musical"/>
    <s v="musical"/>
    <x v="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2806"/>
    <s v="theater/musical"/>
    <s v="musical"/>
    <x v="1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2807"/>
    <s v="theater/musical"/>
    <s v="musical"/>
    <x v="1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2808"/>
    <s v="theater/musical"/>
    <s v="musical"/>
    <x v="1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2809"/>
    <s v="theater/musical"/>
    <s v="musical"/>
    <x v="1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s v="theater/musical"/>
    <s v="musical"/>
    <x v="1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2810"/>
    <s v="theater/musical"/>
    <s v="musical"/>
    <x v="1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2811"/>
    <s v="theater/musical"/>
    <s v="musical"/>
    <x v="1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2812"/>
    <s v="theater/musical"/>
    <s v="musical"/>
    <x v="1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2813"/>
    <s v="theater/musical"/>
    <s v="musical"/>
    <x v="1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984"/>
    <s v="theater/musical"/>
    <s v="musical"/>
    <x v="1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2814"/>
    <s v="theater/musical"/>
    <s v="musical"/>
    <x v="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2815"/>
    <s v="theater/musical"/>
    <s v="musical"/>
    <x v="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130"/>
    <s v="theater/musical"/>
    <s v="musical"/>
    <x v="1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2109"/>
    <s v="theater/musical"/>
    <s v="musical"/>
    <x v="1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s v="theater/musical"/>
    <s v="musical"/>
    <x v="1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s v="theater/musical"/>
    <s v="musical"/>
    <x v="1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844"/>
    <s v="theater/musical"/>
    <s v="musical"/>
    <x v="1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2816"/>
    <s v="theater/musical"/>
    <s v="musical"/>
    <x v="1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s v="theater/musical"/>
    <s v="musical"/>
    <x v="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144"/>
    <s v="theater/musical"/>
    <s v="musical"/>
    <x v="1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120"/>
    <s v="theater/musical"/>
    <s v="musical"/>
    <x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2817"/>
    <s v="theater/musical"/>
    <s v="musical"/>
    <x v="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1536"/>
    <s v="theater/musical"/>
    <s v="musical"/>
    <x v="1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984"/>
    <s v="theater/musical"/>
    <s v="musical"/>
    <x v="1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2818"/>
    <s v="theater/musical"/>
    <s v="musical"/>
    <x v="1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2819"/>
    <s v="theater/musical"/>
    <s v="musical"/>
    <x v="1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s v="theater/musical"/>
    <s v="musical"/>
    <x v="1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2820"/>
    <s v="theater/musical"/>
    <s v="musical"/>
    <x v="1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s v="theater/musical"/>
    <s v="musical"/>
    <x v="1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1788"/>
    <s v="theater/musical"/>
    <s v="musical"/>
    <x v="1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144"/>
    <s v="theater/musical"/>
    <s v="musical"/>
    <x v="1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2821"/>
    <s v="theater/musical"/>
    <s v="musical"/>
    <x v="1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94"/>
    <s v="theater/plays"/>
    <s v="plays"/>
    <x v="1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352"/>
    <s v="theater/plays"/>
    <s v="plays"/>
    <x v="1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2822"/>
    <s v="theater/plays"/>
    <s v="plays"/>
    <x v="1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2823"/>
    <s v="theater/plays"/>
    <s v="plays"/>
    <x v="1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2824"/>
    <s v="theater/plays"/>
    <s v="plays"/>
    <x v="1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2825"/>
    <s v="theater/plays"/>
    <s v="plays"/>
    <x v="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2826"/>
    <s v="theater/plays"/>
    <s v="plays"/>
    <x v="1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2827"/>
    <s v="theater/plays"/>
    <s v="plays"/>
    <x v="1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2828"/>
    <s v="theater/plays"/>
    <s v="plays"/>
    <x v="1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2829"/>
    <s v="theater/plays"/>
    <s v="plays"/>
    <x v="1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2830"/>
    <s v="theater/plays"/>
    <s v="plays"/>
    <x v="1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2831"/>
    <s v="theater/plays"/>
    <s v="plays"/>
    <x v="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2832"/>
    <s v="theater/plays"/>
    <s v="plays"/>
    <x v="1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2833"/>
    <s v="theater/plays"/>
    <s v="plays"/>
    <x v="1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2834"/>
    <s v="theater/plays"/>
    <s v="plays"/>
    <x v="1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2835"/>
    <s v="theater/plays"/>
    <s v="plays"/>
    <x v="1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836"/>
    <s v="theater/plays"/>
    <s v="plays"/>
    <x v="1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2837"/>
    <s v="theater/plays"/>
    <s v="plays"/>
    <x v="1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446"/>
    <s v="theater/plays"/>
    <s v="plays"/>
    <x v="1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2838"/>
    <s v="theater/plays"/>
    <s v="plays"/>
    <x v="1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839"/>
    <s v="theater/plays"/>
    <s v="plays"/>
    <x v="1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2840"/>
    <s v="theater/plays"/>
    <s v="plays"/>
    <x v="1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66"/>
    <s v="theater/plays"/>
    <s v="plays"/>
    <x v="1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2841"/>
    <s v="theater/plays"/>
    <s v="plays"/>
    <x v="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2842"/>
    <s v="theater/plays"/>
    <s v="plays"/>
    <x v="1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2843"/>
    <s v="theater/plays"/>
    <s v="plays"/>
    <x v="1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2844"/>
    <s v="theater/plays"/>
    <s v="plays"/>
    <x v="1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9"/>
    <s v="theater/plays"/>
    <s v="plays"/>
    <x v="1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2845"/>
    <s v="theater/plays"/>
    <s v="plays"/>
    <x v="1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2846"/>
    <s v="theater/plays"/>
    <s v="plays"/>
    <x v="1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2847"/>
    <s v="theater/plays"/>
    <s v="plays"/>
    <x v="1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2848"/>
    <s v="theater/plays"/>
    <s v="plays"/>
    <x v="1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s v="theater/plays"/>
    <s v="plays"/>
    <x v="1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2849"/>
    <s v="theater/plays"/>
    <s v="plays"/>
    <x v="1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2850"/>
    <s v="theater/plays"/>
    <s v="plays"/>
    <x v="1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2851"/>
    <s v="theater/plays"/>
    <s v="plays"/>
    <x v="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2852"/>
    <s v="theater/plays"/>
    <s v="plays"/>
    <x v="1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2853"/>
    <s v="theater/plays"/>
    <s v="plays"/>
    <x v="1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2854"/>
    <s v="theater/plays"/>
    <s v="plays"/>
    <x v="1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2855"/>
    <s v="theater/plays"/>
    <s v="plays"/>
    <x v="1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2856"/>
    <s v="theater/plays"/>
    <s v="plays"/>
    <x v="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2857"/>
    <s v="theater/plays"/>
    <s v="plays"/>
    <x v="1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2858"/>
    <s v="theater/plays"/>
    <s v="plays"/>
    <x v="1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2859"/>
    <s v="theater/plays"/>
    <s v="plays"/>
    <x v="1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19"/>
    <s v="theater/plays"/>
    <s v="plays"/>
    <x v="1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1"/>
    <s v="theater/plays"/>
    <s v="plays"/>
    <x v="1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2860"/>
    <s v="theater/plays"/>
    <s v="plays"/>
    <x v="1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4"/>
    <s v="theater/plays"/>
    <s v="plays"/>
    <x v="1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20"/>
    <s v="theater/plays"/>
    <s v="plays"/>
    <x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78"/>
    <s v="theater/plays"/>
    <s v="plays"/>
    <x v="1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s v="theater/plays"/>
    <s v="plays"/>
    <x v="1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20"/>
    <s v="theater/plays"/>
    <s v="plays"/>
    <x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2861"/>
    <s v="theater/plays"/>
    <s v="plays"/>
    <x v="1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s v="theater/plays"/>
    <s v="plays"/>
    <x v="1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120"/>
    <s v="theater/plays"/>
    <s v="plays"/>
    <x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s v="theater/plays"/>
    <s v="plays"/>
    <x v="1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35"/>
    <s v="theater/plays"/>
    <s v="plays"/>
    <x v="1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2521"/>
    <s v="theater/plays"/>
    <s v="plays"/>
    <x v="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148"/>
    <s v="theater/plays"/>
    <s v="plays"/>
    <x v="1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2862"/>
    <s v="theater/plays"/>
    <s v="plays"/>
    <x v="1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19"/>
    <s v="theater/musical"/>
    <s v="musical"/>
    <x v="1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2863"/>
    <s v="theater/musical"/>
    <s v="musical"/>
    <x v="1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876"/>
    <s v="theater/musical"/>
    <s v="musical"/>
    <x v="1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40"/>
    <s v="theater/musical"/>
    <s v="musical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s v="theater/musical"/>
    <s v="musical"/>
    <x v="1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s v="theater/musical"/>
    <s v="musical"/>
    <x v="1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s v="theater/musical"/>
    <s v="musical"/>
    <x v="1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s v="theater/musical"/>
    <s v="musical"/>
    <x v="1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2864"/>
    <s v="theater/musical"/>
    <s v="musical"/>
    <x v="1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2865"/>
    <s v="theater/musical"/>
    <s v="musical"/>
    <x v="1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119"/>
    <s v="theater/musical"/>
    <s v="musical"/>
    <x v="1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s v="theater/musical"/>
    <s v="musical"/>
    <x v="1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2866"/>
    <s v="theater/musical"/>
    <s v="musical"/>
    <x v="1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4"/>
    <s v="theater/musical"/>
    <s v="musical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s v="theater/musical"/>
    <s v="musical"/>
    <x v="1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s v="theater/musical"/>
    <s v="musical"/>
    <x v="1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s v="theater/musical"/>
    <s v="musical"/>
    <x v="1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s v="theater/musical"/>
    <s v="musical"/>
    <x v="1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s v="theater/musical"/>
    <s v="musical"/>
    <x v="1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844"/>
    <s v="theater/musical"/>
    <s v="musical"/>
    <x v="1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2867"/>
    <s v="theater/plays"/>
    <s v="plays"/>
    <x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2868"/>
    <s v="theater/plays"/>
    <s v="plays"/>
    <x v="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2869"/>
    <s v="theater/plays"/>
    <s v="plays"/>
    <x v="1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2351"/>
    <s v="theater/plays"/>
    <s v="plays"/>
    <x v="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s v="theater/plays"/>
    <s v="plays"/>
    <x v="1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2870"/>
    <s v="theater/plays"/>
    <s v="plays"/>
    <x v="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1331"/>
    <s v="theater/plays"/>
    <s v="plays"/>
    <x v="1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s v="theater/plays"/>
    <s v="plays"/>
    <x v="1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665"/>
    <s v="theater/plays"/>
    <s v="plays"/>
    <x v="1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895"/>
    <s v="theater/plays"/>
    <s v="plays"/>
    <x v="1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337"/>
    <s v="theater/plays"/>
    <s v="plays"/>
    <x v="1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72"/>
    <s v="theater/plays"/>
    <s v="plays"/>
    <x v="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2871"/>
    <s v="theater/plays"/>
    <s v="plays"/>
    <x v="1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84"/>
    <s v="theater/plays"/>
    <s v="plays"/>
    <x v="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2872"/>
    <s v="theater/plays"/>
    <s v="plays"/>
    <x v="1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s v="theater/plays"/>
    <s v="plays"/>
    <x v="1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788"/>
    <s v="theater/plays"/>
    <s v="plays"/>
    <x v="1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2873"/>
    <s v="theater/plays"/>
    <s v="plays"/>
    <x v="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2874"/>
    <s v="theater/plays"/>
    <s v="plays"/>
    <x v="1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2875"/>
    <s v="theater/plays"/>
    <s v="plays"/>
    <x v="1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1862"/>
    <s v="theater/plays"/>
    <s v="plays"/>
    <x v="1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1209"/>
    <s v="theater/plays"/>
    <s v="plays"/>
    <x v="1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2876"/>
    <s v="theater/plays"/>
    <s v="plays"/>
    <x v="1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2877"/>
    <s v="theater/plays"/>
    <s v="plays"/>
    <x v="1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120"/>
    <s v="theater/plays"/>
    <s v="plays"/>
    <x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878"/>
    <s v="theater/plays"/>
    <s v="plays"/>
    <x v="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2417"/>
    <s v="theater/plays"/>
    <s v="plays"/>
    <x v="1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144"/>
    <s v="theater/plays"/>
    <s v="plays"/>
    <x v="1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s v="theater/plays"/>
    <s v="plays"/>
    <x v="1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119"/>
    <s v="theater/plays"/>
    <s v="plays"/>
    <x v="1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79"/>
    <s v="theater/plays"/>
    <s v="plays"/>
    <x v="1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180"/>
    <s v="theater/plays"/>
    <s v="plays"/>
    <x v="1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834"/>
    <s v="theater/plays"/>
    <s v="plays"/>
    <x v="1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s v="theater/plays"/>
    <s v="plays"/>
    <x v="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2879"/>
    <s v="theater/plays"/>
    <s v="plays"/>
    <x v="1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2880"/>
    <s v="theater/plays"/>
    <s v="plays"/>
    <x v="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1378"/>
    <s v="theater/plays"/>
    <s v="plays"/>
    <x v="1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s v="theater/plays"/>
    <s v="plays"/>
    <x v="1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2"/>
    <s v="theater/plays"/>
    <s v="plays"/>
    <x v="1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5"/>
    <s v="theater/plays"/>
    <s v="plays"/>
    <x v="1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2881"/>
    <s v="theater/plays"/>
    <s v="plays"/>
    <x v="1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2882"/>
    <s v="theater/plays"/>
    <s v="plays"/>
    <x v="1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s v="theater/plays"/>
    <s v="plays"/>
    <x v="1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s v="theater/plays"/>
    <s v="plays"/>
    <x v="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120"/>
    <s v="theater/plays"/>
    <s v="plays"/>
    <x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2883"/>
    <s v="theater/plays"/>
    <s v="plays"/>
    <x v="1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884"/>
    <s v="theater/plays"/>
    <s v="plays"/>
    <x v="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2885"/>
    <s v="theater/plays"/>
    <s v="plays"/>
    <x v="1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s v="theater/plays"/>
    <s v="plays"/>
    <x v="1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2886"/>
    <s v="theater/plays"/>
    <s v="plays"/>
    <x v="1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2887"/>
    <s v="theater/plays"/>
    <s v="plays"/>
    <x v="1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44"/>
    <s v="theater/plays"/>
    <s v="plays"/>
    <x v="1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48"/>
    <s v="theater/plays"/>
    <s v="plays"/>
    <x v="1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84"/>
    <s v="theater/plays"/>
    <s v="plays"/>
    <x v="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s v="theater/plays"/>
    <s v="plays"/>
    <x v="1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2888"/>
    <s v="theater/plays"/>
    <s v="plays"/>
    <x v="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s v="theater/plays"/>
    <s v="plays"/>
    <x v="1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44"/>
    <s v="theater/plays"/>
    <s v="plays"/>
    <x v="1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498"/>
    <s v="theater/plays"/>
    <s v="plays"/>
    <x v="1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476"/>
    <s v="theater/plays"/>
    <s v="plays"/>
    <x v="1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s v="theater/plays"/>
    <s v="plays"/>
    <x v="1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2889"/>
    <s v="theater/plays"/>
    <s v="plays"/>
    <x v="1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84"/>
    <s v="theater/plays"/>
    <s v="plays"/>
    <x v="1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120"/>
    <s v="theater/plays"/>
    <s v="plays"/>
    <x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84"/>
    <s v="theater/plays"/>
    <s v="plays"/>
    <x v="1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s v="theater/plays"/>
    <s v="plays"/>
    <x v="1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s v="theater/plays"/>
    <s v="plays"/>
    <x v="1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97"/>
    <s v="theater/plays"/>
    <s v="plays"/>
    <x v="1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s v="theater/plays"/>
    <s v="plays"/>
    <x v="1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589"/>
    <s v="theater/plays"/>
    <s v="plays"/>
    <x v="1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2890"/>
    <s v="theater/plays"/>
    <s v="plays"/>
    <x v="1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838"/>
    <s v="theater/plays"/>
    <s v="plays"/>
    <x v="1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798"/>
    <s v="theater/plays"/>
    <s v="plays"/>
    <x v="1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689"/>
    <s v="theater/plays"/>
    <s v="plays"/>
    <x v="1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2"/>
    <s v="theater/plays"/>
    <s v="plays"/>
    <x v="1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s v="theater/plays"/>
    <s v="plays"/>
    <x v="1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840"/>
    <s v="theater/plays"/>
    <s v="plays"/>
    <x v="1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71"/>
    <s v="theater/plays"/>
    <s v="plays"/>
    <x v="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81"/>
    <s v="theater/plays"/>
    <s v="plays"/>
    <x v="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2239"/>
    <s v="theater/plays"/>
    <s v="plays"/>
    <x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2891"/>
    <s v="theater/plays"/>
    <s v="plays"/>
    <x v="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2892"/>
    <s v="theater/plays"/>
    <s v="plays"/>
    <x v="1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148"/>
    <s v="theater/plays"/>
    <s v="plays"/>
    <x v="1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2893"/>
    <s v="theater/plays"/>
    <s v="plays"/>
    <x v="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2894"/>
    <s v="theater/plays"/>
    <s v="plays"/>
    <x v="1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2895"/>
    <s v="theater/plays"/>
    <s v="plays"/>
    <x v="1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896"/>
    <s v="theater/plays"/>
    <s v="plays"/>
    <x v="1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s v="theater/plays"/>
    <s v="plays"/>
    <x v="1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2897"/>
    <s v="theater/plays"/>
    <s v="plays"/>
    <x v="1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2898"/>
    <s v="theater/plays"/>
    <s v="plays"/>
    <x v="1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295"/>
    <s v="theater/plays"/>
    <s v="plays"/>
    <x v="1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1782"/>
    <s v="theater/plays"/>
    <s v="plays"/>
    <x v="1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845"/>
    <s v="theater/plays"/>
    <s v="plays"/>
    <x v="1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638"/>
    <s v="theater/plays"/>
    <s v="plays"/>
    <x v="1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7"/>
    <s v="theater/plays"/>
    <s v="plays"/>
    <x v="1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2899"/>
    <s v="theater/plays"/>
    <s v="plays"/>
    <x v="1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2858"/>
    <s v="theater/plays"/>
    <s v="plays"/>
    <x v="1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2900"/>
    <s v="theater/plays"/>
    <s v="plays"/>
    <x v="1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2901"/>
    <s v="theater/plays"/>
    <s v="plays"/>
    <x v="1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2902"/>
    <s v="theater/plays"/>
    <s v="plays"/>
    <x v="1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1797"/>
    <s v="theater/plays"/>
    <s v="plays"/>
    <x v="1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s v="theater/plays"/>
    <s v="plays"/>
    <x v="1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1581"/>
    <s v="theater/plays"/>
    <s v="plays"/>
    <x v="1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s v="theater/plays"/>
    <s v="plays"/>
    <x v="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2903"/>
    <s v="theater/plays"/>
    <s v="plays"/>
    <x v="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66"/>
    <s v="theater/plays"/>
    <s v="plays"/>
    <x v="1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44"/>
    <s v="theater/plays"/>
    <s v="plays"/>
    <x v="1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44"/>
    <s v="theater/plays"/>
    <s v="plays"/>
    <x v="1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2904"/>
    <s v="theater/plays"/>
    <s v="plays"/>
    <x v="1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s v="theater/plays"/>
    <s v="plays"/>
    <x v="1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2905"/>
    <s v="theater/plays"/>
    <s v="plays"/>
    <x v="1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2906"/>
    <s v="theater/plays"/>
    <s v="plays"/>
    <x v="1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119"/>
    <s v="theater/plays"/>
    <s v="plays"/>
    <x v="1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2882"/>
    <s v="theater/plays"/>
    <s v="plays"/>
    <x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2117"/>
    <s v="theater/plays"/>
    <s v="plays"/>
    <x v="1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984"/>
    <s v="theater/plays"/>
    <s v="plays"/>
    <x v="1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20"/>
    <s v="theater/plays"/>
    <s v="plays"/>
    <x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135"/>
    <s v="theater/plays"/>
    <s v="plays"/>
    <x v="1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53"/>
    <s v="theater/plays"/>
    <s v="plays"/>
    <x v="1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44"/>
    <s v="theater/plays"/>
    <s v="plays"/>
    <x v="1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s v="theater/plays"/>
    <s v="plays"/>
    <x v="1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384"/>
    <s v="theater/plays"/>
    <s v="plays"/>
    <x v="1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2907"/>
    <s v="theater/plays"/>
    <s v="plays"/>
    <x v="1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2908"/>
    <s v="theater/plays"/>
    <s v="plays"/>
    <x v="1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s v="theater/plays"/>
    <s v="plays"/>
    <x v="1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31"/>
    <s v="theater/plays"/>
    <s v="plays"/>
    <x v="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s v="theater/plays"/>
    <s v="plays"/>
    <x v="1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120"/>
    <s v="theater/plays"/>
    <s v="plays"/>
    <x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119"/>
    <s v="theater/plays"/>
    <s v="plays"/>
    <x v="1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859"/>
    <s v="theater/plays"/>
    <s v="plays"/>
    <x v="1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151"/>
    <s v="theater/plays"/>
    <s v="plays"/>
    <x v="1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1878"/>
    <s v="theater/plays"/>
    <s v="plays"/>
    <x v="1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853"/>
    <s v="theater/plays"/>
    <s v="plays"/>
    <x v="1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372"/>
    <s v="theater/plays"/>
    <s v="plays"/>
    <x v="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2909"/>
    <s v="theater/plays"/>
    <s v="plays"/>
    <x v="1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s v="theater/plays"/>
    <s v="plays"/>
    <x v="1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19"/>
    <s v="theater/plays"/>
    <s v="plays"/>
    <x v="1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72"/>
    <s v="theater/plays"/>
    <s v="plays"/>
    <x v="1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s v="theater/plays"/>
    <s v="plays"/>
    <x v="1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2747"/>
    <s v="theater/plays"/>
    <s v="plays"/>
    <x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2722"/>
    <s v="theater/plays"/>
    <s v="plays"/>
    <x v="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s v="theater/plays"/>
    <s v="plays"/>
    <x v="1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90"/>
    <s v="theater/plays"/>
    <s v="plays"/>
    <x v="1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s v="theater/plays"/>
    <s v="plays"/>
    <x v="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585"/>
    <s v="theater/plays"/>
    <s v="plays"/>
    <x v="1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2910"/>
    <s v="theater/plays"/>
    <s v="plays"/>
    <x v="1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101"/>
    <s v="theater/plays"/>
    <s v="plays"/>
    <x v="1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2911"/>
    <s v="theater/plays"/>
    <s v="plays"/>
    <x v="1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2912"/>
    <s v="theater/plays"/>
    <s v="plays"/>
    <x v="1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379"/>
    <s v="theater/plays"/>
    <s v="plays"/>
    <x v="1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2913"/>
    <s v="theater/plays"/>
    <s v="plays"/>
    <x v="1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s v="theater/plays"/>
    <s v="plays"/>
    <x v="1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2914"/>
    <s v="theater/plays"/>
    <s v="plays"/>
    <x v="1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689"/>
    <s v="theater/plays"/>
    <s v="plays"/>
    <x v="1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589"/>
    <s v="theater/plays"/>
    <s v="plays"/>
    <x v="1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s v="theater/plays"/>
    <s v="plays"/>
    <x v="1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701"/>
    <s v="theater/plays"/>
    <s v="plays"/>
    <x v="1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20"/>
    <s v="theater/plays"/>
    <s v="plays"/>
    <x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134"/>
    <s v="theater/plays"/>
    <s v="plays"/>
    <x v="1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46"/>
    <s v="theater/plays"/>
    <s v="plays"/>
    <x v="1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2915"/>
    <s v="theater/plays"/>
    <s v="plays"/>
    <x v="1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587"/>
    <s v="theater/plays"/>
    <s v="plays"/>
    <x v="1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120"/>
    <s v="theater/plays"/>
    <s v="plays"/>
    <x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s v="theater/plays"/>
    <s v="plays"/>
    <x v="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2916"/>
    <s v="theater/plays"/>
    <s v="plays"/>
    <x v="1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98"/>
    <s v="theater/plays"/>
    <s v="plays"/>
    <x v="1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s v="theater/plays"/>
    <s v="plays"/>
    <x v="1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2917"/>
    <s v="theater/plays"/>
    <s v="plays"/>
    <x v="1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2137"/>
    <s v="theater/plays"/>
    <s v="plays"/>
    <x v="1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966"/>
    <s v="theater/plays"/>
    <s v="plays"/>
    <x v="1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2918"/>
    <s v="theater/plays"/>
    <s v="plays"/>
    <x v="1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680"/>
    <s v="theater/plays"/>
    <s v="plays"/>
    <x v="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2830"/>
    <s v="theater/plays"/>
    <s v="plays"/>
    <x v="1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s v="theater/plays"/>
    <s v="plays"/>
    <x v="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2919"/>
    <s v="theater/plays"/>
    <s v="plays"/>
    <x v="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2"/>
    <s v="theater/plays"/>
    <s v="plays"/>
    <x v="1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2920"/>
    <s v="theater/plays"/>
    <s v="plays"/>
    <x v="1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2921"/>
    <s v="theater/plays"/>
    <s v="plays"/>
    <x v="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384"/>
    <s v="theater/plays"/>
    <s v="plays"/>
    <x v="1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2922"/>
    <s v="theater/plays"/>
    <s v="plays"/>
    <x v="1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923"/>
    <s v="theater/plays"/>
    <s v="plays"/>
    <x v="1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2924"/>
    <s v="theater/plays"/>
    <s v="plays"/>
    <x v="1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46"/>
    <s v="theater/plays"/>
    <s v="plays"/>
    <x v="1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s v="theater/plays"/>
    <s v="plays"/>
    <x v="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53"/>
    <s v="theater/plays"/>
    <s v="plays"/>
    <x v="1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2925"/>
    <s v="theater/plays"/>
    <s v="plays"/>
    <x v="1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36"/>
    <s v="theater/plays"/>
    <s v="plays"/>
    <x v="1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2926"/>
    <s v="theater/plays"/>
    <s v="plays"/>
    <x v="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s v="theater/plays"/>
    <s v="plays"/>
    <x v="1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2927"/>
    <s v="theater/plays"/>
    <s v="plays"/>
    <x v="1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s v="theater/plays"/>
    <s v="plays"/>
    <x v="1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144"/>
    <s v="theater/plays"/>
    <s v="plays"/>
    <x v="1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s v="theater/plays"/>
    <s v="plays"/>
    <x v="1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2382"/>
    <s v="theater/plays"/>
    <s v="plays"/>
    <x v="1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88"/>
    <s v="theater/plays"/>
    <s v="plays"/>
    <x v="1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2928"/>
    <s v="theater/plays"/>
    <s v="plays"/>
    <x v="1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119"/>
    <s v="theater/plays"/>
    <s v="plays"/>
    <x v="1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119"/>
    <s v="theater/plays"/>
    <s v="plays"/>
    <x v="1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2929"/>
    <s v="theater/plays"/>
    <s v="plays"/>
    <x v="1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s v="theater/plays"/>
    <s v="plays"/>
    <x v="1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2751"/>
    <s v="theater/plays"/>
    <s v="plays"/>
    <x v="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80"/>
    <s v="theater/plays"/>
    <s v="plays"/>
    <x v="1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592"/>
    <s v="theater/plays"/>
    <s v="plays"/>
    <x v="1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57"/>
    <s v="theater/plays"/>
    <s v="plays"/>
    <x v="1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135"/>
    <s v="theater/plays"/>
    <s v="plays"/>
    <x v="1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2"/>
    <s v="theater/plays"/>
    <s v="plays"/>
    <x v="1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2930"/>
    <s v="theater/plays"/>
    <s v="plays"/>
    <x v="1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2931"/>
    <s v="theater/plays"/>
    <s v="plays"/>
    <x v="1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2932"/>
    <s v="theater/plays"/>
    <s v="plays"/>
    <x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s v="theater/plays"/>
    <s v="plays"/>
    <x v="1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s v="theater/plays"/>
    <s v="plays"/>
    <x v="1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73"/>
    <s v="theater/plays"/>
    <s v="plays"/>
    <x v="1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s v="theater/plays"/>
    <s v="plays"/>
    <x v="1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s v="theater/plays"/>
    <s v="plays"/>
    <x v="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2933"/>
    <s v="theater/plays"/>
    <s v="plays"/>
    <x v="1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2"/>
    <s v="theater/plays"/>
    <s v="plays"/>
    <x v="1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2934"/>
    <s v="theater/plays"/>
    <s v="plays"/>
    <x v="1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2935"/>
    <s v="theater/plays"/>
    <s v="plays"/>
    <x v="1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2936"/>
    <s v="theater/plays"/>
    <s v="plays"/>
    <x v="1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2270"/>
    <s v="theater/plays"/>
    <s v="plays"/>
    <x v="1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585"/>
    <s v="theater/plays"/>
    <s v="plays"/>
    <x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s v="theater/plays"/>
    <s v="plays"/>
    <x v="1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2937"/>
    <s v="theater/plays"/>
    <s v="plays"/>
    <x v="1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2938"/>
    <s v="theater/plays"/>
    <s v="plays"/>
    <x v="1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20"/>
    <s v="theater/plays"/>
    <s v="plays"/>
    <x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20"/>
    <s v="theater/plays"/>
    <s v="plays"/>
    <x v="1"/>
    <x v="4113"/>
    <d v="2016-01-08T06:34:00"/>
  </r>
  <r>
    <m/>
    <m/>
    <m/>
    <m/>
    <m/>
    <x v="4"/>
    <m/>
    <m/>
    <m/>
    <m/>
    <m/>
    <m/>
    <m/>
    <m/>
    <m/>
    <x v="2939"/>
    <m/>
    <m/>
    <x v="9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24293-A7DD-AF4B-971A-1447D7B580E9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9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2E822-2742-0649-841F-61CFB54EF637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D2717-550D-8541-8BF1-9148DFD7B70C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\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2" hier="-1"/>
  </pageFields>
  <dataFields count="1">
    <dataField name="Count of outcome" fld="1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7C89C-C063-6848-A4BE-F02EED1B4D8E}">
  <dimension ref="A2:F15"/>
  <sheetViews>
    <sheetView zoomScale="125" workbookViewId="0">
      <selection activeCell="N5" sqref="N5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7" width="10.33203125" bestFit="1" customWidth="1"/>
  </cols>
  <sheetData>
    <row r="2" spans="1:6" x14ac:dyDescent="0.2">
      <c r="A2" s="7" t="s">
        <v>8223</v>
      </c>
      <c r="B2" t="s">
        <v>8362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8350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8357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8356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8355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8354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8358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8353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8352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8351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8AEB5-9CBF-F449-B238-C1ADACF5DF52}">
  <dimension ref="A1:F47"/>
  <sheetViews>
    <sheetView topLeftCell="A3" zoomScale="83" workbookViewId="0">
      <selection activeCell="C19" sqref="C1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8308</v>
      </c>
      <c r="B1" t="s">
        <v>8362</v>
      </c>
    </row>
    <row r="2" spans="1:6" x14ac:dyDescent="0.2">
      <c r="A2" s="7" t="s">
        <v>8223</v>
      </c>
      <c r="B2" t="s">
        <v>8362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8309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8310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8311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8312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8313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8316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8317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8318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8319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8320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8321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8324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8327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8328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8329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8330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8331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8332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8333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8334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8335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8336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8337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8338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8339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8340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8341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8342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8343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8344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8346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8347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8348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89CE-9441-414C-8508-850506AEF764}">
  <dimension ref="A1:E18"/>
  <sheetViews>
    <sheetView zoomScale="150" zoomScaleNormal="192" workbookViewId="0">
      <selection activeCell="G24" sqref="G2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7" t="s">
        <v>8308</v>
      </c>
      <c r="B1" t="s">
        <v>8362</v>
      </c>
    </row>
    <row r="2" spans="1:5" x14ac:dyDescent="0.2">
      <c r="A2" s="7" t="s">
        <v>8379</v>
      </c>
      <c r="B2" t="s">
        <v>8362</v>
      </c>
    </row>
    <row r="4" spans="1:5" x14ac:dyDescent="0.2">
      <c r="A4" s="7" t="s">
        <v>8364</v>
      </c>
      <c r="B4" s="7" t="s">
        <v>8363</v>
      </c>
    </row>
    <row r="5" spans="1:5" x14ac:dyDescent="0.2">
      <c r="A5" s="7" t="s">
        <v>8380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Normal="125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1" customWidth="1"/>
    <col min="13" max="13" width="24.6640625" customWidth="1"/>
    <col min="14" max="14" width="33.1640625" customWidth="1"/>
    <col min="15" max="15" width="30" customWidth="1"/>
    <col min="16" max="16" width="21.1640625" customWidth="1"/>
    <col min="17" max="20" width="33.1640625" customWidth="1"/>
    <col min="21" max="21" width="37" customWidth="1"/>
    <col min="22" max="22" width="25.6640625" customWidth="1"/>
    <col min="23" max="23" width="24" customWidth="1"/>
  </cols>
  <sheetData>
    <row r="1" spans="1:21" ht="25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8264</v>
      </c>
      <c r="R1" s="1" t="s">
        <v>8359</v>
      </c>
      <c r="S1" s="1" t="s">
        <v>8308</v>
      </c>
      <c r="T1" s="1" t="s">
        <v>8365</v>
      </c>
      <c r="U1" s="1" t="s">
        <v>8366</v>
      </c>
    </row>
    <row r="2" spans="1:21" ht="33" hidden="1" customHeight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6">
        <f t="shared" ref="P2:P65" si="1">(E2/L2)</f>
        <v>63.917582417582416</v>
      </c>
      <c r="Q2" t="str">
        <f t="shared" ref="Q2:Q65" si="2">N2</f>
        <v>film &amp; video/television</v>
      </c>
      <c r="R2" t="s">
        <v>8344</v>
      </c>
      <c r="S2" t="s">
        <v>8350</v>
      </c>
      <c r="T2" s="10">
        <f>(((J2/60)/60)/24)+DATE(1970,1,1)</f>
        <v>42177.007071759261</v>
      </c>
      <c r="U2" s="11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6">
        <f t="shared" si="1"/>
        <v>185.48101265822785</v>
      </c>
      <c r="Q3" t="str">
        <f t="shared" si="2"/>
        <v>film &amp; video/television</v>
      </c>
      <c r="R3" t="s">
        <v>8344</v>
      </c>
      <c r="S3" t="s">
        <v>8350</v>
      </c>
      <c r="T3" s="10">
        <f t="shared" ref="T3:T66" si="3">(((J3/60)/60)/24)+DATE(1970,1,1)</f>
        <v>42766.600497685184</v>
      </c>
      <c r="U3" s="11">
        <f t="shared" ref="U3:U66" si="4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video/television</v>
      </c>
      <c r="R4" t="s">
        <v>8344</v>
      </c>
      <c r="S4" t="s">
        <v>8350</v>
      </c>
      <c r="T4" s="10">
        <f t="shared" si="3"/>
        <v>42405.702349537038</v>
      </c>
      <c r="U4" s="11">
        <f t="shared" si="4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video/television</v>
      </c>
      <c r="R5" t="s">
        <v>8344</v>
      </c>
      <c r="S5" t="s">
        <v>8350</v>
      </c>
      <c r="T5" s="10">
        <f t="shared" si="3"/>
        <v>41828.515127314815</v>
      </c>
      <c r="U5" s="11">
        <f t="shared" si="4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video/television</v>
      </c>
      <c r="R6" t="s">
        <v>8344</v>
      </c>
      <c r="S6" t="s">
        <v>8350</v>
      </c>
      <c r="T6" s="10">
        <f t="shared" si="3"/>
        <v>42327.834247685183</v>
      </c>
      <c r="U6" s="11">
        <f t="shared" si="4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video/television</v>
      </c>
      <c r="R7" t="s">
        <v>8344</v>
      </c>
      <c r="S7" t="s">
        <v>8350</v>
      </c>
      <c r="T7" s="10">
        <f t="shared" si="3"/>
        <v>42563.932951388888</v>
      </c>
      <c r="U7" s="11">
        <f t="shared" si="4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video/television</v>
      </c>
      <c r="R8" t="s">
        <v>8344</v>
      </c>
      <c r="S8" t="s">
        <v>8350</v>
      </c>
      <c r="T8" s="10">
        <f t="shared" si="3"/>
        <v>41794.072337962964</v>
      </c>
      <c r="U8" s="11">
        <f t="shared" si="4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video/television</v>
      </c>
      <c r="R9" t="s">
        <v>8344</v>
      </c>
      <c r="S9" t="s">
        <v>8350</v>
      </c>
      <c r="T9" s="10">
        <f t="shared" si="3"/>
        <v>42516.047071759262</v>
      </c>
      <c r="U9" s="11">
        <f t="shared" si="4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video/television</v>
      </c>
      <c r="R10" t="s">
        <v>8344</v>
      </c>
      <c r="S10" t="s">
        <v>8350</v>
      </c>
      <c r="T10" s="10">
        <f t="shared" si="3"/>
        <v>42468.94458333333</v>
      </c>
      <c r="U10" s="11">
        <f t="shared" si="4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video/television</v>
      </c>
      <c r="R11" t="s">
        <v>8344</v>
      </c>
      <c r="S11" t="s">
        <v>8350</v>
      </c>
      <c r="T11" s="10">
        <f t="shared" si="3"/>
        <v>42447.103518518517</v>
      </c>
      <c r="U11" s="11">
        <f t="shared" si="4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video/television</v>
      </c>
      <c r="R12" t="s">
        <v>8344</v>
      </c>
      <c r="S12" t="s">
        <v>8350</v>
      </c>
      <c r="T12" s="10">
        <f t="shared" si="3"/>
        <v>41780.068043981482</v>
      </c>
      <c r="U12" s="11">
        <f t="shared" si="4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video/television</v>
      </c>
      <c r="R13" t="s">
        <v>8344</v>
      </c>
      <c r="S13" t="s">
        <v>8350</v>
      </c>
      <c r="T13" s="10">
        <f t="shared" si="3"/>
        <v>42572.778495370367</v>
      </c>
      <c r="U13" s="11">
        <f t="shared" si="4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video/television</v>
      </c>
      <c r="R14" t="s">
        <v>8344</v>
      </c>
      <c r="S14" t="s">
        <v>8350</v>
      </c>
      <c r="T14" s="10">
        <f t="shared" si="3"/>
        <v>41791.713252314818</v>
      </c>
      <c r="U14" s="11">
        <f t="shared" si="4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video/television</v>
      </c>
      <c r="R15" t="s">
        <v>8344</v>
      </c>
      <c r="S15" t="s">
        <v>8350</v>
      </c>
      <c r="T15" s="10">
        <f t="shared" si="3"/>
        <v>42508.677187499998</v>
      </c>
      <c r="U15" s="11">
        <f t="shared" si="4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video/television</v>
      </c>
      <c r="R16" t="s">
        <v>8344</v>
      </c>
      <c r="S16" t="s">
        <v>8350</v>
      </c>
      <c r="T16" s="10">
        <f t="shared" si="3"/>
        <v>41808.02648148148</v>
      </c>
      <c r="U16" s="11">
        <f t="shared" si="4"/>
        <v>41833.582638888889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video/television</v>
      </c>
      <c r="R17" t="s">
        <v>8344</v>
      </c>
      <c r="S17" t="s">
        <v>8350</v>
      </c>
      <c r="T17" s="10">
        <f t="shared" si="3"/>
        <v>42256.391875000001</v>
      </c>
      <c r="U17" s="11">
        <f t="shared" si="4"/>
        <v>42274.843055555553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video/television</v>
      </c>
      <c r="R18" t="s">
        <v>8344</v>
      </c>
      <c r="S18" t="s">
        <v>8350</v>
      </c>
      <c r="T18" s="10">
        <f t="shared" si="3"/>
        <v>41760.796423611115</v>
      </c>
      <c r="U18" s="11">
        <f t="shared" si="4"/>
        <v>41806.229166666664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video/television</v>
      </c>
      <c r="R19" t="s">
        <v>8344</v>
      </c>
      <c r="S19" t="s">
        <v>8350</v>
      </c>
      <c r="T19" s="10">
        <f t="shared" si="3"/>
        <v>41917.731736111113</v>
      </c>
      <c r="U19" s="11">
        <f t="shared" si="4"/>
        <v>41947.773402777777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video/television</v>
      </c>
      <c r="R20" t="s">
        <v>8344</v>
      </c>
      <c r="S20" t="s">
        <v>8350</v>
      </c>
      <c r="T20" s="10">
        <f t="shared" si="3"/>
        <v>41869.542314814818</v>
      </c>
      <c r="U20" s="11">
        <f t="shared" si="4"/>
        <v>41899.542314814818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video/television</v>
      </c>
      <c r="R21" t="s">
        <v>8344</v>
      </c>
      <c r="S21" t="s">
        <v>8350</v>
      </c>
      <c r="T21" s="10">
        <f t="shared" si="3"/>
        <v>42175.816365740742</v>
      </c>
      <c r="U21" s="11">
        <f t="shared" si="4"/>
        <v>42205.816365740742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video/television</v>
      </c>
      <c r="R22" t="s">
        <v>8344</v>
      </c>
      <c r="S22" t="s">
        <v>8350</v>
      </c>
      <c r="T22" s="10">
        <f t="shared" si="3"/>
        <v>42200.758240740746</v>
      </c>
      <c r="U22" s="11">
        <f t="shared" si="4"/>
        <v>42260.758240740746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video/television</v>
      </c>
      <c r="R23" t="s">
        <v>8344</v>
      </c>
      <c r="S23" t="s">
        <v>8350</v>
      </c>
      <c r="T23" s="10">
        <f t="shared" si="3"/>
        <v>41878.627187500002</v>
      </c>
      <c r="U23" s="11">
        <f t="shared" si="4"/>
        <v>41908.627187500002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video/television</v>
      </c>
      <c r="R24" t="s">
        <v>8344</v>
      </c>
      <c r="S24" t="s">
        <v>8350</v>
      </c>
      <c r="T24" s="10">
        <f t="shared" si="3"/>
        <v>41989.91134259259</v>
      </c>
      <c r="U24" s="11">
        <f t="shared" si="4"/>
        <v>42005.332638888889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video/television</v>
      </c>
      <c r="R25" t="s">
        <v>8344</v>
      </c>
      <c r="S25" t="s">
        <v>8350</v>
      </c>
      <c r="T25" s="10">
        <f t="shared" si="3"/>
        <v>42097.778946759259</v>
      </c>
      <c r="U25" s="11">
        <f t="shared" si="4"/>
        <v>42124.638888888891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video/television</v>
      </c>
      <c r="R26" t="s">
        <v>8344</v>
      </c>
      <c r="S26" t="s">
        <v>8350</v>
      </c>
      <c r="T26" s="10">
        <f t="shared" si="3"/>
        <v>42229.820173611108</v>
      </c>
      <c r="U26" s="11">
        <f t="shared" si="4"/>
        <v>42262.818750000006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video/television</v>
      </c>
      <c r="R27" t="s">
        <v>8344</v>
      </c>
      <c r="S27" t="s">
        <v>8350</v>
      </c>
      <c r="T27" s="10">
        <f t="shared" si="3"/>
        <v>42318.025011574078</v>
      </c>
      <c r="U27" s="11">
        <f t="shared" si="4"/>
        <v>42378.025011574078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video/television</v>
      </c>
      <c r="R28" t="s">
        <v>8344</v>
      </c>
      <c r="S28" t="s">
        <v>8350</v>
      </c>
      <c r="T28" s="10">
        <f t="shared" si="3"/>
        <v>41828.515555555554</v>
      </c>
      <c r="U28" s="11">
        <f t="shared" si="4"/>
        <v>41868.515555555554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video/television</v>
      </c>
      <c r="R29" t="s">
        <v>8344</v>
      </c>
      <c r="S29" t="s">
        <v>8350</v>
      </c>
      <c r="T29" s="10">
        <f t="shared" si="3"/>
        <v>41929.164733796293</v>
      </c>
      <c r="U29" s="11">
        <f t="shared" si="4"/>
        <v>41959.206400462965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video/television</v>
      </c>
      <c r="R30" t="s">
        <v>8344</v>
      </c>
      <c r="S30" t="s">
        <v>8350</v>
      </c>
      <c r="T30" s="10">
        <f t="shared" si="3"/>
        <v>42324.96393518518</v>
      </c>
      <c r="U30" s="11">
        <f t="shared" si="4"/>
        <v>42354.96393518518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video/television</v>
      </c>
      <c r="R31" t="s">
        <v>8344</v>
      </c>
      <c r="S31" t="s">
        <v>8350</v>
      </c>
      <c r="T31" s="10">
        <f t="shared" si="3"/>
        <v>41812.67324074074</v>
      </c>
      <c r="U31" s="11">
        <f t="shared" si="4"/>
        <v>41842.67324074074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video/television</v>
      </c>
      <c r="R32" t="s">
        <v>8344</v>
      </c>
      <c r="S32" t="s">
        <v>8350</v>
      </c>
      <c r="T32" s="10">
        <f t="shared" si="3"/>
        <v>41842.292997685188</v>
      </c>
      <c r="U32" s="11">
        <f t="shared" si="4"/>
        <v>41872.292997685188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video/television</v>
      </c>
      <c r="R33" t="s">
        <v>8344</v>
      </c>
      <c r="S33" t="s">
        <v>8350</v>
      </c>
      <c r="T33" s="10">
        <f t="shared" si="3"/>
        <v>42376.79206018518</v>
      </c>
      <c r="U33" s="11">
        <f t="shared" si="4"/>
        <v>42394.79206018518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video/television</v>
      </c>
      <c r="R34" t="s">
        <v>8344</v>
      </c>
      <c r="S34" t="s">
        <v>8350</v>
      </c>
      <c r="T34" s="10">
        <f t="shared" si="3"/>
        <v>42461.627511574072</v>
      </c>
      <c r="U34" s="11">
        <f t="shared" si="4"/>
        <v>42503.165972222225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video/television</v>
      </c>
      <c r="R35" t="s">
        <v>8344</v>
      </c>
      <c r="S35" t="s">
        <v>8350</v>
      </c>
      <c r="T35" s="10">
        <f t="shared" si="3"/>
        <v>42286.660891203705</v>
      </c>
      <c r="U35" s="11">
        <f t="shared" si="4"/>
        <v>42316.702557870376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video/television</v>
      </c>
      <c r="R36" t="s">
        <v>8344</v>
      </c>
      <c r="S36" t="s">
        <v>8350</v>
      </c>
      <c r="T36" s="10">
        <f t="shared" si="3"/>
        <v>41841.321770833332</v>
      </c>
      <c r="U36" s="11">
        <f t="shared" si="4"/>
        <v>41856.321770833332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video/television</v>
      </c>
      <c r="R37" t="s">
        <v>8344</v>
      </c>
      <c r="S37" t="s">
        <v>8350</v>
      </c>
      <c r="T37" s="10">
        <f t="shared" si="3"/>
        <v>42098.291828703703</v>
      </c>
      <c r="U37" s="11">
        <f t="shared" si="4"/>
        <v>42122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video/television</v>
      </c>
      <c r="R38" t="s">
        <v>8344</v>
      </c>
      <c r="S38" t="s">
        <v>8350</v>
      </c>
      <c r="T38" s="10">
        <f t="shared" si="3"/>
        <v>42068.307002314818</v>
      </c>
      <c r="U38" s="11">
        <f t="shared" si="4"/>
        <v>42098.265335648146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video/television</v>
      </c>
      <c r="R39" t="s">
        <v>8344</v>
      </c>
      <c r="S39" t="s">
        <v>8350</v>
      </c>
      <c r="T39" s="10">
        <f t="shared" si="3"/>
        <v>42032.693043981482</v>
      </c>
      <c r="U39" s="11">
        <f t="shared" si="4"/>
        <v>42062.693043981482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video/television</v>
      </c>
      <c r="R40" t="s">
        <v>8344</v>
      </c>
      <c r="S40" t="s">
        <v>8350</v>
      </c>
      <c r="T40" s="10">
        <f t="shared" si="3"/>
        <v>41375.057222222218</v>
      </c>
      <c r="U40" s="11">
        <f t="shared" si="4"/>
        <v>41405.057222222218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video/television</v>
      </c>
      <c r="R41" t="s">
        <v>8344</v>
      </c>
      <c r="S41" t="s">
        <v>8350</v>
      </c>
      <c r="T41" s="10">
        <f t="shared" si="3"/>
        <v>41754.047083333331</v>
      </c>
      <c r="U41" s="11">
        <f t="shared" si="4"/>
        <v>41784.957638888889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video/television</v>
      </c>
      <c r="R42" t="s">
        <v>8344</v>
      </c>
      <c r="S42" t="s">
        <v>8350</v>
      </c>
      <c r="T42" s="10">
        <f t="shared" si="3"/>
        <v>41789.21398148148</v>
      </c>
      <c r="U42" s="11">
        <f t="shared" si="4"/>
        <v>41809.166666666664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video/television</v>
      </c>
      <c r="R43" t="s">
        <v>8344</v>
      </c>
      <c r="S43" t="s">
        <v>8350</v>
      </c>
      <c r="T43" s="10">
        <f t="shared" si="3"/>
        <v>41887.568912037037</v>
      </c>
      <c r="U43" s="11">
        <f t="shared" si="4"/>
        <v>41917.568912037037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video/television</v>
      </c>
      <c r="R44" t="s">
        <v>8344</v>
      </c>
      <c r="S44" t="s">
        <v>8350</v>
      </c>
      <c r="T44" s="10">
        <f t="shared" si="3"/>
        <v>41971.639189814814</v>
      </c>
      <c r="U44" s="11">
        <f t="shared" si="4"/>
        <v>42001.639189814814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video/television</v>
      </c>
      <c r="R45" t="s">
        <v>8344</v>
      </c>
      <c r="S45" t="s">
        <v>8350</v>
      </c>
      <c r="T45" s="10">
        <f t="shared" si="3"/>
        <v>41802.790347222224</v>
      </c>
      <c r="U45" s="11">
        <f t="shared" si="4"/>
        <v>41833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video/television</v>
      </c>
      <c r="R46" t="s">
        <v>8344</v>
      </c>
      <c r="S46" t="s">
        <v>8350</v>
      </c>
      <c r="T46" s="10">
        <f t="shared" si="3"/>
        <v>41874.098807870374</v>
      </c>
      <c r="U46" s="11">
        <f t="shared" si="4"/>
        <v>41919.098807870374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video/television</v>
      </c>
      <c r="R47" t="s">
        <v>8344</v>
      </c>
      <c r="S47" t="s">
        <v>8350</v>
      </c>
      <c r="T47" s="10">
        <f t="shared" si="3"/>
        <v>42457.623923611114</v>
      </c>
      <c r="U47" s="11">
        <f t="shared" si="4"/>
        <v>42487.623923611114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video/television</v>
      </c>
      <c r="R48" t="s">
        <v>8344</v>
      </c>
      <c r="S48" t="s">
        <v>8350</v>
      </c>
      <c r="T48" s="10">
        <f t="shared" si="3"/>
        <v>42323.964976851858</v>
      </c>
      <c r="U48" s="11">
        <f t="shared" si="4"/>
        <v>42353.964976851858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video/television</v>
      </c>
      <c r="R49" t="s">
        <v>8344</v>
      </c>
      <c r="S49" t="s">
        <v>8350</v>
      </c>
      <c r="T49" s="10">
        <f t="shared" si="3"/>
        <v>41932.819525462961</v>
      </c>
      <c r="U49" s="11">
        <f t="shared" si="4"/>
        <v>41992.861192129625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video/television</v>
      </c>
      <c r="R50" t="s">
        <v>8344</v>
      </c>
      <c r="S50" t="s">
        <v>8350</v>
      </c>
      <c r="T50" s="10">
        <f t="shared" si="3"/>
        <v>42033.516898148147</v>
      </c>
      <c r="U50" s="11">
        <f t="shared" si="4"/>
        <v>42064.5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video/television</v>
      </c>
      <c r="R51" t="s">
        <v>8344</v>
      </c>
      <c r="S51" t="s">
        <v>8350</v>
      </c>
      <c r="T51" s="10">
        <f t="shared" si="3"/>
        <v>42271.176446759258</v>
      </c>
      <c r="U51" s="11">
        <f t="shared" si="4"/>
        <v>42301.176446759258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video/television</v>
      </c>
      <c r="R52" t="s">
        <v>8344</v>
      </c>
      <c r="S52" t="s">
        <v>8350</v>
      </c>
      <c r="T52" s="10">
        <f t="shared" si="3"/>
        <v>41995.752986111111</v>
      </c>
      <c r="U52" s="11">
        <f t="shared" si="4"/>
        <v>42034.708333333328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video/television</v>
      </c>
      <c r="R53" t="s">
        <v>8344</v>
      </c>
      <c r="S53" t="s">
        <v>8350</v>
      </c>
      <c r="T53" s="10">
        <f t="shared" si="3"/>
        <v>42196.928668981483</v>
      </c>
      <c r="U53" s="11">
        <f t="shared" si="4"/>
        <v>42226.928668981483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video/television</v>
      </c>
      <c r="R54" t="s">
        <v>8344</v>
      </c>
      <c r="S54" t="s">
        <v>8350</v>
      </c>
      <c r="T54" s="10">
        <f t="shared" si="3"/>
        <v>41807.701921296299</v>
      </c>
      <c r="U54" s="11">
        <f t="shared" si="4"/>
        <v>41837.701921296299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video/television</v>
      </c>
      <c r="R55" t="s">
        <v>8344</v>
      </c>
      <c r="S55" t="s">
        <v>8350</v>
      </c>
      <c r="T55" s="10">
        <f t="shared" si="3"/>
        <v>41719.549131944441</v>
      </c>
      <c r="U55" s="11">
        <f t="shared" si="4"/>
        <v>41733.916666666664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video/television</v>
      </c>
      <c r="R56" t="s">
        <v>8344</v>
      </c>
      <c r="S56" t="s">
        <v>8350</v>
      </c>
      <c r="T56" s="10">
        <f t="shared" si="3"/>
        <v>42333.713206018518</v>
      </c>
      <c r="U56" s="11">
        <f t="shared" si="4"/>
        <v>42363.713206018518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video/television</v>
      </c>
      <c r="R57" t="s">
        <v>8344</v>
      </c>
      <c r="S57" t="s">
        <v>8350</v>
      </c>
      <c r="T57" s="10">
        <f t="shared" si="3"/>
        <v>42496.968935185185</v>
      </c>
      <c r="U57" s="11">
        <f t="shared" si="4"/>
        <v>42517.968935185185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video/television</v>
      </c>
      <c r="R58" t="s">
        <v>8344</v>
      </c>
      <c r="S58" t="s">
        <v>8350</v>
      </c>
      <c r="T58" s="10">
        <f t="shared" si="3"/>
        <v>42149.548888888887</v>
      </c>
      <c r="U58" s="11">
        <f t="shared" si="4"/>
        <v>42163.666666666672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video/television</v>
      </c>
      <c r="R59" t="s">
        <v>8344</v>
      </c>
      <c r="S59" t="s">
        <v>8350</v>
      </c>
      <c r="T59" s="10">
        <f t="shared" si="3"/>
        <v>42089.83289351852</v>
      </c>
      <c r="U59" s="11">
        <f t="shared" si="4"/>
        <v>42119.83289351852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video/television</v>
      </c>
      <c r="R60" t="s">
        <v>8344</v>
      </c>
      <c r="S60" t="s">
        <v>8350</v>
      </c>
      <c r="T60" s="10">
        <f t="shared" si="3"/>
        <v>41932.745046296295</v>
      </c>
      <c r="U60" s="11">
        <f t="shared" si="4"/>
        <v>41962.786712962959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video/television</v>
      </c>
      <c r="R61" t="s">
        <v>8344</v>
      </c>
      <c r="S61" t="s">
        <v>8350</v>
      </c>
      <c r="T61" s="10">
        <f t="shared" si="3"/>
        <v>42230.23583333334</v>
      </c>
      <c r="U61" s="11">
        <f t="shared" si="4"/>
        <v>42261.875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video/shorts</v>
      </c>
      <c r="R62" t="s">
        <v>8339</v>
      </c>
      <c r="S62" t="s">
        <v>8350</v>
      </c>
      <c r="T62" s="10">
        <f t="shared" si="3"/>
        <v>41701.901817129627</v>
      </c>
      <c r="U62" s="11">
        <f t="shared" si="4"/>
        <v>41721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video/shorts</v>
      </c>
      <c r="R63" t="s">
        <v>8339</v>
      </c>
      <c r="S63" t="s">
        <v>8350</v>
      </c>
      <c r="T63" s="10">
        <f t="shared" si="3"/>
        <v>41409.814317129632</v>
      </c>
      <c r="U63" s="11">
        <f t="shared" si="4"/>
        <v>41431.814317129632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video/shorts</v>
      </c>
      <c r="R64" t="s">
        <v>8339</v>
      </c>
      <c r="S64" t="s">
        <v>8350</v>
      </c>
      <c r="T64" s="10">
        <f t="shared" si="3"/>
        <v>41311.799513888887</v>
      </c>
      <c r="U64" s="11">
        <f t="shared" si="4"/>
        <v>41336.799513888887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video/shorts</v>
      </c>
      <c r="R65" t="s">
        <v>8339</v>
      </c>
      <c r="S65" t="s">
        <v>8350</v>
      </c>
      <c r="T65" s="10">
        <f t="shared" si="3"/>
        <v>41612.912187499998</v>
      </c>
      <c r="U65" s="11">
        <f t="shared" si="4"/>
        <v>41636.207638888889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5">(E66/D66)*100</f>
        <v>173.33333333333334</v>
      </c>
      <c r="P66" s="6">
        <f t="shared" ref="P66:P129" si="6">(E66/L66)</f>
        <v>86.666666666666671</v>
      </c>
      <c r="Q66" t="str">
        <f t="shared" ref="Q66:Q129" si="7">N66</f>
        <v>film &amp; video/shorts</v>
      </c>
      <c r="R66" t="s">
        <v>8339</v>
      </c>
      <c r="S66" t="s">
        <v>8350</v>
      </c>
      <c r="T66" s="10">
        <f t="shared" si="3"/>
        <v>41433.01829861111</v>
      </c>
      <c r="U66" s="11">
        <f t="shared" si="4"/>
        <v>41463.01829861111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107.52857142857141</v>
      </c>
      <c r="P67" s="6">
        <f t="shared" si="6"/>
        <v>132.05263157894737</v>
      </c>
      <c r="Q67" t="str">
        <f t="shared" si="7"/>
        <v>film &amp; video/shorts</v>
      </c>
      <c r="R67" t="s">
        <v>8339</v>
      </c>
      <c r="S67" t="s">
        <v>8350</v>
      </c>
      <c r="T67" s="10">
        <f t="shared" ref="T67:T130" si="8">(((J67/60)/60)/24)+DATE(1970,1,1)</f>
        <v>41835.821226851855</v>
      </c>
      <c r="U67" s="11">
        <f t="shared" ref="U67:U130" si="9">(((I67/60)/60)/24)+DATE(1970,1,1)</f>
        <v>41862.249305555553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118.6</v>
      </c>
      <c r="P68" s="6">
        <f t="shared" si="6"/>
        <v>91.230769230769226</v>
      </c>
      <c r="Q68" t="str">
        <f t="shared" si="7"/>
        <v>film &amp; video/shorts</v>
      </c>
      <c r="R68" t="s">
        <v>8339</v>
      </c>
      <c r="S68" t="s">
        <v>8350</v>
      </c>
      <c r="T68" s="10">
        <f t="shared" si="8"/>
        <v>42539.849768518514</v>
      </c>
      <c r="U68" s="11">
        <f t="shared" si="9"/>
        <v>42569.849768518514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116.25000000000001</v>
      </c>
      <c r="P69" s="6">
        <f t="shared" si="6"/>
        <v>116.25</v>
      </c>
      <c r="Q69" t="str">
        <f t="shared" si="7"/>
        <v>film &amp; video/shorts</v>
      </c>
      <c r="R69" t="s">
        <v>8339</v>
      </c>
      <c r="S69" t="s">
        <v>8350</v>
      </c>
      <c r="T69" s="10">
        <f t="shared" si="8"/>
        <v>41075.583379629628</v>
      </c>
      <c r="U69" s="11">
        <f t="shared" si="9"/>
        <v>41105.583379629628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6">
        <f t="shared" si="6"/>
        <v>21.194444444444443</v>
      </c>
      <c r="Q70" t="str">
        <f t="shared" si="7"/>
        <v>film &amp; video/shorts</v>
      </c>
      <c r="R70" t="s">
        <v>8339</v>
      </c>
      <c r="S70" t="s">
        <v>8350</v>
      </c>
      <c r="T70" s="10">
        <f t="shared" si="8"/>
        <v>41663.569340277776</v>
      </c>
      <c r="U70" s="11">
        <f t="shared" si="9"/>
        <v>41693.569340277776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110.9423</v>
      </c>
      <c r="P71" s="6">
        <f t="shared" si="6"/>
        <v>62.327134831460668</v>
      </c>
      <c r="Q71" t="str">
        <f t="shared" si="7"/>
        <v>film &amp; video/shorts</v>
      </c>
      <c r="R71" t="s">
        <v>8339</v>
      </c>
      <c r="S71" t="s">
        <v>8350</v>
      </c>
      <c r="T71" s="10">
        <f t="shared" si="8"/>
        <v>40786.187789351854</v>
      </c>
      <c r="U71" s="11">
        <f t="shared" si="9"/>
        <v>40818.290972222225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6">
        <f t="shared" si="6"/>
        <v>37.411764705882355</v>
      </c>
      <c r="Q72" t="str">
        <f t="shared" si="7"/>
        <v>film &amp; video/shorts</v>
      </c>
      <c r="R72" t="s">
        <v>8339</v>
      </c>
      <c r="S72" t="s">
        <v>8350</v>
      </c>
      <c r="T72" s="10">
        <f t="shared" si="8"/>
        <v>40730.896354166667</v>
      </c>
      <c r="U72" s="11">
        <f t="shared" si="9"/>
        <v>40790.896354166667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123.94444444444443</v>
      </c>
      <c r="P73" s="6">
        <f t="shared" si="6"/>
        <v>69.71875</v>
      </c>
      <c r="Q73" t="str">
        <f t="shared" si="7"/>
        <v>film &amp; video/shorts</v>
      </c>
      <c r="R73" t="s">
        <v>8339</v>
      </c>
      <c r="S73" t="s">
        <v>8350</v>
      </c>
      <c r="T73" s="10">
        <f t="shared" si="8"/>
        <v>40997.271493055552</v>
      </c>
      <c r="U73" s="11">
        <f t="shared" si="9"/>
        <v>41057.271493055552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6">
        <f t="shared" si="6"/>
        <v>58.170731707317074</v>
      </c>
      <c r="Q74" t="str">
        <f t="shared" si="7"/>
        <v>film &amp; video/shorts</v>
      </c>
      <c r="R74" t="s">
        <v>8339</v>
      </c>
      <c r="S74" t="s">
        <v>8350</v>
      </c>
      <c r="T74" s="10">
        <f t="shared" si="8"/>
        <v>41208.010196759256</v>
      </c>
      <c r="U74" s="11">
        <f t="shared" si="9"/>
        <v>41228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6">
        <f t="shared" si="6"/>
        <v>50</v>
      </c>
      <c r="Q75" t="str">
        <f t="shared" si="7"/>
        <v>film &amp; video/shorts</v>
      </c>
      <c r="R75" t="s">
        <v>8339</v>
      </c>
      <c r="S75" t="s">
        <v>8350</v>
      </c>
      <c r="T75" s="10">
        <f t="shared" si="8"/>
        <v>40587.75675925926</v>
      </c>
      <c r="U75" s="11">
        <f t="shared" si="9"/>
        <v>40666.165972222225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6">
        <f t="shared" si="6"/>
        <v>19.471034482758618</v>
      </c>
      <c r="Q76" t="str">
        <f t="shared" si="7"/>
        <v>film &amp; video/shorts</v>
      </c>
      <c r="R76" t="s">
        <v>8339</v>
      </c>
      <c r="S76" t="s">
        <v>8350</v>
      </c>
      <c r="T76" s="10">
        <f t="shared" si="8"/>
        <v>42360.487210648149</v>
      </c>
      <c r="U76" s="11">
        <f t="shared" si="9"/>
        <v>42390.487210648149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6">
        <f t="shared" si="6"/>
        <v>85.957446808510639</v>
      </c>
      <c r="Q77" t="str">
        <f t="shared" si="7"/>
        <v>film &amp; video/shorts</v>
      </c>
      <c r="R77" t="s">
        <v>8339</v>
      </c>
      <c r="S77" t="s">
        <v>8350</v>
      </c>
      <c r="T77" s="10">
        <f t="shared" si="8"/>
        <v>41357.209166666667</v>
      </c>
      <c r="U77" s="11">
        <f t="shared" si="9"/>
        <v>41387.209166666667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6">
        <f t="shared" si="6"/>
        <v>30.666666666666668</v>
      </c>
      <c r="Q78" t="str">
        <f t="shared" si="7"/>
        <v>film &amp; video/shorts</v>
      </c>
      <c r="R78" t="s">
        <v>8339</v>
      </c>
      <c r="S78" t="s">
        <v>8350</v>
      </c>
      <c r="T78" s="10">
        <f t="shared" si="8"/>
        <v>40844.691643518519</v>
      </c>
      <c r="U78" s="11">
        <f t="shared" si="9"/>
        <v>40904.733310185184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6">
        <f t="shared" si="6"/>
        <v>60.384615384615387</v>
      </c>
      <c r="Q79" t="str">
        <f t="shared" si="7"/>
        <v>film &amp; video/shorts</v>
      </c>
      <c r="R79" t="s">
        <v>8339</v>
      </c>
      <c r="S79" t="s">
        <v>8350</v>
      </c>
      <c r="T79" s="10">
        <f t="shared" si="8"/>
        <v>40997.144872685189</v>
      </c>
      <c r="U79" s="11">
        <f t="shared" si="9"/>
        <v>41050.124305555553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6">
        <f t="shared" si="6"/>
        <v>38.6</v>
      </c>
      <c r="Q80" t="str">
        <f t="shared" si="7"/>
        <v>film &amp; video/shorts</v>
      </c>
      <c r="R80" t="s">
        <v>8339</v>
      </c>
      <c r="S80" t="s">
        <v>8350</v>
      </c>
      <c r="T80" s="10">
        <f t="shared" si="8"/>
        <v>42604.730567129634</v>
      </c>
      <c r="U80" s="11">
        <f t="shared" si="9"/>
        <v>42614.730567129634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6">
        <f t="shared" si="6"/>
        <v>40.268292682926827</v>
      </c>
      <c r="Q81" t="str">
        <f t="shared" si="7"/>
        <v>film &amp; video/shorts</v>
      </c>
      <c r="R81" t="s">
        <v>8339</v>
      </c>
      <c r="S81" t="s">
        <v>8350</v>
      </c>
      <c r="T81" s="10">
        <f t="shared" si="8"/>
        <v>41724.776539351849</v>
      </c>
      <c r="U81" s="11">
        <f t="shared" si="9"/>
        <v>41754.776539351849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6">
        <f t="shared" si="6"/>
        <v>273.82978723404256</v>
      </c>
      <c r="Q82" t="str">
        <f t="shared" si="7"/>
        <v>film &amp; video/shorts</v>
      </c>
      <c r="R82" t="s">
        <v>8339</v>
      </c>
      <c r="S82" t="s">
        <v>8350</v>
      </c>
      <c r="T82" s="10">
        <f t="shared" si="8"/>
        <v>41583.083981481483</v>
      </c>
      <c r="U82" s="11">
        <f t="shared" si="9"/>
        <v>41618.083981481483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6">
        <f t="shared" si="6"/>
        <v>53.035714285714285</v>
      </c>
      <c r="Q83" t="str">
        <f t="shared" si="7"/>
        <v>film &amp; video/shorts</v>
      </c>
      <c r="R83" t="s">
        <v>8339</v>
      </c>
      <c r="S83" t="s">
        <v>8350</v>
      </c>
      <c r="T83" s="10">
        <f t="shared" si="8"/>
        <v>41100.158877314818</v>
      </c>
      <c r="U83" s="11">
        <f t="shared" si="9"/>
        <v>41104.126388888886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100.01249999999999</v>
      </c>
      <c r="P84" s="6">
        <f t="shared" si="6"/>
        <v>40.005000000000003</v>
      </c>
      <c r="Q84" t="str">
        <f t="shared" si="7"/>
        <v>film &amp; video/shorts</v>
      </c>
      <c r="R84" t="s">
        <v>8339</v>
      </c>
      <c r="S84" t="s">
        <v>8350</v>
      </c>
      <c r="T84" s="10">
        <f t="shared" si="8"/>
        <v>40795.820150462961</v>
      </c>
      <c r="U84" s="11">
        <f t="shared" si="9"/>
        <v>40825.820150462961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102.49999999999999</v>
      </c>
      <c r="P85" s="6">
        <f t="shared" si="6"/>
        <v>15.76923076923077</v>
      </c>
      <c r="Q85" t="str">
        <f t="shared" si="7"/>
        <v>film &amp; video/shorts</v>
      </c>
      <c r="R85" t="s">
        <v>8339</v>
      </c>
      <c r="S85" t="s">
        <v>8350</v>
      </c>
      <c r="T85" s="10">
        <f t="shared" si="8"/>
        <v>42042.615613425922</v>
      </c>
      <c r="U85" s="11">
        <f t="shared" si="9"/>
        <v>42057.479166666672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6">
        <f t="shared" si="6"/>
        <v>71.428571428571431</v>
      </c>
      <c r="Q86" t="str">
        <f t="shared" si="7"/>
        <v>film &amp; video/shorts</v>
      </c>
      <c r="R86" t="s">
        <v>8339</v>
      </c>
      <c r="S86" t="s">
        <v>8350</v>
      </c>
      <c r="T86" s="10">
        <f t="shared" si="8"/>
        <v>40648.757939814815</v>
      </c>
      <c r="U86" s="11">
        <f t="shared" si="9"/>
        <v>40678.757939814815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125.49999999999999</v>
      </c>
      <c r="P87" s="6">
        <f t="shared" si="6"/>
        <v>71.714285714285708</v>
      </c>
      <c r="Q87" t="str">
        <f t="shared" si="7"/>
        <v>film &amp; video/shorts</v>
      </c>
      <c r="R87" t="s">
        <v>8339</v>
      </c>
      <c r="S87" t="s">
        <v>8350</v>
      </c>
      <c r="T87" s="10">
        <f t="shared" si="8"/>
        <v>40779.125428240739</v>
      </c>
      <c r="U87" s="11">
        <f t="shared" si="9"/>
        <v>40809.125428240739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6">
        <f t="shared" si="6"/>
        <v>375.76470588235293</v>
      </c>
      <c r="Q88" t="str">
        <f t="shared" si="7"/>
        <v>film &amp; video/shorts</v>
      </c>
      <c r="R88" t="s">
        <v>8339</v>
      </c>
      <c r="S88" t="s">
        <v>8350</v>
      </c>
      <c r="T88" s="10">
        <f t="shared" si="8"/>
        <v>42291.556076388893</v>
      </c>
      <c r="U88" s="11">
        <f t="shared" si="9"/>
        <v>42365.59774305555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104.60000000000001</v>
      </c>
      <c r="P89" s="6">
        <f t="shared" si="6"/>
        <v>104.6</v>
      </c>
      <c r="Q89" t="str">
        <f t="shared" si="7"/>
        <v>film &amp; video/shorts</v>
      </c>
      <c r="R89" t="s">
        <v>8339</v>
      </c>
      <c r="S89" t="s">
        <v>8350</v>
      </c>
      <c r="T89" s="10">
        <f t="shared" si="8"/>
        <v>40322.53938657407</v>
      </c>
      <c r="U89" s="11">
        <f t="shared" si="9"/>
        <v>40332.070138888892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102.85714285714285</v>
      </c>
      <c r="P90" s="6">
        <f t="shared" si="6"/>
        <v>60</v>
      </c>
      <c r="Q90" t="str">
        <f t="shared" si="7"/>
        <v>film &amp; video/shorts</v>
      </c>
      <c r="R90" t="s">
        <v>8339</v>
      </c>
      <c r="S90" t="s">
        <v>8350</v>
      </c>
      <c r="T90" s="10">
        <f t="shared" si="8"/>
        <v>41786.65892361111</v>
      </c>
      <c r="U90" s="11">
        <f t="shared" si="9"/>
        <v>41812.65892361111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115.06666666666668</v>
      </c>
      <c r="P91" s="6">
        <f t="shared" si="6"/>
        <v>123.28571428571429</v>
      </c>
      <c r="Q91" t="str">
        <f t="shared" si="7"/>
        <v>film &amp; video/shorts</v>
      </c>
      <c r="R91" t="s">
        <v>8339</v>
      </c>
      <c r="S91" t="s">
        <v>8350</v>
      </c>
      <c r="T91" s="10">
        <f t="shared" si="8"/>
        <v>41402.752222222225</v>
      </c>
      <c r="U91" s="11">
        <f t="shared" si="9"/>
        <v>41427.752222222225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6">
        <f t="shared" si="6"/>
        <v>31.375</v>
      </c>
      <c r="Q92" t="str">
        <f t="shared" si="7"/>
        <v>film &amp; video/shorts</v>
      </c>
      <c r="R92" t="s">
        <v>8339</v>
      </c>
      <c r="S92" t="s">
        <v>8350</v>
      </c>
      <c r="T92" s="10">
        <f t="shared" si="8"/>
        <v>40706.297442129631</v>
      </c>
      <c r="U92" s="11">
        <f t="shared" si="9"/>
        <v>40736.297442129631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6">
        <f t="shared" si="6"/>
        <v>78.260869565217391</v>
      </c>
      <c r="Q93" t="str">
        <f t="shared" si="7"/>
        <v>film &amp; video/shorts</v>
      </c>
      <c r="R93" t="s">
        <v>8339</v>
      </c>
      <c r="S93" t="s">
        <v>8350</v>
      </c>
      <c r="T93" s="10">
        <f t="shared" si="8"/>
        <v>40619.402361111112</v>
      </c>
      <c r="U93" s="11">
        <f t="shared" si="9"/>
        <v>40680.402361111112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6">
        <f t="shared" si="6"/>
        <v>122.32558139534883</v>
      </c>
      <c r="Q94" t="str">
        <f t="shared" si="7"/>
        <v>film &amp; video/shorts</v>
      </c>
      <c r="R94" t="s">
        <v>8339</v>
      </c>
      <c r="S94" t="s">
        <v>8350</v>
      </c>
      <c r="T94" s="10">
        <f t="shared" si="8"/>
        <v>42721.198877314819</v>
      </c>
      <c r="U94" s="11">
        <f t="shared" si="9"/>
        <v>42767.333333333328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110.60000000000001</v>
      </c>
      <c r="P95" s="6">
        <f t="shared" si="6"/>
        <v>73.733333333333334</v>
      </c>
      <c r="Q95" t="str">
        <f t="shared" si="7"/>
        <v>film &amp; video/shorts</v>
      </c>
      <c r="R95" t="s">
        <v>8339</v>
      </c>
      <c r="S95" t="s">
        <v>8350</v>
      </c>
      <c r="T95" s="10">
        <f t="shared" si="8"/>
        <v>41065.858067129629</v>
      </c>
      <c r="U95" s="11">
        <f t="shared" si="9"/>
        <v>41093.875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6">
        <f t="shared" si="6"/>
        <v>21.666666666666668</v>
      </c>
      <c r="Q96" t="str">
        <f t="shared" si="7"/>
        <v>film &amp; video/shorts</v>
      </c>
      <c r="R96" t="s">
        <v>8339</v>
      </c>
      <c r="S96" t="s">
        <v>8350</v>
      </c>
      <c r="T96" s="10">
        <f t="shared" si="8"/>
        <v>41716.717847222222</v>
      </c>
      <c r="U96" s="11">
        <f t="shared" si="9"/>
        <v>41736.717847222222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6">
        <f t="shared" si="6"/>
        <v>21.904761904761905</v>
      </c>
      <c r="Q97" t="str">
        <f t="shared" si="7"/>
        <v>film &amp; video/shorts</v>
      </c>
      <c r="R97" t="s">
        <v>8339</v>
      </c>
      <c r="S97" t="s">
        <v>8350</v>
      </c>
      <c r="T97" s="10">
        <f t="shared" si="8"/>
        <v>40935.005104166667</v>
      </c>
      <c r="U97" s="11">
        <f t="shared" si="9"/>
        <v>40965.005104166667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6">
        <f t="shared" si="6"/>
        <v>50.588235294117645</v>
      </c>
      <c r="Q98" t="str">
        <f t="shared" si="7"/>
        <v>film &amp; video/shorts</v>
      </c>
      <c r="R98" t="s">
        <v>8339</v>
      </c>
      <c r="S98" t="s">
        <v>8350</v>
      </c>
      <c r="T98" s="10">
        <f t="shared" si="8"/>
        <v>40324.662511574075</v>
      </c>
      <c r="U98" s="11">
        <f t="shared" si="9"/>
        <v>40391.125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6">
        <f t="shared" si="6"/>
        <v>53.125</v>
      </c>
      <c r="Q99" t="str">
        <f t="shared" si="7"/>
        <v>film &amp; video/shorts</v>
      </c>
      <c r="R99" t="s">
        <v>8339</v>
      </c>
      <c r="S99" t="s">
        <v>8350</v>
      </c>
      <c r="T99" s="10">
        <f t="shared" si="8"/>
        <v>40706.135208333333</v>
      </c>
      <c r="U99" s="11">
        <f t="shared" si="9"/>
        <v>40736.135208333333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6">
        <f t="shared" si="6"/>
        <v>56.666666666666664</v>
      </c>
      <c r="Q100" t="str">
        <f t="shared" si="7"/>
        <v>film &amp; video/shorts</v>
      </c>
      <c r="R100" t="s">
        <v>8339</v>
      </c>
      <c r="S100" t="s">
        <v>8350</v>
      </c>
      <c r="T100" s="10">
        <f t="shared" si="8"/>
        <v>41214.79483796296</v>
      </c>
      <c r="U100" s="11">
        <f t="shared" si="9"/>
        <v>41250.979166666664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6">
        <f t="shared" si="6"/>
        <v>40.776666666666664</v>
      </c>
      <c r="Q101" t="str">
        <f t="shared" si="7"/>
        <v>film &amp; video/shorts</v>
      </c>
      <c r="R101" t="s">
        <v>8339</v>
      </c>
      <c r="S101" t="s">
        <v>8350</v>
      </c>
      <c r="T101" s="10">
        <f t="shared" si="8"/>
        <v>41631.902766203704</v>
      </c>
      <c r="U101" s="11">
        <f t="shared" si="9"/>
        <v>41661.902766203704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6">
        <f t="shared" si="6"/>
        <v>192.30769230769232</v>
      </c>
      <c r="Q102" t="str">
        <f t="shared" si="7"/>
        <v>film &amp; video/shorts</v>
      </c>
      <c r="R102" t="s">
        <v>8339</v>
      </c>
      <c r="S102" t="s">
        <v>8350</v>
      </c>
      <c r="T102" s="10">
        <f t="shared" si="8"/>
        <v>41197.753310185188</v>
      </c>
      <c r="U102" s="11">
        <f t="shared" si="9"/>
        <v>41217.794976851852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6">
        <f t="shared" si="6"/>
        <v>100</v>
      </c>
      <c r="Q103" t="str">
        <f t="shared" si="7"/>
        <v>film &amp; video/shorts</v>
      </c>
      <c r="R103" t="s">
        <v>8339</v>
      </c>
      <c r="S103" t="s">
        <v>8350</v>
      </c>
      <c r="T103" s="10">
        <f t="shared" si="8"/>
        <v>41274.776736111111</v>
      </c>
      <c r="U103" s="11">
        <f t="shared" si="9"/>
        <v>41298.776736111111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127.75000000000001</v>
      </c>
      <c r="P104" s="6">
        <f t="shared" si="6"/>
        <v>117.92307692307692</v>
      </c>
      <c r="Q104" t="str">
        <f t="shared" si="7"/>
        <v>film &amp; video/shorts</v>
      </c>
      <c r="R104" t="s">
        <v>8339</v>
      </c>
      <c r="S104" t="s">
        <v>8350</v>
      </c>
      <c r="T104" s="10">
        <f t="shared" si="8"/>
        <v>40505.131168981483</v>
      </c>
      <c r="U104" s="11">
        <f t="shared" si="9"/>
        <v>40535.131168981483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6">
        <f t="shared" si="6"/>
        <v>27.897959183673468</v>
      </c>
      <c r="Q105" t="str">
        <f t="shared" si="7"/>
        <v>film &amp; video/shorts</v>
      </c>
      <c r="R105" t="s">
        <v>8339</v>
      </c>
      <c r="S105" t="s">
        <v>8350</v>
      </c>
      <c r="T105" s="10">
        <f t="shared" si="8"/>
        <v>41682.805902777778</v>
      </c>
      <c r="U105" s="11">
        <f t="shared" si="9"/>
        <v>41705.805902777778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6">
        <f t="shared" si="6"/>
        <v>60</v>
      </c>
      <c r="Q106" t="str">
        <f t="shared" si="7"/>
        <v>film &amp; video/shorts</v>
      </c>
      <c r="R106" t="s">
        <v>8339</v>
      </c>
      <c r="S106" t="s">
        <v>8350</v>
      </c>
      <c r="T106" s="10">
        <f t="shared" si="8"/>
        <v>40612.695208333331</v>
      </c>
      <c r="U106" s="11">
        <f t="shared" si="9"/>
        <v>40636.041666666664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107.40909090909089</v>
      </c>
      <c r="P107" s="6">
        <f t="shared" si="6"/>
        <v>39.383333333333333</v>
      </c>
      <c r="Q107" t="str">
        <f t="shared" si="7"/>
        <v>film &amp; video/shorts</v>
      </c>
      <c r="R107" t="s">
        <v>8339</v>
      </c>
      <c r="S107" t="s">
        <v>8350</v>
      </c>
      <c r="T107" s="10">
        <f t="shared" si="8"/>
        <v>42485.724768518514</v>
      </c>
      <c r="U107" s="11">
        <f t="shared" si="9"/>
        <v>42504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100.49999999999999</v>
      </c>
      <c r="P108" s="6">
        <f t="shared" si="6"/>
        <v>186.11111111111111</v>
      </c>
      <c r="Q108" t="str">
        <f t="shared" si="7"/>
        <v>film &amp; video/shorts</v>
      </c>
      <c r="R108" t="s">
        <v>8339</v>
      </c>
      <c r="S108" t="s">
        <v>8350</v>
      </c>
      <c r="T108" s="10">
        <f t="shared" si="8"/>
        <v>40987.776631944449</v>
      </c>
      <c r="U108" s="11">
        <f t="shared" si="9"/>
        <v>41001.776631944449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102.46666666666667</v>
      </c>
      <c r="P109" s="6">
        <f t="shared" si="6"/>
        <v>111.37681159420291</v>
      </c>
      <c r="Q109" t="str">
        <f t="shared" si="7"/>
        <v>film &amp; video/shorts</v>
      </c>
      <c r="R109" t="s">
        <v>8339</v>
      </c>
      <c r="S109" t="s">
        <v>8350</v>
      </c>
      <c r="T109" s="10">
        <f t="shared" si="8"/>
        <v>40635.982488425929</v>
      </c>
      <c r="U109" s="11">
        <f t="shared" si="9"/>
        <v>40657.982488425929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246.66666666666669</v>
      </c>
      <c r="P110" s="6">
        <f t="shared" si="6"/>
        <v>78.723404255319153</v>
      </c>
      <c r="Q110" t="str">
        <f t="shared" si="7"/>
        <v>film &amp; video/shorts</v>
      </c>
      <c r="R110" t="s">
        <v>8339</v>
      </c>
      <c r="S110" t="s">
        <v>8350</v>
      </c>
      <c r="T110" s="10">
        <f t="shared" si="8"/>
        <v>41365.613078703704</v>
      </c>
      <c r="U110" s="11">
        <f t="shared" si="9"/>
        <v>41425.613078703704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219.49999999999997</v>
      </c>
      <c r="P111" s="6">
        <f t="shared" si="6"/>
        <v>46.702127659574465</v>
      </c>
      <c r="Q111" t="str">
        <f t="shared" si="7"/>
        <v>film &amp; video/shorts</v>
      </c>
      <c r="R111" t="s">
        <v>8339</v>
      </c>
      <c r="S111" t="s">
        <v>8350</v>
      </c>
      <c r="T111" s="10">
        <f t="shared" si="8"/>
        <v>40570.025810185187</v>
      </c>
      <c r="U111" s="11">
        <f t="shared" si="9"/>
        <v>40600.025810185187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130.76923076923077</v>
      </c>
      <c r="P112" s="6">
        <f t="shared" si="6"/>
        <v>65.384615384615387</v>
      </c>
      <c r="Q112" t="str">
        <f t="shared" si="7"/>
        <v>film &amp; video/shorts</v>
      </c>
      <c r="R112" t="s">
        <v>8339</v>
      </c>
      <c r="S112" t="s">
        <v>8350</v>
      </c>
      <c r="T112" s="10">
        <f t="shared" si="8"/>
        <v>41557.949687500004</v>
      </c>
      <c r="U112" s="11">
        <f t="shared" si="9"/>
        <v>41592.249305555553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154.57142857142858</v>
      </c>
      <c r="P113" s="6">
        <f t="shared" si="6"/>
        <v>102.0754716981132</v>
      </c>
      <c r="Q113" t="str">
        <f t="shared" si="7"/>
        <v>film &amp; video/shorts</v>
      </c>
      <c r="R113" t="s">
        <v>8339</v>
      </c>
      <c r="S113" t="s">
        <v>8350</v>
      </c>
      <c r="T113" s="10">
        <f t="shared" si="8"/>
        <v>42125.333182870367</v>
      </c>
      <c r="U113" s="11">
        <f t="shared" si="9"/>
        <v>42155.333182870367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6">
        <f t="shared" si="6"/>
        <v>64.197530864197532</v>
      </c>
      <c r="Q114" t="str">
        <f t="shared" si="7"/>
        <v>film &amp; video/shorts</v>
      </c>
      <c r="R114" t="s">
        <v>8339</v>
      </c>
      <c r="S114" t="s">
        <v>8350</v>
      </c>
      <c r="T114" s="10">
        <f t="shared" si="8"/>
        <v>41718.043032407404</v>
      </c>
      <c r="U114" s="11">
        <f t="shared" si="9"/>
        <v>41742.083333333336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6">
        <f t="shared" si="6"/>
        <v>90.384615384615387</v>
      </c>
      <c r="Q115" t="str">
        <f t="shared" si="7"/>
        <v>film &amp; video/shorts</v>
      </c>
      <c r="R115" t="s">
        <v>8339</v>
      </c>
      <c r="S115" t="s">
        <v>8350</v>
      </c>
      <c r="T115" s="10">
        <f t="shared" si="8"/>
        <v>40753.758425925924</v>
      </c>
      <c r="U115" s="11">
        <f t="shared" si="9"/>
        <v>40761.625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103.33333333333334</v>
      </c>
      <c r="P116" s="6">
        <f t="shared" si="6"/>
        <v>88.571428571428569</v>
      </c>
      <c r="Q116" t="str">
        <f t="shared" si="7"/>
        <v>film &amp; video/shorts</v>
      </c>
      <c r="R116" t="s">
        <v>8339</v>
      </c>
      <c r="S116" t="s">
        <v>8350</v>
      </c>
      <c r="T116" s="10">
        <f t="shared" si="8"/>
        <v>40861.27416666667</v>
      </c>
      <c r="U116" s="11">
        <f t="shared" si="9"/>
        <v>40921.27416666667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140.44444444444443</v>
      </c>
      <c r="P117" s="6">
        <f t="shared" si="6"/>
        <v>28.727272727272727</v>
      </c>
      <c r="Q117" t="str">
        <f t="shared" si="7"/>
        <v>film &amp; video/shorts</v>
      </c>
      <c r="R117" t="s">
        <v>8339</v>
      </c>
      <c r="S117" t="s">
        <v>8350</v>
      </c>
      <c r="T117" s="10">
        <f t="shared" si="8"/>
        <v>40918.738935185182</v>
      </c>
      <c r="U117" s="11">
        <f t="shared" si="9"/>
        <v>40943.738935185182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113.65714285714286</v>
      </c>
      <c r="P118" s="6">
        <f t="shared" si="6"/>
        <v>69.78947368421052</v>
      </c>
      <c r="Q118" t="str">
        <f t="shared" si="7"/>
        <v>film &amp; video/shorts</v>
      </c>
      <c r="R118" t="s">
        <v>8339</v>
      </c>
      <c r="S118" t="s">
        <v>8350</v>
      </c>
      <c r="T118" s="10">
        <f t="shared" si="8"/>
        <v>40595.497164351851</v>
      </c>
      <c r="U118" s="11">
        <f t="shared" si="9"/>
        <v>40641.455497685187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100.49377777777779</v>
      </c>
      <c r="P119" s="6">
        <f t="shared" si="6"/>
        <v>167.48962962962963</v>
      </c>
      <c r="Q119" t="str">
        <f t="shared" si="7"/>
        <v>film &amp; video/shorts</v>
      </c>
      <c r="R119" t="s">
        <v>8339</v>
      </c>
      <c r="S119" t="s">
        <v>8350</v>
      </c>
      <c r="T119" s="10">
        <f t="shared" si="8"/>
        <v>40248.834999999999</v>
      </c>
      <c r="U119" s="11">
        <f t="shared" si="9"/>
        <v>40338.791666666664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113.03159999999998</v>
      </c>
      <c r="P120" s="6">
        <f t="shared" si="6"/>
        <v>144.91230769230768</v>
      </c>
      <c r="Q120" t="str">
        <f t="shared" si="7"/>
        <v>film &amp; video/shorts</v>
      </c>
      <c r="R120" t="s">
        <v>8339</v>
      </c>
      <c r="S120" t="s">
        <v>8350</v>
      </c>
      <c r="T120" s="10">
        <f t="shared" si="8"/>
        <v>40723.053657407407</v>
      </c>
      <c r="U120" s="11">
        <f t="shared" si="9"/>
        <v>40753.053657407407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104.55692307692308</v>
      </c>
      <c r="P121" s="6">
        <f t="shared" si="6"/>
        <v>91.840540540540545</v>
      </c>
      <c r="Q121" t="str">
        <f t="shared" si="7"/>
        <v>film &amp; video/shorts</v>
      </c>
      <c r="R121" t="s">
        <v>8339</v>
      </c>
      <c r="S121" t="s">
        <v>8350</v>
      </c>
      <c r="T121" s="10">
        <f t="shared" si="8"/>
        <v>40739.069282407407</v>
      </c>
      <c r="U121" s="11">
        <f t="shared" si="9"/>
        <v>40768.958333333336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1.4285714285714287E-2</v>
      </c>
      <c r="P122" s="6">
        <f t="shared" si="6"/>
        <v>10</v>
      </c>
      <c r="Q122" t="str">
        <f t="shared" si="7"/>
        <v>film &amp; video/science fiction</v>
      </c>
      <c r="R122" t="s">
        <v>8338</v>
      </c>
      <c r="S122" t="s">
        <v>8350</v>
      </c>
      <c r="T122" s="10">
        <f t="shared" si="8"/>
        <v>42616.049849537041</v>
      </c>
      <c r="U122" s="11">
        <f t="shared" si="9"/>
        <v>42646.049849537041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3.3333333333333333E-2</v>
      </c>
      <c r="P123" s="6">
        <f t="shared" si="6"/>
        <v>1</v>
      </c>
      <c r="Q123" t="str">
        <f t="shared" si="7"/>
        <v>film &amp; video/science fiction</v>
      </c>
      <c r="R123" t="s">
        <v>8338</v>
      </c>
      <c r="S123" t="s">
        <v>8350</v>
      </c>
      <c r="T123" s="10">
        <f t="shared" si="8"/>
        <v>42096.704976851848</v>
      </c>
      <c r="U123" s="11">
        <f t="shared" si="9"/>
        <v>42112.427777777775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tr">
        <f t="shared" si="7"/>
        <v>film &amp; video/science fiction</v>
      </c>
      <c r="R124" t="s">
        <v>8338</v>
      </c>
      <c r="S124" t="s">
        <v>8350</v>
      </c>
      <c r="T124" s="10">
        <f t="shared" si="8"/>
        <v>42593.431793981479</v>
      </c>
      <c r="U124" s="11">
        <f t="shared" si="9"/>
        <v>42653.431793981479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0.27454545454545454</v>
      </c>
      <c r="P125" s="6">
        <f t="shared" si="6"/>
        <v>25.166666666666668</v>
      </c>
      <c r="Q125" t="str">
        <f t="shared" si="7"/>
        <v>film &amp; video/science fiction</v>
      </c>
      <c r="R125" t="s">
        <v>8338</v>
      </c>
      <c r="S125" t="s">
        <v>8350</v>
      </c>
      <c r="T125" s="10">
        <f t="shared" si="8"/>
        <v>41904.781990740739</v>
      </c>
      <c r="U125" s="11">
        <f t="shared" si="9"/>
        <v>41940.916666666664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tr">
        <f t="shared" si="7"/>
        <v>film &amp; video/science fiction</v>
      </c>
      <c r="R126" t="s">
        <v>8338</v>
      </c>
      <c r="S126" t="s">
        <v>8350</v>
      </c>
      <c r="T126" s="10">
        <f t="shared" si="8"/>
        <v>42114.928726851853</v>
      </c>
      <c r="U126" s="11">
        <f t="shared" si="9"/>
        <v>42139.928726851853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14.000000000000002</v>
      </c>
      <c r="P127" s="6">
        <f t="shared" si="6"/>
        <v>11.666666666666666</v>
      </c>
      <c r="Q127" t="str">
        <f t="shared" si="7"/>
        <v>film &amp; video/science fiction</v>
      </c>
      <c r="R127" t="s">
        <v>8338</v>
      </c>
      <c r="S127" t="s">
        <v>8350</v>
      </c>
      <c r="T127" s="10">
        <f t="shared" si="8"/>
        <v>42709.993981481486</v>
      </c>
      <c r="U127" s="11">
        <f t="shared" si="9"/>
        <v>42769.993981481486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</v>
      </c>
      <c r="P128" s="6">
        <f t="shared" si="6"/>
        <v>106.69230769230769</v>
      </c>
      <c r="Q128" t="str">
        <f t="shared" si="7"/>
        <v>film &amp; video/science fiction</v>
      </c>
      <c r="R128" t="s">
        <v>8338</v>
      </c>
      <c r="S128" t="s">
        <v>8350</v>
      </c>
      <c r="T128" s="10">
        <f t="shared" si="8"/>
        <v>42135.589548611111</v>
      </c>
      <c r="U128" s="11">
        <f t="shared" si="9"/>
        <v>42166.083333333328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</v>
      </c>
      <c r="P129" s="6">
        <f t="shared" si="6"/>
        <v>47.5</v>
      </c>
      <c r="Q129" t="str">
        <f t="shared" si="7"/>
        <v>film &amp; video/science fiction</v>
      </c>
      <c r="R129" t="s">
        <v>8338</v>
      </c>
      <c r="S129" t="s">
        <v>8350</v>
      </c>
      <c r="T129" s="10">
        <f t="shared" si="8"/>
        <v>42067.62431712963</v>
      </c>
      <c r="U129" s="11">
        <f t="shared" si="9"/>
        <v>42097.582650462966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0">(E130/D130)*100</f>
        <v>1.867</v>
      </c>
      <c r="P130" s="6">
        <f t="shared" ref="P130:P193" si="11">(E130/L130)</f>
        <v>311.16666666666669</v>
      </c>
      <c r="Q130" t="str">
        <f t="shared" ref="Q130:Q193" si="12">N130</f>
        <v>film &amp; video/science fiction</v>
      </c>
      <c r="R130" t="s">
        <v>8338</v>
      </c>
      <c r="S130" t="s">
        <v>8350</v>
      </c>
      <c r="T130" s="10">
        <f t="shared" si="8"/>
        <v>42628.22792824074</v>
      </c>
      <c r="U130" s="11">
        <f t="shared" si="9"/>
        <v>42663.22792824074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s="6" t="e">
        <f t="shared" si="11"/>
        <v>#DIV/0!</v>
      </c>
      <c r="Q131" t="str">
        <f t="shared" si="12"/>
        <v>film &amp; video/science fiction</v>
      </c>
      <c r="R131" t="s">
        <v>8338</v>
      </c>
      <c r="S131" t="s">
        <v>8350</v>
      </c>
      <c r="T131" s="10">
        <f t="shared" ref="T131:T194" si="13">(((J131/60)/60)/24)+DATE(1970,1,1)</f>
        <v>41882.937303240738</v>
      </c>
      <c r="U131" s="11">
        <f t="shared" ref="U131:U194" si="14">(((I131/60)/60)/24)+DATE(1970,1,1)</f>
        <v>41942.937303240738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 t="e">
        <f t="shared" si="11"/>
        <v>#DIV/0!</v>
      </c>
      <c r="Q132" t="str">
        <f t="shared" si="12"/>
        <v>film &amp; video/science fiction</v>
      </c>
      <c r="R132" t="s">
        <v>8338</v>
      </c>
      <c r="S132" t="s">
        <v>8350</v>
      </c>
      <c r="T132" s="10">
        <f t="shared" si="13"/>
        <v>41778.915416666663</v>
      </c>
      <c r="U132" s="11">
        <f t="shared" si="14"/>
        <v>41806.844444444447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 t="e">
        <f t="shared" si="11"/>
        <v>#DIV/0!</v>
      </c>
      <c r="Q133" t="str">
        <f t="shared" si="12"/>
        <v>film &amp; video/science fiction</v>
      </c>
      <c r="R133" t="s">
        <v>8338</v>
      </c>
      <c r="S133" t="s">
        <v>8350</v>
      </c>
      <c r="T133" s="10">
        <f t="shared" si="13"/>
        <v>42541.837511574078</v>
      </c>
      <c r="U133" s="11">
        <f t="shared" si="14"/>
        <v>42557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6">
        <f t="shared" si="11"/>
        <v>94.506172839506178</v>
      </c>
      <c r="Q134" t="str">
        <f t="shared" si="12"/>
        <v>film &amp; video/science fiction</v>
      </c>
      <c r="R134" t="s">
        <v>8338</v>
      </c>
      <c r="S134" t="s">
        <v>8350</v>
      </c>
      <c r="T134" s="10">
        <f t="shared" si="13"/>
        <v>41905.812581018516</v>
      </c>
      <c r="U134" s="11">
        <f t="shared" si="14"/>
        <v>41950.854247685187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 t="e">
        <f t="shared" si="11"/>
        <v>#DIV/0!</v>
      </c>
      <c r="Q135" t="str">
        <f t="shared" si="12"/>
        <v>film &amp; video/science fiction</v>
      </c>
      <c r="R135" t="s">
        <v>8338</v>
      </c>
      <c r="S135" t="s">
        <v>8350</v>
      </c>
      <c r="T135" s="10">
        <f t="shared" si="13"/>
        <v>42491.80768518518</v>
      </c>
      <c r="U135" s="11">
        <f t="shared" si="14"/>
        <v>42521.729861111111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 t="e">
        <f t="shared" si="11"/>
        <v>#DIV/0!</v>
      </c>
      <c r="Q136" t="str">
        <f t="shared" si="12"/>
        <v>film &amp; video/science fiction</v>
      </c>
      <c r="R136" t="s">
        <v>8338</v>
      </c>
      <c r="S136" t="s">
        <v>8350</v>
      </c>
      <c r="T136" s="10">
        <f t="shared" si="13"/>
        <v>42221.909930555557</v>
      </c>
      <c r="U136" s="11">
        <f t="shared" si="14"/>
        <v>42251.708333333328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6">
        <f t="shared" si="11"/>
        <v>80.599999999999994</v>
      </c>
      <c r="Q137" t="str">
        <f t="shared" si="12"/>
        <v>film &amp; video/science fiction</v>
      </c>
      <c r="R137" t="s">
        <v>8338</v>
      </c>
      <c r="S137" t="s">
        <v>8350</v>
      </c>
      <c r="T137" s="10">
        <f t="shared" si="13"/>
        <v>41788.381909722222</v>
      </c>
      <c r="U137" s="11">
        <f t="shared" si="14"/>
        <v>41821.791666666664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 t="e">
        <f t="shared" si="11"/>
        <v>#DIV/0!</v>
      </c>
      <c r="Q138" t="str">
        <f t="shared" si="12"/>
        <v>film &amp; video/science fiction</v>
      </c>
      <c r="R138" t="s">
        <v>8338</v>
      </c>
      <c r="S138" t="s">
        <v>8350</v>
      </c>
      <c r="T138" s="10">
        <f t="shared" si="13"/>
        <v>42096.410115740742</v>
      </c>
      <c r="U138" s="11">
        <f t="shared" si="14"/>
        <v>42140.427777777775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 t="e">
        <f t="shared" si="11"/>
        <v>#DIV/0!</v>
      </c>
      <c r="Q139" t="str">
        <f t="shared" si="12"/>
        <v>film &amp; video/science fiction</v>
      </c>
      <c r="R139" t="s">
        <v>8338</v>
      </c>
      <c r="S139" t="s">
        <v>8350</v>
      </c>
      <c r="T139" s="10">
        <f t="shared" si="13"/>
        <v>42239.573993055557</v>
      </c>
      <c r="U139" s="11">
        <f t="shared" si="14"/>
        <v>42289.573993055557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6">
        <f t="shared" si="11"/>
        <v>81.241379310344826</v>
      </c>
      <c r="Q140" t="str">
        <f t="shared" si="12"/>
        <v>film &amp; video/science fiction</v>
      </c>
      <c r="R140" t="s">
        <v>8338</v>
      </c>
      <c r="S140" t="s">
        <v>8350</v>
      </c>
      <c r="T140" s="10">
        <f t="shared" si="13"/>
        <v>42186.257418981477</v>
      </c>
      <c r="U140" s="11">
        <f t="shared" si="14"/>
        <v>42217.207638888889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tr">
        <f t="shared" si="12"/>
        <v>film &amp; video/science fiction</v>
      </c>
      <c r="R141" t="s">
        <v>8338</v>
      </c>
      <c r="S141" t="s">
        <v>8350</v>
      </c>
      <c r="T141" s="10">
        <f t="shared" si="13"/>
        <v>42187.920972222222</v>
      </c>
      <c r="U141" s="11">
        <f t="shared" si="14"/>
        <v>42197.920972222222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 t="e">
        <f t="shared" si="11"/>
        <v>#DIV/0!</v>
      </c>
      <c r="Q142" t="str">
        <f t="shared" si="12"/>
        <v>film &amp; video/science fiction</v>
      </c>
      <c r="R142" t="s">
        <v>8338</v>
      </c>
      <c r="S142" t="s">
        <v>8350</v>
      </c>
      <c r="T142" s="10">
        <f t="shared" si="13"/>
        <v>42053.198287037041</v>
      </c>
      <c r="U142" s="11">
        <f t="shared" si="14"/>
        <v>42083.15662037037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6">
        <f t="shared" si="11"/>
        <v>46.178571428571431</v>
      </c>
      <c r="Q143" t="str">
        <f t="shared" si="12"/>
        <v>film &amp; video/science fiction</v>
      </c>
      <c r="R143" t="s">
        <v>8338</v>
      </c>
      <c r="S143" t="s">
        <v>8350</v>
      </c>
      <c r="T143" s="10">
        <f t="shared" si="13"/>
        <v>42110.153043981481</v>
      </c>
      <c r="U143" s="11">
        <f t="shared" si="14"/>
        <v>42155.153043981481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6">
        <f t="shared" si="11"/>
        <v>10</v>
      </c>
      <c r="Q144" t="str">
        <f t="shared" si="12"/>
        <v>film &amp; video/science fiction</v>
      </c>
      <c r="R144" t="s">
        <v>8338</v>
      </c>
      <c r="S144" t="s">
        <v>8350</v>
      </c>
      <c r="T144" s="10">
        <f t="shared" si="13"/>
        <v>41938.893263888887</v>
      </c>
      <c r="U144" s="11">
        <f t="shared" si="14"/>
        <v>41959.934930555552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 t="e">
        <f t="shared" si="11"/>
        <v>#DIV/0!</v>
      </c>
      <c r="Q145" t="str">
        <f t="shared" si="12"/>
        <v>film &amp; video/science fiction</v>
      </c>
      <c r="R145" t="s">
        <v>8338</v>
      </c>
      <c r="S145" t="s">
        <v>8350</v>
      </c>
      <c r="T145" s="10">
        <f t="shared" si="13"/>
        <v>42559.064143518524</v>
      </c>
      <c r="U145" s="11">
        <f t="shared" si="14"/>
        <v>42616.246527777781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6">
        <f t="shared" si="11"/>
        <v>55.945945945945944</v>
      </c>
      <c r="Q146" t="str">
        <f t="shared" si="12"/>
        <v>film &amp; video/science fiction</v>
      </c>
      <c r="R146" t="s">
        <v>8338</v>
      </c>
      <c r="S146" t="s">
        <v>8350</v>
      </c>
      <c r="T146" s="10">
        <f t="shared" si="13"/>
        <v>42047.762407407412</v>
      </c>
      <c r="U146" s="11">
        <f t="shared" si="14"/>
        <v>42107.72074074074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6">
        <f t="shared" si="11"/>
        <v>37.555555555555557</v>
      </c>
      <c r="Q147" t="str">
        <f t="shared" si="12"/>
        <v>film &amp; video/science fiction</v>
      </c>
      <c r="R147" t="s">
        <v>8338</v>
      </c>
      <c r="S147" t="s">
        <v>8350</v>
      </c>
      <c r="T147" s="10">
        <f t="shared" si="13"/>
        <v>42200.542268518519</v>
      </c>
      <c r="U147" s="11">
        <f t="shared" si="14"/>
        <v>42227.542268518519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6">
        <f t="shared" si="11"/>
        <v>38.333333333333336</v>
      </c>
      <c r="Q148" t="str">
        <f t="shared" si="12"/>
        <v>film &amp; video/science fiction</v>
      </c>
      <c r="R148" t="s">
        <v>8338</v>
      </c>
      <c r="S148" t="s">
        <v>8350</v>
      </c>
      <c r="T148" s="10">
        <f t="shared" si="13"/>
        <v>42693.016180555554</v>
      </c>
      <c r="U148" s="11">
        <f t="shared" si="14"/>
        <v>42753.016180555554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 t="e">
        <f t="shared" si="11"/>
        <v>#DIV/0!</v>
      </c>
      <c r="Q149" t="str">
        <f t="shared" si="12"/>
        <v>film &amp; video/science fiction</v>
      </c>
      <c r="R149" t="s">
        <v>8338</v>
      </c>
      <c r="S149" t="s">
        <v>8350</v>
      </c>
      <c r="T149" s="10">
        <f t="shared" si="13"/>
        <v>41969.767824074079</v>
      </c>
      <c r="U149" s="11">
        <f t="shared" si="14"/>
        <v>42012.762499999997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6">
        <f t="shared" si="11"/>
        <v>20</v>
      </c>
      <c r="Q150" t="str">
        <f t="shared" si="12"/>
        <v>film &amp; video/science fiction</v>
      </c>
      <c r="R150" t="s">
        <v>8338</v>
      </c>
      <c r="S150" t="s">
        <v>8350</v>
      </c>
      <c r="T150" s="10">
        <f t="shared" si="13"/>
        <v>42397.281666666662</v>
      </c>
      <c r="U150" s="11">
        <f t="shared" si="14"/>
        <v>42427.281666666662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6">
        <f t="shared" si="11"/>
        <v>15.333333333333334</v>
      </c>
      <c r="Q151" t="str">
        <f t="shared" si="12"/>
        <v>film &amp; video/science fiction</v>
      </c>
      <c r="R151" t="s">
        <v>8338</v>
      </c>
      <c r="S151" t="s">
        <v>8350</v>
      </c>
      <c r="T151" s="10">
        <f t="shared" si="13"/>
        <v>41968.172106481477</v>
      </c>
      <c r="U151" s="11">
        <f t="shared" si="14"/>
        <v>41998.333333333328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6">
        <f t="shared" si="11"/>
        <v>449.43283582089555</v>
      </c>
      <c r="Q152" t="str">
        <f t="shared" si="12"/>
        <v>film &amp; video/science fiction</v>
      </c>
      <c r="R152" t="s">
        <v>8338</v>
      </c>
      <c r="S152" t="s">
        <v>8350</v>
      </c>
      <c r="T152" s="10">
        <f t="shared" si="13"/>
        <v>42090.161828703705</v>
      </c>
      <c r="U152" s="11">
        <f t="shared" si="14"/>
        <v>42150.161828703705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6">
        <f t="shared" si="11"/>
        <v>28</v>
      </c>
      <c r="Q153" t="str">
        <f t="shared" si="12"/>
        <v>film &amp; video/science fiction</v>
      </c>
      <c r="R153" t="s">
        <v>8338</v>
      </c>
      <c r="S153" t="s">
        <v>8350</v>
      </c>
      <c r="T153" s="10">
        <f t="shared" si="13"/>
        <v>42113.550821759258</v>
      </c>
      <c r="U153" s="11">
        <f t="shared" si="14"/>
        <v>42173.550821759258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6">
        <f t="shared" si="11"/>
        <v>15</v>
      </c>
      <c r="Q154" t="str">
        <f t="shared" si="12"/>
        <v>film &amp; video/science fiction</v>
      </c>
      <c r="R154" t="s">
        <v>8338</v>
      </c>
      <c r="S154" t="s">
        <v>8350</v>
      </c>
      <c r="T154" s="10">
        <f t="shared" si="13"/>
        <v>41875.077546296299</v>
      </c>
      <c r="U154" s="11">
        <f t="shared" si="14"/>
        <v>41905.077546296299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6">
        <f t="shared" si="11"/>
        <v>35.9</v>
      </c>
      <c r="Q155" t="str">
        <f t="shared" si="12"/>
        <v>film &amp; video/science fiction</v>
      </c>
      <c r="R155" t="s">
        <v>8338</v>
      </c>
      <c r="S155" t="s">
        <v>8350</v>
      </c>
      <c r="T155" s="10">
        <f t="shared" si="13"/>
        <v>41933.586157407408</v>
      </c>
      <c r="U155" s="11">
        <f t="shared" si="14"/>
        <v>41975.627824074079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6">
        <f t="shared" si="11"/>
        <v>13.333333333333334</v>
      </c>
      <c r="Q156" t="str">
        <f t="shared" si="12"/>
        <v>film &amp; video/science fiction</v>
      </c>
      <c r="R156" t="s">
        <v>8338</v>
      </c>
      <c r="S156" t="s">
        <v>8350</v>
      </c>
      <c r="T156" s="10">
        <f t="shared" si="13"/>
        <v>42115.547395833331</v>
      </c>
      <c r="U156" s="11">
        <f t="shared" si="14"/>
        <v>42158.547395833331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6">
        <f t="shared" si="11"/>
        <v>20.25</v>
      </c>
      <c r="Q157" t="str">
        <f t="shared" si="12"/>
        <v>film &amp; video/science fiction</v>
      </c>
      <c r="R157" t="s">
        <v>8338</v>
      </c>
      <c r="S157" t="s">
        <v>8350</v>
      </c>
      <c r="T157" s="10">
        <f t="shared" si="13"/>
        <v>42168.559432870374</v>
      </c>
      <c r="U157" s="11">
        <f t="shared" si="14"/>
        <v>42208.559432870374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6">
        <f t="shared" si="11"/>
        <v>119</v>
      </c>
      <c r="Q158" t="str">
        <f t="shared" si="12"/>
        <v>film &amp; video/science fiction</v>
      </c>
      <c r="R158" t="s">
        <v>8338</v>
      </c>
      <c r="S158" t="s">
        <v>8350</v>
      </c>
      <c r="T158" s="10">
        <f t="shared" si="13"/>
        <v>41794.124953703707</v>
      </c>
      <c r="U158" s="11">
        <f t="shared" si="14"/>
        <v>41854.124953703707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6">
        <f t="shared" si="11"/>
        <v>4</v>
      </c>
      <c r="Q159" t="str">
        <f t="shared" si="12"/>
        <v>film &amp; video/science fiction</v>
      </c>
      <c r="R159" t="s">
        <v>8338</v>
      </c>
      <c r="S159" t="s">
        <v>8350</v>
      </c>
      <c r="T159" s="10">
        <f t="shared" si="13"/>
        <v>42396.911712962959</v>
      </c>
      <c r="U159" s="11">
        <f t="shared" si="14"/>
        <v>42426.911712962959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 t="e">
        <f t="shared" si="11"/>
        <v>#DIV/0!</v>
      </c>
      <c r="Q160" t="str">
        <f t="shared" si="12"/>
        <v>film &amp; video/science fiction</v>
      </c>
      <c r="R160" t="s">
        <v>8338</v>
      </c>
      <c r="S160" t="s">
        <v>8350</v>
      </c>
      <c r="T160" s="10">
        <f t="shared" si="13"/>
        <v>41904.07671296296</v>
      </c>
      <c r="U160" s="11">
        <f t="shared" si="14"/>
        <v>41934.07671296296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6">
        <f t="shared" si="11"/>
        <v>10</v>
      </c>
      <c r="Q161" t="str">
        <f t="shared" si="12"/>
        <v>film &amp; video/science fiction</v>
      </c>
      <c r="R161" t="s">
        <v>8338</v>
      </c>
      <c r="S161" t="s">
        <v>8350</v>
      </c>
      <c r="T161" s="10">
        <f t="shared" si="13"/>
        <v>42514.434548611112</v>
      </c>
      <c r="U161" s="11">
        <f t="shared" si="14"/>
        <v>42554.434548611112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 t="e">
        <f t="shared" si="11"/>
        <v>#DIV/0!</v>
      </c>
      <c r="Q162" t="str">
        <f t="shared" si="12"/>
        <v>film &amp; video/drama</v>
      </c>
      <c r="R162" t="s">
        <v>8315</v>
      </c>
      <c r="S162" t="s">
        <v>8350</v>
      </c>
      <c r="T162" s="10">
        <f t="shared" si="13"/>
        <v>42171.913090277783</v>
      </c>
      <c r="U162" s="11">
        <f t="shared" si="14"/>
        <v>42231.913090277783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6">
        <f t="shared" si="11"/>
        <v>5</v>
      </c>
      <c r="Q163" t="str">
        <f t="shared" si="12"/>
        <v>film &amp; video/drama</v>
      </c>
      <c r="R163" t="s">
        <v>8315</v>
      </c>
      <c r="S163" t="s">
        <v>8350</v>
      </c>
      <c r="T163" s="10">
        <f t="shared" si="13"/>
        <v>41792.687442129631</v>
      </c>
      <c r="U163" s="11">
        <f t="shared" si="14"/>
        <v>41822.687442129631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6">
        <f t="shared" si="11"/>
        <v>43.5</v>
      </c>
      <c r="Q164" t="str">
        <f t="shared" si="12"/>
        <v>film &amp; video/drama</v>
      </c>
      <c r="R164" t="s">
        <v>8315</v>
      </c>
      <c r="S164" t="s">
        <v>8350</v>
      </c>
      <c r="T164" s="10">
        <f t="shared" si="13"/>
        <v>41835.126805555556</v>
      </c>
      <c r="U164" s="11">
        <f t="shared" si="14"/>
        <v>41867.987500000003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 t="e">
        <f t="shared" si="11"/>
        <v>#DIV/0!</v>
      </c>
      <c r="Q165" t="str">
        <f t="shared" si="12"/>
        <v>film &amp; video/drama</v>
      </c>
      <c r="R165" t="s">
        <v>8315</v>
      </c>
      <c r="S165" t="s">
        <v>8350</v>
      </c>
      <c r="T165" s="10">
        <f t="shared" si="13"/>
        <v>42243.961273148147</v>
      </c>
      <c r="U165" s="11">
        <f t="shared" si="14"/>
        <v>42278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6">
        <f t="shared" si="11"/>
        <v>91.428571428571431</v>
      </c>
      <c r="Q166" t="str">
        <f t="shared" si="12"/>
        <v>film &amp; video/drama</v>
      </c>
      <c r="R166" t="s">
        <v>8315</v>
      </c>
      <c r="S166" t="s">
        <v>8350</v>
      </c>
      <c r="T166" s="10">
        <f t="shared" si="13"/>
        <v>41841.762743055559</v>
      </c>
      <c r="U166" s="11">
        <f t="shared" si="14"/>
        <v>41901.762743055559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 t="e">
        <f t="shared" si="11"/>
        <v>#DIV/0!</v>
      </c>
      <c r="Q167" t="str">
        <f t="shared" si="12"/>
        <v>film &amp; video/drama</v>
      </c>
      <c r="R167" t="s">
        <v>8315</v>
      </c>
      <c r="S167" t="s">
        <v>8350</v>
      </c>
      <c r="T167" s="10">
        <f t="shared" si="13"/>
        <v>42351.658842592587</v>
      </c>
      <c r="U167" s="11">
        <f t="shared" si="14"/>
        <v>42381.658842592587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tr">
        <f t="shared" si="12"/>
        <v>film &amp; video/drama</v>
      </c>
      <c r="R168" t="s">
        <v>8315</v>
      </c>
      <c r="S168" t="s">
        <v>8350</v>
      </c>
      <c r="T168" s="10">
        <f t="shared" si="13"/>
        <v>42721.075949074075</v>
      </c>
      <c r="U168" s="11">
        <f t="shared" si="14"/>
        <v>42751.075949074075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6">
        <f t="shared" si="11"/>
        <v>5.5</v>
      </c>
      <c r="Q169" t="str">
        <f t="shared" si="12"/>
        <v>film &amp; video/drama</v>
      </c>
      <c r="R169" t="s">
        <v>8315</v>
      </c>
      <c r="S169" t="s">
        <v>8350</v>
      </c>
      <c r="T169" s="10">
        <f t="shared" si="13"/>
        <v>42160.927488425921</v>
      </c>
      <c r="U169" s="11">
        <f t="shared" si="14"/>
        <v>42220.927488425921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6">
        <f t="shared" si="11"/>
        <v>108.33333333333333</v>
      </c>
      <c r="Q170" t="str">
        <f t="shared" si="12"/>
        <v>film &amp; video/drama</v>
      </c>
      <c r="R170" t="s">
        <v>8315</v>
      </c>
      <c r="S170" t="s">
        <v>8350</v>
      </c>
      <c r="T170" s="10">
        <f t="shared" si="13"/>
        <v>42052.83530092593</v>
      </c>
      <c r="U170" s="11">
        <f t="shared" si="14"/>
        <v>42082.793634259258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6">
        <f t="shared" si="11"/>
        <v>56</v>
      </c>
      <c r="Q171" t="str">
        <f t="shared" si="12"/>
        <v>film &amp; video/drama</v>
      </c>
      <c r="R171" t="s">
        <v>8315</v>
      </c>
      <c r="S171" t="s">
        <v>8350</v>
      </c>
      <c r="T171" s="10">
        <f t="shared" si="13"/>
        <v>41900.505312499998</v>
      </c>
      <c r="U171" s="11">
        <f t="shared" si="14"/>
        <v>41930.505312499998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6">
        <f t="shared" si="11"/>
        <v>32.5</v>
      </c>
      <c r="Q172" t="str">
        <f t="shared" si="12"/>
        <v>film &amp; video/drama</v>
      </c>
      <c r="R172" t="s">
        <v>8315</v>
      </c>
      <c r="S172" t="s">
        <v>8350</v>
      </c>
      <c r="T172" s="10">
        <f t="shared" si="13"/>
        <v>42216.977812500001</v>
      </c>
      <c r="U172" s="11">
        <f t="shared" si="14"/>
        <v>42246.227777777778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6">
        <f t="shared" si="11"/>
        <v>1</v>
      </c>
      <c r="Q173" t="str">
        <f t="shared" si="12"/>
        <v>film &amp; video/drama</v>
      </c>
      <c r="R173" t="s">
        <v>8315</v>
      </c>
      <c r="S173" t="s">
        <v>8350</v>
      </c>
      <c r="T173" s="10">
        <f t="shared" si="13"/>
        <v>42534.180717592593</v>
      </c>
      <c r="U173" s="11">
        <f t="shared" si="14"/>
        <v>42594.180717592593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 t="e">
        <f t="shared" si="11"/>
        <v>#DIV/0!</v>
      </c>
      <c r="Q174" t="str">
        <f t="shared" si="12"/>
        <v>film &amp; video/drama</v>
      </c>
      <c r="R174" t="s">
        <v>8315</v>
      </c>
      <c r="S174" t="s">
        <v>8350</v>
      </c>
      <c r="T174" s="10">
        <f t="shared" si="13"/>
        <v>42047.394942129627</v>
      </c>
      <c r="U174" s="11">
        <f t="shared" si="14"/>
        <v>42082.353275462956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 t="e">
        <f t="shared" si="11"/>
        <v>#DIV/0!</v>
      </c>
      <c r="Q175" t="str">
        <f t="shared" si="12"/>
        <v>film &amp; video/drama</v>
      </c>
      <c r="R175" t="s">
        <v>8315</v>
      </c>
      <c r="S175" t="s">
        <v>8350</v>
      </c>
      <c r="T175" s="10">
        <f t="shared" si="13"/>
        <v>42033.573009259257</v>
      </c>
      <c r="U175" s="11">
        <f t="shared" si="14"/>
        <v>42063.573009259257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 t="e">
        <f t="shared" si="11"/>
        <v>#DIV/0!</v>
      </c>
      <c r="Q176" t="str">
        <f t="shared" si="12"/>
        <v>film &amp; video/drama</v>
      </c>
      <c r="R176" t="s">
        <v>8315</v>
      </c>
      <c r="S176" t="s">
        <v>8350</v>
      </c>
      <c r="T176" s="10">
        <f t="shared" si="13"/>
        <v>42072.758981481486</v>
      </c>
      <c r="U176" s="11">
        <f t="shared" si="14"/>
        <v>42132.758981481486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6">
        <f t="shared" si="11"/>
        <v>49.884615384615387</v>
      </c>
      <c r="Q177" t="str">
        <f t="shared" si="12"/>
        <v>film &amp; video/drama</v>
      </c>
      <c r="R177" t="s">
        <v>8315</v>
      </c>
      <c r="S177" t="s">
        <v>8350</v>
      </c>
      <c r="T177" s="10">
        <f t="shared" si="13"/>
        <v>41855.777905092589</v>
      </c>
      <c r="U177" s="11">
        <f t="shared" si="14"/>
        <v>41880.777905092589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 t="e">
        <f t="shared" si="11"/>
        <v>#DIV/0!</v>
      </c>
      <c r="Q178" t="str">
        <f t="shared" si="12"/>
        <v>film &amp; video/drama</v>
      </c>
      <c r="R178" t="s">
        <v>8315</v>
      </c>
      <c r="S178" t="s">
        <v>8350</v>
      </c>
      <c r="T178" s="10">
        <f t="shared" si="13"/>
        <v>42191.824062500003</v>
      </c>
      <c r="U178" s="11">
        <f t="shared" si="14"/>
        <v>42221.824062500003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25.714285714285715</v>
      </c>
      <c r="Q179" t="str">
        <f t="shared" si="12"/>
        <v>film &amp; video/drama</v>
      </c>
      <c r="R179" t="s">
        <v>8315</v>
      </c>
      <c r="S179" t="s">
        <v>8350</v>
      </c>
      <c r="T179" s="10">
        <f t="shared" si="13"/>
        <v>42070.047754629632</v>
      </c>
      <c r="U179" s="11">
        <f t="shared" si="14"/>
        <v>42087.00608796296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 t="e">
        <f t="shared" si="11"/>
        <v>#DIV/0!</v>
      </c>
      <c r="Q180" t="str">
        <f t="shared" si="12"/>
        <v>film &amp; video/drama</v>
      </c>
      <c r="R180" t="s">
        <v>8315</v>
      </c>
      <c r="S180" t="s">
        <v>8350</v>
      </c>
      <c r="T180" s="10">
        <f t="shared" si="13"/>
        <v>42304.955381944441</v>
      </c>
      <c r="U180" s="11">
        <f t="shared" si="14"/>
        <v>42334.997048611112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tr">
        <f t="shared" si="12"/>
        <v>film &amp; video/drama</v>
      </c>
      <c r="R181" t="s">
        <v>8315</v>
      </c>
      <c r="S181" t="s">
        <v>8350</v>
      </c>
      <c r="T181" s="10">
        <f t="shared" si="13"/>
        <v>42403.080497685187</v>
      </c>
      <c r="U181" s="11">
        <f t="shared" si="14"/>
        <v>42433.080497685187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6">
        <f t="shared" si="11"/>
        <v>30.846153846153847</v>
      </c>
      <c r="Q182" t="str">
        <f t="shared" si="12"/>
        <v>film &amp; video/drama</v>
      </c>
      <c r="R182" t="s">
        <v>8315</v>
      </c>
      <c r="S182" t="s">
        <v>8350</v>
      </c>
      <c r="T182" s="10">
        <f t="shared" si="13"/>
        <v>42067.991238425922</v>
      </c>
      <c r="U182" s="11">
        <f t="shared" si="14"/>
        <v>42107.791666666672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6">
        <f t="shared" si="11"/>
        <v>180.5</v>
      </c>
      <c r="Q183" t="str">
        <f t="shared" si="12"/>
        <v>film &amp; video/drama</v>
      </c>
      <c r="R183" t="s">
        <v>8315</v>
      </c>
      <c r="S183" t="s">
        <v>8350</v>
      </c>
      <c r="T183" s="10">
        <f t="shared" si="13"/>
        <v>42147.741840277777</v>
      </c>
      <c r="U183" s="11">
        <f t="shared" si="14"/>
        <v>42177.741840277777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 t="e">
        <f t="shared" si="11"/>
        <v>#DIV/0!</v>
      </c>
      <c r="Q184" t="str">
        <f t="shared" si="12"/>
        <v>film &amp; video/drama</v>
      </c>
      <c r="R184" t="s">
        <v>8315</v>
      </c>
      <c r="S184" t="s">
        <v>8350</v>
      </c>
      <c r="T184" s="10">
        <f t="shared" si="13"/>
        <v>42712.011944444443</v>
      </c>
      <c r="U184" s="11">
        <f t="shared" si="14"/>
        <v>42742.011944444443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6">
        <f t="shared" si="11"/>
        <v>373.5</v>
      </c>
      <c r="Q185" t="str">
        <f t="shared" si="12"/>
        <v>film &amp; video/drama</v>
      </c>
      <c r="R185" t="s">
        <v>8315</v>
      </c>
      <c r="S185" t="s">
        <v>8350</v>
      </c>
      <c r="T185" s="10">
        <f t="shared" si="13"/>
        <v>41939.810300925928</v>
      </c>
      <c r="U185" s="11">
        <f t="shared" si="14"/>
        <v>41969.851967592593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6">
        <f t="shared" si="11"/>
        <v>25.5</v>
      </c>
      <c r="Q186" t="str">
        <f t="shared" si="12"/>
        <v>film &amp; video/drama</v>
      </c>
      <c r="R186" t="s">
        <v>8315</v>
      </c>
      <c r="S186" t="s">
        <v>8350</v>
      </c>
      <c r="T186" s="10">
        <f t="shared" si="13"/>
        <v>41825.791226851856</v>
      </c>
      <c r="U186" s="11">
        <f t="shared" si="14"/>
        <v>41883.165972222225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6">
        <f t="shared" si="11"/>
        <v>220</v>
      </c>
      <c r="Q187" t="str">
        <f t="shared" si="12"/>
        <v>film &amp; video/drama</v>
      </c>
      <c r="R187" t="s">
        <v>8315</v>
      </c>
      <c r="S187" t="s">
        <v>8350</v>
      </c>
      <c r="T187" s="10">
        <f t="shared" si="13"/>
        <v>42570.91133101852</v>
      </c>
      <c r="U187" s="11">
        <f t="shared" si="14"/>
        <v>42600.91133101852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 t="e">
        <f t="shared" si="11"/>
        <v>#DIV/0!</v>
      </c>
      <c r="Q188" t="str">
        <f t="shared" si="12"/>
        <v>film &amp; video/drama</v>
      </c>
      <c r="R188" t="s">
        <v>8315</v>
      </c>
      <c r="S188" t="s">
        <v>8350</v>
      </c>
      <c r="T188" s="10">
        <f t="shared" si="13"/>
        <v>42767.812893518523</v>
      </c>
      <c r="U188" s="11">
        <f t="shared" si="14"/>
        <v>42797.833333333328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tr">
        <f t="shared" si="12"/>
        <v>film &amp; video/drama</v>
      </c>
      <c r="R189" t="s">
        <v>8315</v>
      </c>
      <c r="S189" t="s">
        <v>8350</v>
      </c>
      <c r="T189" s="10">
        <f t="shared" si="13"/>
        <v>42182.234456018516</v>
      </c>
      <c r="U189" s="11">
        <f t="shared" si="14"/>
        <v>42206.290972222225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 t="e">
        <f t="shared" si="11"/>
        <v>#DIV/0!</v>
      </c>
      <c r="Q190" t="str">
        <f t="shared" si="12"/>
        <v>film &amp; video/drama</v>
      </c>
      <c r="R190" t="s">
        <v>8315</v>
      </c>
      <c r="S190" t="s">
        <v>8350</v>
      </c>
      <c r="T190" s="10">
        <f t="shared" si="13"/>
        <v>41857.18304398148</v>
      </c>
      <c r="U190" s="11">
        <f t="shared" si="14"/>
        <v>41887.18304398148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6">
        <f t="shared" si="11"/>
        <v>69</v>
      </c>
      <c r="Q191" t="str">
        <f t="shared" si="12"/>
        <v>film &amp; video/drama</v>
      </c>
      <c r="R191" t="s">
        <v>8315</v>
      </c>
      <c r="S191" t="s">
        <v>8350</v>
      </c>
      <c r="T191" s="10">
        <f t="shared" si="13"/>
        <v>42556.690706018519</v>
      </c>
      <c r="U191" s="11">
        <f t="shared" si="14"/>
        <v>42616.690706018519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6">
        <f t="shared" si="11"/>
        <v>50</v>
      </c>
      <c r="Q192" t="str">
        <f t="shared" si="12"/>
        <v>film &amp; video/drama</v>
      </c>
      <c r="R192" t="s">
        <v>8315</v>
      </c>
      <c r="S192" t="s">
        <v>8350</v>
      </c>
      <c r="T192" s="10">
        <f t="shared" si="13"/>
        <v>42527.650995370372</v>
      </c>
      <c r="U192" s="11">
        <f t="shared" si="14"/>
        <v>42537.650995370372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83.333333333333329</v>
      </c>
      <c r="Q193" t="str">
        <f t="shared" si="12"/>
        <v>film &amp; video/drama</v>
      </c>
      <c r="R193" t="s">
        <v>8315</v>
      </c>
      <c r="S193" t="s">
        <v>8350</v>
      </c>
      <c r="T193" s="10">
        <f t="shared" si="13"/>
        <v>42239.441412037035</v>
      </c>
      <c r="U193" s="11">
        <f t="shared" si="14"/>
        <v>42279.441412037035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5">(E194/D194)*100</f>
        <v>1.6999999999999999E-3</v>
      </c>
      <c r="P194" s="6">
        <f t="shared" ref="P194:P257" si="16">(E194/L194)</f>
        <v>5.666666666666667</v>
      </c>
      <c r="Q194" t="str">
        <f t="shared" ref="Q194:Q257" si="17">N194</f>
        <v>film &amp; video/drama</v>
      </c>
      <c r="R194" t="s">
        <v>8315</v>
      </c>
      <c r="S194" t="s">
        <v>8350</v>
      </c>
      <c r="T194" s="10">
        <f t="shared" si="13"/>
        <v>41899.792037037041</v>
      </c>
      <c r="U194" s="11">
        <f t="shared" si="14"/>
        <v>41929.792037037041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5"/>
        <v>0</v>
      </c>
      <c r="P195" s="6" t="e">
        <f t="shared" si="16"/>
        <v>#DIV/0!</v>
      </c>
      <c r="Q195" t="str">
        <f t="shared" si="17"/>
        <v>film &amp; video/drama</v>
      </c>
      <c r="R195" t="s">
        <v>8315</v>
      </c>
      <c r="S195" t="s">
        <v>8350</v>
      </c>
      <c r="T195" s="10">
        <f t="shared" ref="T195:T258" si="18">(((J195/60)/60)/24)+DATE(1970,1,1)</f>
        <v>41911.934791666667</v>
      </c>
      <c r="U195" s="11">
        <f t="shared" ref="U195:U258" si="19">(((I195/60)/60)/24)+DATE(1970,1,1)</f>
        <v>41971.976458333331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0.12</v>
      </c>
      <c r="P196" s="6">
        <f t="shared" si="16"/>
        <v>1</v>
      </c>
      <c r="Q196" t="str">
        <f t="shared" si="17"/>
        <v>film &amp; video/drama</v>
      </c>
      <c r="R196" t="s">
        <v>8315</v>
      </c>
      <c r="S196" t="s">
        <v>8350</v>
      </c>
      <c r="T196" s="10">
        <f t="shared" si="18"/>
        <v>42375.996886574074</v>
      </c>
      <c r="U196" s="11">
        <f t="shared" si="19"/>
        <v>42435.996886574074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6"/>
        <v>#DIV/0!</v>
      </c>
      <c r="Q197" t="str">
        <f t="shared" si="17"/>
        <v>film &amp; video/drama</v>
      </c>
      <c r="R197" t="s">
        <v>8315</v>
      </c>
      <c r="S197" t="s">
        <v>8350</v>
      </c>
      <c r="T197" s="10">
        <f t="shared" si="18"/>
        <v>42135.67050925926</v>
      </c>
      <c r="U197" s="11">
        <f t="shared" si="19"/>
        <v>42195.67050925926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6">
        <f t="shared" si="16"/>
        <v>77.10526315789474</v>
      </c>
      <c r="Q198" t="str">
        <f t="shared" si="17"/>
        <v>film &amp; video/drama</v>
      </c>
      <c r="R198" t="s">
        <v>8315</v>
      </c>
      <c r="S198" t="s">
        <v>8350</v>
      </c>
      <c r="T198" s="10">
        <f t="shared" si="18"/>
        <v>42259.542800925927</v>
      </c>
      <c r="U198" s="11">
        <f t="shared" si="19"/>
        <v>42287.875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6">
        <f t="shared" si="16"/>
        <v>32.75</v>
      </c>
      <c r="Q199" t="str">
        <f t="shared" si="17"/>
        <v>film &amp; video/drama</v>
      </c>
      <c r="R199" t="s">
        <v>8315</v>
      </c>
      <c r="S199" t="s">
        <v>8350</v>
      </c>
      <c r="T199" s="10">
        <f t="shared" si="18"/>
        <v>42741.848379629635</v>
      </c>
      <c r="U199" s="11">
        <f t="shared" si="19"/>
        <v>42783.875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6">
        <f t="shared" si="16"/>
        <v>46.5</v>
      </c>
      <c r="Q200" t="str">
        <f t="shared" si="17"/>
        <v>film &amp; video/drama</v>
      </c>
      <c r="R200" t="s">
        <v>8315</v>
      </c>
      <c r="S200" t="s">
        <v>8350</v>
      </c>
      <c r="T200" s="10">
        <f t="shared" si="18"/>
        <v>41887.383356481485</v>
      </c>
      <c r="U200" s="11">
        <f t="shared" si="19"/>
        <v>41917.383356481485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6"/>
        <v>#DIV/0!</v>
      </c>
      <c r="Q201" t="str">
        <f t="shared" si="17"/>
        <v>film &amp; video/drama</v>
      </c>
      <c r="R201" t="s">
        <v>8315</v>
      </c>
      <c r="S201" t="s">
        <v>8350</v>
      </c>
      <c r="T201" s="10">
        <f t="shared" si="18"/>
        <v>42584.123865740738</v>
      </c>
      <c r="U201" s="11">
        <f t="shared" si="19"/>
        <v>42614.123865740738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6">
        <f t="shared" si="16"/>
        <v>87.308333333333337</v>
      </c>
      <c r="Q202" t="str">
        <f t="shared" si="17"/>
        <v>film &amp; video/drama</v>
      </c>
      <c r="R202" t="s">
        <v>8315</v>
      </c>
      <c r="S202" t="s">
        <v>8350</v>
      </c>
      <c r="T202" s="10">
        <f t="shared" si="18"/>
        <v>41867.083368055559</v>
      </c>
      <c r="U202" s="11">
        <f t="shared" si="19"/>
        <v>41897.083368055559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6">
        <f t="shared" si="16"/>
        <v>54.285714285714285</v>
      </c>
      <c r="Q203" t="str">
        <f t="shared" si="17"/>
        <v>film &amp; video/drama</v>
      </c>
      <c r="R203" t="s">
        <v>8315</v>
      </c>
      <c r="S203" t="s">
        <v>8350</v>
      </c>
      <c r="T203" s="10">
        <f t="shared" si="18"/>
        <v>42023.818622685183</v>
      </c>
      <c r="U203" s="11">
        <f t="shared" si="19"/>
        <v>42043.818622685183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6"/>
        <v>#DIV/0!</v>
      </c>
      <c r="Q204" t="str">
        <f t="shared" si="17"/>
        <v>film &amp; video/drama</v>
      </c>
      <c r="R204" t="s">
        <v>8315</v>
      </c>
      <c r="S204" t="s">
        <v>8350</v>
      </c>
      <c r="T204" s="10">
        <f t="shared" si="18"/>
        <v>42255.927824074075</v>
      </c>
      <c r="U204" s="11">
        <f t="shared" si="19"/>
        <v>42285.874305555553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6">
        <f t="shared" si="16"/>
        <v>93.25</v>
      </c>
      <c r="Q205" t="str">
        <f t="shared" si="17"/>
        <v>film &amp; video/drama</v>
      </c>
      <c r="R205" t="s">
        <v>8315</v>
      </c>
      <c r="S205" t="s">
        <v>8350</v>
      </c>
      <c r="T205" s="10">
        <f t="shared" si="18"/>
        <v>41973.847962962958</v>
      </c>
      <c r="U205" s="11">
        <f t="shared" si="19"/>
        <v>42033.847962962958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6">
        <f t="shared" si="16"/>
        <v>117.68368136117556</v>
      </c>
      <c r="Q206" t="str">
        <f t="shared" si="17"/>
        <v>film &amp; video/drama</v>
      </c>
      <c r="R206" t="s">
        <v>8315</v>
      </c>
      <c r="S206" t="s">
        <v>8350</v>
      </c>
      <c r="T206" s="10">
        <f t="shared" si="18"/>
        <v>42556.583368055552</v>
      </c>
      <c r="U206" s="11">
        <f t="shared" si="19"/>
        <v>42586.583368055552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6">
        <f t="shared" si="16"/>
        <v>76.470588235294116</v>
      </c>
      <c r="Q207" t="str">
        <f t="shared" si="17"/>
        <v>film &amp; video/drama</v>
      </c>
      <c r="R207" t="s">
        <v>8315</v>
      </c>
      <c r="S207" t="s">
        <v>8350</v>
      </c>
      <c r="T207" s="10">
        <f t="shared" si="18"/>
        <v>42248.632199074069</v>
      </c>
      <c r="U207" s="11">
        <f t="shared" si="19"/>
        <v>42283.632199074069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6"/>
        <v>#DIV/0!</v>
      </c>
      <c r="Q208" t="str">
        <f t="shared" si="17"/>
        <v>film &amp; video/drama</v>
      </c>
      <c r="R208" t="s">
        <v>8315</v>
      </c>
      <c r="S208" t="s">
        <v>8350</v>
      </c>
      <c r="T208" s="10">
        <f t="shared" si="18"/>
        <v>42567.004432870366</v>
      </c>
      <c r="U208" s="11">
        <f t="shared" si="19"/>
        <v>42588.004432870366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6">
        <f t="shared" si="16"/>
        <v>163.84615384615384</v>
      </c>
      <c r="Q209" t="str">
        <f t="shared" si="17"/>
        <v>film &amp; video/drama</v>
      </c>
      <c r="R209" t="s">
        <v>8315</v>
      </c>
      <c r="S209" t="s">
        <v>8350</v>
      </c>
      <c r="T209" s="10">
        <f t="shared" si="18"/>
        <v>41978.197199074071</v>
      </c>
      <c r="U209" s="11">
        <f t="shared" si="19"/>
        <v>42008.197199074071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6"/>
        <v>#DIV/0!</v>
      </c>
      <c r="Q210" t="str">
        <f t="shared" si="17"/>
        <v>film &amp; video/drama</v>
      </c>
      <c r="R210" t="s">
        <v>8315</v>
      </c>
      <c r="S210" t="s">
        <v>8350</v>
      </c>
      <c r="T210" s="10">
        <f t="shared" si="18"/>
        <v>41959.369988425926</v>
      </c>
      <c r="U210" s="11">
        <f t="shared" si="19"/>
        <v>41989.369988425926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6"/>
        <v>#DIV/0!</v>
      </c>
      <c r="Q211" t="str">
        <f t="shared" si="17"/>
        <v>film &amp; video/drama</v>
      </c>
      <c r="R211" t="s">
        <v>8315</v>
      </c>
      <c r="S211" t="s">
        <v>8350</v>
      </c>
      <c r="T211" s="10">
        <f t="shared" si="18"/>
        <v>42165.922858796301</v>
      </c>
      <c r="U211" s="11">
        <f t="shared" si="19"/>
        <v>42195.922858796301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6">
        <f t="shared" si="16"/>
        <v>91.818181818181813</v>
      </c>
      <c r="Q212" t="str">
        <f t="shared" si="17"/>
        <v>film &amp; video/drama</v>
      </c>
      <c r="R212" t="s">
        <v>8315</v>
      </c>
      <c r="S212" t="s">
        <v>8350</v>
      </c>
      <c r="T212" s="10">
        <f t="shared" si="18"/>
        <v>42249.064722222218</v>
      </c>
      <c r="U212" s="11">
        <f t="shared" si="19"/>
        <v>42278.208333333328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6">
        <f t="shared" si="16"/>
        <v>185.83333333333334</v>
      </c>
      <c r="Q213" t="str">
        <f t="shared" si="17"/>
        <v>film &amp; video/drama</v>
      </c>
      <c r="R213" t="s">
        <v>8315</v>
      </c>
      <c r="S213" t="s">
        <v>8350</v>
      </c>
      <c r="T213" s="10">
        <f t="shared" si="18"/>
        <v>42236.159918981488</v>
      </c>
      <c r="U213" s="11">
        <f t="shared" si="19"/>
        <v>42266.159918981488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6">
        <f t="shared" si="16"/>
        <v>1</v>
      </c>
      <c r="Q214" t="str">
        <f t="shared" si="17"/>
        <v>film &amp; video/drama</v>
      </c>
      <c r="R214" t="s">
        <v>8315</v>
      </c>
      <c r="S214" t="s">
        <v>8350</v>
      </c>
      <c r="T214" s="10">
        <f t="shared" si="18"/>
        <v>42416.881018518514</v>
      </c>
      <c r="U214" s="11">
        <f t="shared" si="19"/>
        <v>42476.839351851857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6">
        <f t="shared" si="16"/>
        <v>20</v>
      </c>
      <c r="Q215" t="str">
        <f t="shared" si="17"/>
        <v>film &amp; video/drama</v>
      </c>
      <c r="R215" t="s">
        <v>8315</v>
      </c>
      <c r="S215" t="s">
        <v>8350</v>
      </c>
      <c r="T215" s="10">
        <f t="shared" si="18"/>
        <v>42202.594293981485</v>
      </c>
      <c r="U215" s="11">
        <f t="shared" si="19"/>
        <v>42232.587974537033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6">
        <f t="shared" si="16"/>
        <v>1</v>
      </c>
      <c r="Q216" t="str">
        <f t="shared" si="17"/>
        <v>film &amp; video/drama</v>
      </c>
      <c r="R216" t="s">
        <v>8315</v>
      </c>
      <c r="S216" t="s">
        <v>8350</v>
      </c>
      <c r="T216" s="10">
        <f t="shared" si="18"/>
        <v>42009.64061342593</v>
      </c>
      <c r="U216" s="11">
        <f t="shared" si="19"/>
        <v>42069.64061342593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6">
        <f t="shared" si="16"/>
        <v>10</v>
      </c>
      <c r="Q217" t="str">
        <f t="shared" si="17"/>
        <v>film &amp; video/drama</v>
      </c>
      <c r="R217" t="s">
        <v>8315</v>
      </c>
      <c r="S217" t="s">
        <v>8350</v>
      </c>
      <c r="T217" s="10">
        <f t="shared" si="18"/>
        <v>42375.230115740742</v>
      </c>
      <c r="U217" s="11">
        <f t="shared" si="19"/>
        <v>42417.999305555553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6">
        <f t="shared" si="16"/>
        <v>331.53833333333336</v>
      </c>
      <c r="Q218" t="str">
        <f t="shared" si="17"/>
        <v>film &amp; video/drama</v>
      </c>
      <c r="R218" t="s">
        <v>8315</v>
      </c>
      <c r="S218" t="s">
        <v>8350</v>
      </c>
      <c r="T218" s="10">
        <f t="shared" si="18"/>
        <v>42066.958761574075</v>
      </c>
      <c r="U218" s="11">
        <f t="shared" si="19"/>
        <v>42116.917094907403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6">
        <f t="shared" si="16"/>
        <v>314.28947368421052</v>
      </c>
      <c r="Q219" t="str">
        <f t="shared" si="17"/>
        <v>film &amp; video/drama</v>
      </c>
      <c r="R219" t="s">
        <v>8315</v>
      </c>
      <c r="S219" t="s">
        <v>8350</v>
      </c>
      <c r="T219" s="10">
        <f t="shared" si="18"/>
        <v>41970.64061342593</v>
      </c>
      <c r="U219" s="11">
        <f t="shared" si="19"/>
        <v>42001.64061342593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6">
        <f t="shared" si="16"/>
        <v>100</v>
      </c>
      <c r="Q220" t="str">
        <f t="shared" si="17"/>
        <v>film &amp; video/drama</v>
      </c>
      <c r="R220" t="s">
        <v>8315</v>
      </c>
      <c r="S220" t="s">
        <v>8350</v>
      </c>
      <c r="T220" s="10">
        <f t="shared" si="18"/>
        <v>42079.628344907411</v>
      </c>
      <c r="U220" s="11">
        <f t="shared" si="19"/>
        <v>42139.628344907411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6">
        <f t="shared" si="16"/>
        <v>115.98684210526316</v>
      </c>
      <c r="Q221" t="str">
        <f t="shared" si="17"/>
        <v>film &amp; video/drama</v>
      </c>
      <c r="R221" t="s">
        <v>8315</v>
      </c>
      <c r="S221" t="s">
        <v>8350</v>
      </c>
      <c r="T221" s="10">
        <f t="shared" si="18"/>
        <v>42429.326678240745</v>
      </c>
      <c r="U221" s="11">
        <f t="shared" si="19"/>
        <v>42461.290972222225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6">
        <f t="shared" si="16"/>
        <v>120</v>
      </c>
      <c r="Q222" t="str">
        <f t="shared" si="17"/>
        <v>film &amp; video/drama</v>
      </c>
      <c r="R222" t="s">
        <v>8315</v>
      </c>
      <c r="S222" t="s">
        <v>8350</v>
      </c>
      <c r="T222" s="10">
        <f t="shared" si="18"/>
        <v>42195.643865740742</v>
      </c>
      <c r="U222" s="11">
        <f t="shared" si="19"/>
        <v>42236.837499999994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6"/>
        <v>#DIV/0!</v>
      </c>
      <c r="Q223" t="str">
        <f t="shared" si="17"/>
        <v>film &amp; video/drama</v>
      </c>
      <c r="R223" t="s">
        <v>8315</v>
      </c>
      <c r="S223" t="s">
        <v>8350</v>
      </c>
      <c r="T223" s="10">
        <f t="shared" si="18"/>
        <v>42031.837546296301</v>
      </c>
      <c r="U223" s="11">
        <f t="shared" si="19"/>
        <v>42091.79587962963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6">
        <f t="shared" si="16"/>
        <v>65</v>
      </c>
      <c r="Q224" t="str">
        <f t="shared" si="17"/>
        <v>film &amp; video/drama</v>
      </c>
      <c r="R224" t="s">
        <v>8315</v>
      </c>
      <c r="S224" t="s">
        <v>8350</v>
      </c>
      <c r="T224" s="10">
        <f t="shared" si="18"/>
        <v>42031.769884259258</v>
      </c>
      <c r="U224" s="11">
        <f t="shared" si="19"/>
        <v>42090.110416666663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6"/>
        <v>#DIV/0!</v>
      </c>
      <c r="Q225" t="str">
        <f t="shared" si="17"/>
        <v>film &amp; video/drama</v>
      </c>
      <c r="R225" t="s">
        <v>8315</v>
      </c>
      <c r="S225" t="s">
        <v>8350</v>
      </c>
      <c r="T225" s="10">
        <f t="shared" si="18"/>
        <v>42482.048032407409</v>
      </c>
      <c r="U225" s="11">
        <f t="shared" si="19"/>
        <v>42512.045138888891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6"/>
        <v>#DIV/0!</v>
      </c>
      <c r="Q226" t="str">
        <f t="shared" si="17"/>
        <v>film &amp; video/drama</v>
      </c>
      <c r="R226" t="s">
        <v>8315</v>
      </c>
      <c r="S226" t="s">
        <v>8350</v>
      </c>
      <c r="T226" s="10">
        <f t="shared" si="18"/>
        <v>42135.235254629632</v>
      </c>
      <c r="U226" s="11">
        <f t="shared" si="19"/>
        <v>42195.235254629632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6"/>
        <v>#DIV/0!</v>
      </c>
      <c r="Q227" t="str">
        <f t="shared" si="17"/>
        <v>film &amp; video/drama</v>
      </c>
      <c r="R227" t="s">
        <v>8315</v>
      </c>
      <c r="S227" t="s">
        <v>8350</v>
      </c>
      <c r="T227" s="10">
        <f t="shared" si="18"/>
        <v>42438.961273148147</v>
      </c>
      <c r="U227" s="11">
        <f t="shared" si="19"/>
        <v>42468.919606481482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6">
        <f t="shared" si="16"/>
        <v>125</v>
      </c>
      <c r="Q228" t="str">
        <f t="shared" si="17"/>
        <v>film &amp; video/drama</v>
      </c>
      <c r="R228" t="s">
        <v>8315</v>
      </c>
      <c r="S228" t="s">
        <v>8350</v>
      </c>
      <c r="T228" s="10">
        <f t="shared" si="18"/>
        <v>42106.666018518517</v>
      </c>
      <c r="U228" s="11">
        <f t="shared" si="19"/>
        <v>42155.395138888889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6"/>
        <v>#DIV/0!</v>
      </c>
      <c r="Q229" t="str">
        <f t="shared" si="17"/>
        <v>film &amp; video/drama</v>
      </c>
      <c r="R229" t="s">
        <v>8315</v>
      </c>
      <c r="S229" t="s">
        <v>8350</v>
      </c>
      <c r="T229" s="10">
        <f t="shared" si="18"/>
        <v>42164.893993055557</v>
      </c>
      <c r="U229" s="11">
        <f t="shared" si="19"/>
        <v>42194.893993055557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6"/>
        <v>#DIV/0!</v>
      </c>
      <c r="Q230" t="str">
        <f t="shared" si="17"/>
        <v>film &amp; video/drama</v>
      </c>
      <c r="R230" t="s">
        <v>8315</v>
      </c>
      <c r="S230" t="s">
        <v>8350</v>
      </c>
      <c r="T230" s="10">
        <f t="shared" si="18"/>
        <v>42096.686400462961</v>
      </c>
      <c r="U230" s="11">
        <f t="shared" si="19"/>
        <v>42156.686400462961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6"/>
        <v>#DIV/0!</v>
      </c>
      <c r="Q231" t="str">
        <f t="shared" si="17"/>
        <v>film &amp; video/drama</v>
      </c>
      <c r="R231" t="s">
        <v>8315</v>
      </c>
      <c r="S231" t="s">
        <v>8350</v>
      </c>
      <c r="T231" s="10">
        <f t="shared" si="18"/>
        <v>42383.933993055558</v>
      </c>
      <c r="U231" s="11">
        <f t="shared" si="19"/>
        <v>42413.933993055558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6">
        <f t="shared" si="16"/>
        <v>30</v>
      </c>
      <c r="Q232" t="str">
        <f t="shared" si="17"/>
        <v>film &amp; video/drama</v>
      </c>
      <c r="R232" t="s">
        <v>8315</v>
      </c>
      <c r="S232" t="s">
        <v>8350</v>
      </c>
      <c r="T232" s="10">
        <f t="shared" si="18"/>
        <v>42129.777210648142</v>
      </c>
      <c r="U232" s="11">
        <f t="shared" si="19"/>
        <v>42159.777210648142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6"/>
        <v>#DIV/0!</v>
      </c>
      <c r="Q233" t="str">
        <f t="shared" si="17"/>
        <v>film &amp; video/drama</v>
      </c>
      <c r="R233" t="s">
        <v>8315</v>
      </c>
      <c r="S233" t="s">
        <v>8350</v>
      </c>
      <c r="T233" s="10">
        <f t="shared" si="18"/>
        <v>42341.958923611113</v>
      </c>
      <c r="U233" s="11">
        <f t="shared" si="19"/>
        <v>42371.958923611113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6">
        <f t="shared" si="16"/>
        <v>15.714285714285714</v>
      </c>
      <c r="Q234" t="str">
        <f t="shared" si="17"/>
        <v>film &amp; video/drama</v>
      </c>
      <c r="R234" t="s">
        <v>8315</v>
      </c>
      <c r="S234" t="s">
        <v>8350</v>
      </c>
      <c r="T234" s="10">
        <f t="shared" si="18"/>
        <v>42032.82576388889</v>
      </c>
      <c r="U234" s="11">
        <f t="shared" si="19"/>
        <v>42062.82576388889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6"/>
        <v>#DIV/0!</v>
      </c>
      <c r="Q235" t="str">
        <f t="shared" si="17"/>
        <v>film &amp; video/drama</v>
      </c>
      <c r="R235" t="s">
        <v>8315</v>
      </c>
      <c r="S235" t="s">
        <v>8350</v>
      </c>
      <c r="T235" s="10">
        <f t="shared" si="18"/>
        <v>42612.911712962959</v>
      </c>
      <c r="U235" s="11">
        <f t="shared" si="19"/>
        <v>42642.911712962959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6">
        <f t="shared" si="16"/>
        <v>80.2</v>
      </c>
      <c r="Q236" t="str">
        <f t="shared" si="17"/>
        <v>film &amp; video/drama</v>
      </c>
      <c r="R236" t="s">
        <v>8315</v>
      </c>
      <c r="S236" t="s">
        <v>8350</v>
      </c>
      <c r="T236" s="10">
        <f t="shared" si="18"/>
        <v>42136.035405092596</v>
      </c>
      <c r="U236" s="11">
        <f t="shared" si="19"/>
        <v>42176.035405092596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6"/>
        <v>#DIV/0!</v>
      </c>
      <c r="Q237" t="str">
        <f t="shared" si="17"/>
        <v>film &amp; video/drama</v>
      </c>
      <c r="R237" t="s">
        <v>8315</v>
      </c>
      <c r="S237" t="s">
        <v>8350</v>
      </c>
      <c r="T237" s="10">
        <f t="shared" si="18"/>
        <v>42164.908530092594</v>
      </c>
      <c r="U237" s="11">
        <f t="shared" si="19"/>
        <v>42194.908530092594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6"/>
        <v>#DIV/0!</v>
      </c>
      <c r="Q238" t="str">
        <f t="shared" si="17"/>
        <v>film &amp; video/drama</v>
      </c>
      <c r="R238" t="s">
        <v>8315</v>
      </c>
      <c r="S238" t="s">
        <v>8350</v>
      </c>
      <c r="T238" s="10">
        <f t="shared" si="18"/>
        <v>42321.08447916666</v>
      </c>
      <c r="U238" s="11">
        <f t="shared" si="19"/>
        <v>42374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6">
        <f t="shared" si="16"/>
        <v>50</v>
      </c>
      <c r="Q239" t="str">
        <f t="shared" si="17"/>
        <v>film &amp; video/drama</v>
      </c>
      <c r="R239" t="s">
        <v>8315</v>
      </c>
      <c r="S239" t="s">
        <v>8350</v>
      </c>
      <c r="T239" s="10">
        <f t="shared" si="18"/>
        <v>42377.577187499999</v>
      </c>
      <c r="U239" s="11">
        <f t="shared" si="19"/>
        <v>42437.577187499999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6"/>
        <v>#DIV/0!</v>
      </c>
      <c r="Q240" t="str">
        <f t="shared" si="17"/>
        <v>film &amp; video/drama</v>
      </c>
      <c r="R240" t="s">
        <v>8315</v>
      </c>
      <c r="S240" t="s">
        <v>8350</v>
      </c>
      <c r="T240" s="10">
        <f t="shared" si="18"/>
        <v>42713.962499999994</v>
      </c>
      <c r="U240" s="11">
        <f t="shared" si="19"/>
        <v>42734.375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6">
        <f t="shared" si="16"/>
        <v>50</v>
      </c>
      <c r="Q241" t="str">
        <f t="shared" si="17"/>
        <v>film &amp; video/drama</v>
      </c>
      <c r="R241" t="s">
        <v>8315</v>
      </c>
      <c r="S241" t="s">
        <v>8350</v>
      </c>
      <c r="T241" s="10">
        <f t="shared" si="18"/>
        <v>42297.110300925924</v>
      </c>
      <c r="U241" s="11">
        <f t="shared" si="19"/>
        <v>42316.5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6">
        <f t="shared" si="16"/>
        <v>117.84759124087591</v>
      </c>
      <c r="Q242" t="str">
        <f t="shared" si="17"/>
        <v>film &amp; video/documentary</v>
      </c>
      <c r="R242" t="s">
        <v>8314</v>
      </c>
      <c r="S242" t="s">
        <v>8350</v>
      </c>
      <c r="T242" s="10">
        <f t="shared" si="18"/>
        <v>41354.708460648151</v>
      </c>
      <c r="U242" s="11">
        <f t="shared" si="19"/>
        <v>41399.708460648151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6">
        <f t="shared" si="16"/>
        <v>109.04255319148936</v>
      </c>
      <c r="Q243" t="str">
        <f t="shared" si="17"/>
        <v>film &amp; video/documentary</v>
      </c>
      <c r="R243" t="s">
        <v>8314</v>
      </c>
      <c r="S243" t="s">
        <v>8350</v>
      </c>
      <c r="T243" s="10">
        <f t="shared" si="18"/>
        <v>41949.697962962964</v>
      </c>
      <c r="U243" s="11">
        <f t="shared" si="19"/>
        <v>41994.697962962964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6">
        <f t="shared" si="16"/>
        <v>73.019801980198025</v>
      </c>
      <c r="Q244" t="str">
        <f t="shared" si="17"/>
        <v>film &amp; video/documentary</v>
      </c>
      <c r="R244" t="s">
        <v>8314</v>
      </c>
      <c r="S244" t="s">
        <v>8350</v>
      </c>
      <c r="T244" s="10">
        <f t="shared" si="18"/>
        <v>40862.492939814816</v>
      </c>
      <c r="U244" s="11">
        <f t="shared" si="19"/>
        <v>40897.492939814816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6">
        <f t="shared" si="16"/>
        <v>78.195121951219505</v>
      </c>
      <c r="Q245" t="str">
        <f t="shared" si="17"/>
        <v>film &amp; video/documentary</v>
      </c>
      <c r="R245" t="s">
        <v>8314</v>
      </c>
      <c r="S245" t="s">
        <v>8350</v>
      </c>
      <c r="T245" s="10">
        <f t="shared" si="18"/>
        <v>41662.047500000001</v>
      </c>
      <c r="U245" s="11">
        <f t="shared" si="19"/>
        <v>41692.047500000001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6">
        <f t="shared" si="16"/>
        <v>47.398809523809526</v>
      </c>
      <c r="Q246" t="str">
        <f t="shared" si="17"/>
        <v>film &amp; video/documentary</v>
      </c>
      <c r="R246" t="s">
        <v>8314</v>
      </c>
      <c r="S246" t="s">
        <v>8350</v>
      </c>
      <c r="T246" s="10">
        <f t="shared" si="18"/>
        <v>40213.323599537034</v>
      </c>
      <c r="U246" s="11">
        <f t="shared" si="19"/>
        <v>40253.29583333333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6">
        <f t="shared" si="16"/>
        <v>54.020833333333336</v>
      </c>
      <c r="Q247" t="str">
        <f t="shared" si="17"/>
        <v>film &amp; video/documentary</v>
      </c>
      <c r="R247" t="s">
        <v>8314</v>
      </c>
      <c r="S247" t="s">
        <v>8350</v>
      </c>
      <c r="T247" s="10">
        <f t="shared" si="18"/>
        <v>41107.053067129629</v>
      </c>
      <c r="U247" s="11">
        <f t="shared" si="19"/>
        <v>41137.053067129629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6">
        <f t="shared" si="16"/>
        <v>68.488789237668158</v>
      </c>
      <c r="Q248" t="str">
        <f t="shared" si="17"/>
        <v>film &amp; video/documentary</v>
      </c>
      <c r="R248" t="s">
        <v>8314</v>
      </c>
      <c r="S248" t="s">
        <v>8350</v>
      </c>
      <c r="T248" s="10">
        <f t="shared" si="18"/>
        <v>40480.363483796296</v>
      </c>
      <c r="U248" s="11">
        <f t="shared" si="19"/>
        <v>40530.405150462961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6">
        <f t="shared" si="16"/>
        <v>108.14516129032258</v>
      </c>
      <c r="Q249" t="str">
        <f t="shared" si="17"/>
        <v>film &amp; video/documentary</v>
      </c>
      <c r="R249" t="s">
        <v>8314</v>
      </c>
      <c r="S249" t="s">
        <v>8350</v>
      </c>
      <c r="T249" s="10">
        <f t="shared" si="18"/>
        <v>40430.604328703703</v>
      </c>
      <c r="U249" s="11">
        <f t="shared" si="19"/>
        <v>40467.152083333334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6">
        <f t="shared" si="16"/>
        <v>589.95205479452056</v>
      </c>
      <c r="Q250" t="str">
        <f t="shared" si="17"/>
        <v>film &amp; video/documentary</v>
      </c>
      <c r="R250" t="s">
        <v>8314</v>
      </c>
      <c r="S250" t="s">
        <v>8350</v>
      </c>
      <c r="T250" s="10">
        <f t="shared" si="18"/>
        <v>40870.774409722224</v>
      </c>
      <c r="U250" s="11">
        <f t="shared" si="19"/>
        <v>40915.774409722224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6">
        <f t="shared" si="16"/>
        <v>48.051063829787232</v>
      </c>
      <c r="Q251" t="str">
        <f t="shared" si="17"/>
        <v>film &amp; video/documentary</v>
      </c>
      <c r="R251" t="s">
        <v>8314</v>
      </c>
      <c r="S251" t="s">
        <v>8350</v>
      </c>
      <c r="T251" s="10">
        <f t="shared" si="18"/>
        <v>40332.923842592594</v>
      </c>
      <c r="U251" s="11">
        <f t="shared" si="19"/>
        <v>40412.736111111109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6">
        <f t="shared" si="16"/>
        <v>72.482837528604122</v>
      </c>
      <c r="Q252" t="str">
        <f t="shared" si="17"/>
        <v>film &amp; video/documentary</v>
      </c>
      <c r="R252" t="s">
        <v>8314</v>
      </c>
      <c r="S252" t="s">
        <v>8350</v>
      </c>
      <c r="T252" s="10">
        <f t="shared" si="18"/>
        <v>41401.565868055557</v>
      </c>
      <c r="U252" s="11">
        <f t="shared" si="19"/>
        <v>41431.565868055557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6">
        <f t="shared" si="16"/>
        <v>57.077922077922075</v>
      </c>
      <c r="Q253" t="str">
        <f t="shared" si="17"/>
        <v>film &amp; video/documentary</v>
      </c>
      <c r="R253" t="s">
        <v>8314</v>
      </c>
      <c r="S253" t="s">
        <v>8350</v>
      </c>
      <c r="T253" s="10">
        <f t="shared" si="18"/>
        <v>41013.787569444445</v>
      </c>
      <c r="U253" s="11">
        <f t="shared" si="19"/>
        <v>41045.791666666664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6">
        <f t="shared" si="16"/>
        <v>85.444444444444443</v>
      </c>
      <c r="Q254" t="str">
        <f t="shared" si="17"/>
        <v>film &amp; video/documentary</v>
      </c>
      <c r="R254" t="s">
        <v>8314</v>
      </c>
      <c r="S254" t="s">
        <v>8350</v>
      </c>
      <c r="T254" s="10">
        <f t="shared" si="18"/>
        <v>40266.662708333337</v>
      </c>
      <c r="U254" s="11">
        <f t="shared" si="19"/>
        <v>40330.165972222225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6">
        <f t="shared" si="16"/>
        <v>215.85714285714286</v>
      </c>
      <c r="Q255" t="str">
        <f t="shared" si="17"/>
        <v>film &amp; video/documentary</v>
      </c>
      <c r="R255" t="s">
        <v>8314</v>
      </c>
      <c r="S255" t="s">
        <v>8350</v>
      </c>
      <c r="T255" s="10">
        <f t="shared" si="18"/>
        <v>40924.650868055556</v>
      </c>
      <c r="U255" s="11">
        <f t="shared" si="19"/>
        <v>40954.650868055556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6">
        <f t="shared" si="16"/>
        <v>89.38643312101911</v>
      </c>
      <c r="Q256" t="str">
        <f t="shared" si="17"/>
        <v>film &amp; video/documentary</v>
      </c>
      <c r="R256" t="s">
        <v>8314</v>
      </c>
      <c r="S256" t="s">
        <v>8350</v>
      </c>
      <c r="T256" s="10">
        <f t="shared" si="18"/>
        <v>42263.952662037031</v>
      </c>
      <c r="U256" s="11">
        <f t="shared" si="19"/>
        <v>42294.083333333328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6">
        <f t="shared" si="16"/>
        <v>45.418404255319146</v>
      </c>
      <c r="Q257" t="str">
        <f t="shared" si="17"/>
        <v>film &amp; video/documentary</v>
      </c>
      <c r="R257" t="s">
        <v>8314</v>
      </c>
      <c r="S257" t="s">
        <v>8350</v>
      </c>
      <c r="T257" s="10">
        <f t="shared" si="18"/>
        <v>40588.526412037041</v>
      </c>
      <c r="U257" s="11">
        <f t="shared" si="19"/>
        <v>40618.48474537037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0">(E258/D258)*100</f>
        <v>139.1</v>
      </c>
      <c r="P258" s="6">
        <f t="shared" ref="P258:P321" si="21">(E258/L258)</f>
        <v>65.756363636363631</v>
      </c>
      <c r="Q258" t="str">
        <f t="shared" ref="Q258:Q321" si="22">N258</f>
        <v>film &amp; video/documentary</v>
      </c>
      <c r="R258" t="s">
        <v>8314</v>
      </c>
      <c r="S258" t="s">
        <v>8350</v>
      </c>
      <c r="T258" s="10">
        <f t="shared" si="18"/>
        <v>41319.769293981481</v>
      </c>
      <c r="U258" s="11">
        <f t="shared" si="19"/>
        <v>41349.769293981481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0"/>
        <v>106.72648571428572</v>
      </c>
      <c r="P259" s="6">
        <f t="shared" si="21"/>
        <v>66.70405357142856</v>
      </c>
      <c r="Q259" t="str">
        <f t="shared" si="22"/>
        <v>film &amp; video/documentary</v>
      </c>
      <c r="R259" t="s">
        <v>8314</v>
      </c>
      <c r="S259" t="s">
        <v>8350</v>
      </c>
      <c r="T259" s="10">
        <f t="shared" ref="T259:T322" si="23">(((J259/60)/60)/24)+DATE(1970,1,1)</f>
        <v>42479.626875000002</v>
      </c>
      <c r="U259" s="11">
        <f t="shared" ref="U259:U322" si="24">(((I259/60)/60)/24)+DATE(1970,1,1)</f>
        <v>42509.626875000002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191.14</v>
      </c>
      <c r="P260" s="6">
        <f t="shared" si="21"/>
        <v>83.345930232558146</v>
      </c>
      <c r="Q260" t="str">
        <f t="shared" si="22"/>
        <v>film &amp; video/documentary</v>
      </c>
      <c r="R260" t="s">
        <v>8314</v>
      </c>
      <c r="S260" t="s">
        <v>8350</v>
      </c>
      <c r="T260" s="10">
        <f t="shared" si="23"/>
        <v>40682.051689814813</v>
      </c>
      <c r="U260" s="11">
        <f t="shared" si="24"/>
        <v>40712.051689814813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131.93789333333334</v>
      </c>
      <c r="P261" s="6">
        <f t="shared" si="21"/>
        <v>105.04609341825902</v>
      </c>
      <c r="Q261" t="str">
        <f t="shared" si="22"/>
        <v>film &amp; video/documentary</v>
      </c>
      <c r="R261" t="s">
        <v>8314</v>
      </c>
      <c r="S261" t="s">
        <v>8350</v>
      </c>
      <c r="T261" s="10">
        <f t="shared" si="23"/>
        <v>42072.738067129627</v>
      </c>
      <c r="U261" s="11">
        <f t="shared" si="24"/>
        <v>42102.738067129627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106.4</v>
      </c>
      <c r="P262" s="6">
        <f t="shared" si="21"/>
        <v>120.90909090909091</v>
      </c>
      <c r="Q262" t="str">
        <f t="shared" si="22"/>
        <v>film &amp; video/documentary</v>
      </c>
      <c r="R262" t="s">
        <v>8314</v>
      </c>
      <c r="S262" t="s">
        <v>8350</v>
      </c>
      <c r="T262" s="10">
        <f t="shared" si="23"/>
        <v>40330.755543981482</v>
      </c>
      <c r="U262" s="11">
        <f t="shared" si="24"/>
        <v>40376.415972222225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107.4</v>
      </c>
      <c r="P263" s="6">
        <f t="shared" si="21"/>
        <v>97.63636363636364</v>
      </c>
      <c r="Q263" t="str">
        <f t="shared" si="22"/>
        <v>film &amp; video/documentary</v>
      </c>
      <c r="R263" t="s">
        <v>8314</v>
      </c>
      <c r="S263" t="s">
        <v>8350</v>
      </c>
      <c r="T263" s="10">
        <f t="shared" si="23"/>
        <v>41017.885462962964</v>
      </c>
      <c r="U263" s="11">
        <f t="shared" si="24"/>
        <v>41067.621527777781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 s="6">
        <f t="shared" si="21"/>
        <v>41.379310344827587</v>
      </c>
      <c r="Q264" t="str">
        <f t="shared" si="22"/>
        <v>film &amp; video/documentary</v>
      </c>
      <c r="R264" t="s">
        <v>8314</v>
      </c>
      <c r="S264" t="s">
        <v>8350</v>
      </c>
      <c r="T264" s="10">
        <f t="shared" si="23"/>
        <v>40555.24800925926</v>
      </c>
      <c r="U264" s="11">
        <f t="shared" si="24"/>
        <v>40600.24800925926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118.08108</v>
      </c>
      <c r="P265" s="6">
        <f t="shared" si="21"/>
        <v>30.654485981308412</v>
      </c>
      <c r="Q265" t="str">
        <f t="shared" si="22"/>
        <v>film &amp; video/documentary</v>
      </c>
      <c r="R265" t="s">
        <v>8314</v>
      </c>
      <c r="S265" t="s">
        <v>8350</v>
      </c>
      <c r="T265" s="10">
        <f t="shared" si="23"/>
        <v>41149.954791666663</v>
      </c>
      <c r="U265" s="11">
        <f t="shared" si="24"/>
        <v>41179.954791666663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118.19999999999999</v>
      </c>
      <c r="P266" s="6">
        <f t="shared" si="21"/>
        <v>64.945054945054949</v>
      </c>
      <c r="Q266" t="str">
        <f t="shared" si="22"/>
        <v>film &amp; video/documentary</v>
      </c>
      <c r="R266" t="s">
        <v>8314</v>
      </c>
      <c r="S266" t="s">
        <v>8350</v>
      </c>
      <c r="T266" s="10">
        <f t="shared" si="23"/>
        <v>41010.620312500003</v>
      </c>
      <c r="U266" s="11">
        <f t="shared" si="24"/>
        <v>41040.620312500003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111.1</v>
      </c>
      <c r="P267" s="6">
        <f t="shared" si="21"/>
        <v>95.775862068965523</v>
      </c>
      <c r="Q267" t="str">
        <f t="shared" si="22"/>
        <v>film &amp; video/documentary</v>
      </c>
      <c r="R267" t="s">
        <v>8314</v>
      </c>
      <c r="S267" t="s">
        <v>8350</v>
      </c>
      <c r="T267" s="10">
        <f t="shared" si="23"/>
        <v>40267.245717592588</v>
      </c>
      <c r="U267" s="11">
        <f t="shared" si="24"/>
        <v>40308.844444444447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145.5</v>
      </c>
      <c r="P268" s="6">
        <f t="shared" si="21"/>
        <v>40.416666666666664</v>
      </c>
      <c r="Q268" t="str">
        <f t="shared" si="22"/>
        <v>film &amp; video/documentary</v>
      </c>
      <c r="R268" t="s">
        <v>8314</v>
      </c>
      <c r="S268" t="s">
        <v>8350</v>
      </c>
      <c r="T268" s="10">
        <f t="shared" si="23"/>
        <v>40205.174849537041</v>
      </c>
      <c r="U268" s="11">
        <f t="shared" si="24"/>
        <v>40291.160416666666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131.62883248730967</v>
      </c>
      <c r="P269" s="6">
        <f t="shared" si="21"/>
        <v>78.578424242424248</v>
      </c>
      <c r="Q269" t="str">
        <f t="shared" si="22"/>
        <v>film &amp; video/documentary</v>
      </c>
      <c r="R269" t="s">
        <v>8314</v>
      </c>
      <c r="S269" t="s">
        <v>8350</v>
      </c>
      <c r="T269" s="10">
        <f t="shared" si="23"/>
        <v>41785.452534722222</v>
      </c>
      <c r="U269" s="11">
        <f t="shared" si="24"/>
        <v>41815.452534722222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111.4</v>
      </c>
      <c r="P270" s="6">
        <f t="shared" si="21"/>
        <v>50.18018018018018</v>
      </c>
      <c r="Q270" t="str">
        <f t="shared" si="22"/>
        <v>film &amp; video/documentary</v>
      </c>
      <c r="R270" t="s">
        <v>8314</v>
      </c>
      <c r="S270" t="s">
        <v>8350</v>
      </c>
      <c r="T270" s="10">
        <f t="shared" si="23"/>
        <v>40809.15252314815</v>
      </c>
      <c r="U270" s="11">
        <f t="shared" si="24"/>
        <v>40854.194189814814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147.23376999999999</v>
      </c>
      <c r="P271" s="6">
        <f t="shared" si="21"/>
        <v>92.251735588972423</v>
      </c>
      <c r="Q271" t="str">
        <f t="shared" si="22"/>
        <v>film &amp; video/documentary</v>
      </c>
      <c r="R271" t="s">
        <v>8314</v>
      </c>
      <c r="S271" t="s">
        <v>8350</v>
      </c>
      <c r="T271" s="10">
        <f t="shared" si="23"/>
        <v>42758.197013888886</v>
      </c>
      <c r="U271" s="11">
        <f t="shared" si="24"/>
        <v>42788.197013888886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152.60869565217391</v>
      </c>
      <c r="P272" s="6">
        <f t="shared" si="21"/>
        <v>57.540983606557376</v>
      </c>
      <c r="Q272" t="str">
        <f t="shared" si="22"/>
        <v>film &amp; video/documentary</v>
      </c>
      <c r="R272" t="s">
        <v>8314</v>
      </c>
      <c r="S272" t="s">
        <v>8350</v>
      </c>
      <c r="T272" s="10">
        <f t="shared" si="23"/>
        <v>40637.866550925923</v>
      </c>
      <c r="U272" s="11">
        <f t="shared" si="24"/>
        <v>40688.166666666664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104.67999999999999</v>
      </c>
      <c r="P273" s="6">
        <f t="shared" si="21"/>
        <v>109.42160278745645</v>
      </c>
      <c r="Q273" t="str">
        <f t="shared" si="22"/>
        <v>film &amp; video/documentary</v>
      </c>
      <c r="R273" t="s">
        <v>8314</v>
      </c>
      <c r="S273" t="s">
        <v>8350</v>
      </c>
      <c r="T273" s="10">
        <f t="shared" si="23"/>
        <v>41612.10024305556</v>
      </c>
      <c r="U273" s="11">
        <f t="shared" si="24"/>
        <v>41641.333333333336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177.43366666666668</v>
      </c>
      <c r="P274" s="6">
        <f t="shared" si="21"/>
        <v>81.892461538461546</v>
      </c>
      <c r="Q274" t="str">
        <f t="shared" si="22"/>
        <v>film &amp; video/documentary</v>
      </c>
      <c r="R274" t="s">
        <v>8314</v>
      </c>
      <c r="S274" t="s">
        <v>8350</v>
      </c>
      <c r="T274" s="10">
        <f t="shared" si="23"/>
        <v>40235.900358796294</v>
      </c>
      <c r="U274" s="11">
        <f t="shared" si="24"/>
        <v>40296.78402777778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107.7758</v>
      </c>
      <c r="P275" s="6">
        <f t="shared" si="21"/>
        <v>45.667711864406776</v>
      </c>
      <c r="Q275" t="str">
        <f t="shared" si="22"/>
        <v>film &amp; video/documentary</v>
      </c>
      <c r="R275" t="s">
        <v>8314</v>
      </c>
      <c r="S275" t="s">
        <v>8350</v>
      </c>
      <c r="T275" s="10">
        <f t="shared" si="23"/>
        <v>40697.498449074075</v>
      </c>
      <c r="U275" s="11">
        <f t="shared" si="24"/>
        <v>40727.498449074075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 s="6">
        <f t="shared" si="21"/>
        <v>55.221238938053098</v>
      </c>
      <c r="Q276" t="str">
        <f t="shared" si="22"/>
        <v>film &amp; video/documentary</v>
      </c>
      <c r="R276" t="s">
        <v>8314</v>
      </c>
      <c r="S276" t="s">
        <v>8350</v>
      </c>
      <c r="T276" s="10">
        <f t="shared" si="23"/>
        <v>40969.912372685183</v>
      </c>
      <c r="U276" s="11">
        <f t="shared" si="24"/>
        <v>41004.290972222225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108.395</v>
      </c>
      <c r="P277" s="6">
        <f t="shared" si="21"/>
        <v>65.298192771084331</v>
      </c>
      <c r="Q277" t="str">
        <f t="shared" si="22"/>
        <v>film &amp; video/documentary</v>
      </c>
      <c r="R277" t="s">
        <v>8314</v>
      </c>
      <c r="S277" t="s">
        <v>8350</v>
      </c>
      <c r="T277" s="10">
        <f t="shared" si="23"/>
        <v>41193.032013888893</v>
      </c>
      <c r="U277" s="11">
        <f t="shared" si="24"/>
        <v>41223.073680555557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147.6</v>
      </c>
      <c r="P278" s="6">
        <f t="shared" si="21"/>
        <v>95.225806451612897</v>
      </c>
      <c r="Q278" t="str">
        <f t="shared" si="22"/>
        <v>film &amp; video/documentary</v>
      </c>
      <c r="R278" t="s">
        <v>8314</v>
      </c>
      <c r="S278" t="s">
        <v>8350</v>
      </c>
      <c r="T278" s="10">
        <f t="shared" si="23"/>
        <v>40967.081874999996</v>
      </c>
      <c r="U278" s="11">
        <f t="shared" si="24"/>
        <v>41027.040208333332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110.38153846153847</v>
      </c>
      <c r="P279" s="6">
        <f t="shared" si="21"/>
        <v>75.444794952681391</v>
      </c>
      <c r="Q279" t="str">
        <f t="shared" si="22"/>
        <v>film &amp; video/documentary</v>
      </c>
      <c r="R279" t="s">
        <v>8314</v>
      </c>
      <c r="S279" t="s">
        <v>8350</v>
      </c>
      <c r="T279" s="10">
        <f t="shared" si="23"/>
        <v>42117.891423611116</v>
      </c>
      <c r="U279" s="11">
        <f t="shared" si="24"/>
        <v>42147.891423611116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150.34814814814814</v>
      </c>
      <c r="P280" s="6">
        <f t="shared" si="21"/>
        <v>97.816867469879512</v>
      </c>
      <c r="Q280" t="str">
        <f t="shared" si="22"/>
        <v>film &amp; video/documentary</v>
      </c>
      <c r="R280" t="s">
        <v>8314</v>
      </c>
      <c r="S280" t="s">
        <v>8350</v>
      </c>
      <c r="T280" s="10">
        <f t="shared" si="23"/>
        <v>41164.040960648148</v>
      </c>
      <c r="U280" s="11">
        <f t="shared" si="24"/>
        <v>41194.040960648148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157.31829411764707</v>
      </c>
      <c r="P281" s="6">
        <f t="shared" si="21"/>
        <v>87.685606557377056</v>
      </c>
      <c r="Q281" t="str">
        <f t="shared" si="22"/>
        <v>film &amp; video/documentary</v>
      </c>
      <c r="R281" t="s">
        <v>8314</v>
      </c>
      <c r="S281" t="s">
        <v>8350</v>
      </c>
      <c r="T281" s="10">
        <f t="shared" si="23"/>
        <v>42759.244166666671</v>
      </c>
      <c r="U281" s="11">
        <f t="shared" si="24"/>
        <v>42793.084027777775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156.14400000000001</v>
      </c>
      <c r="P282" s="6">
        <f t="shared" si="21"/>
        <v>54.748948106591868</v>
      </c>
      <c r="Q282" t="str">
        <f t="shared" si="22"/>
        <v>film &amp; video/documentary</v>
      </c>
      <c r="R282" t="s">
        <v>8314</v>
      </c>
      <c r="S282" t="s">
        <v>8350</v>
      </c>
      <c r="T282" s="10">
        <f t="shared" si="23"/>
        <v>41744.590682870366</v>
      </c>
      <c r="U282" s="11">
        <f t="shared" si="24"/>
        <v>41789.590682870366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120.58763636363636</v>
      </c>
      <c r="P283" s="6">
        <f t="shared" si="21"/>
        <v>83.953417721518989</v>
      </c>
      <c r="Q283" t="str">
        <f t="shared" si="22"/>
        <v>film &amp; video/documentary</v>
      </c>
      <c r="R283" t="s">
        <v>8314</v>
      </c>
      <c r="S283" t="s">
        <v>8350</v>
      </c>
      <c r="T283" s="10">
        <f t="shared" si="23"/>
        <v>39950.163344907407</v>
      </c>
      <c r="U283" s="11">
        <f t="shared" si="24"/>
        <v>40035.80972222222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101.18888888888888</v>
      </c>
      <c r="P284" s="6">
        <f t="shared" si="21"/>
        <v>254.38547486033519</v>
      </c>
      <c r="Q284" t="str">
        <f t="shared" si="22"/>
        <v>film &amp; video/documentary</v>
      </c>
      <c r="R284" t="s">
        <v>8314</v>
      </c>
      <c r="S284" t="s">
        <v>8350</v>
      </c>
      <c r="T284" s="10">
        <f t="shared" si="23"/>
        <v>40194.920046296298</v>
      </c>
      <c r="U284" s="11">
        <f t="shared" si="24"/>
        <v>40231.916666666664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114.27249999999999</v>
      </c>
      <c r="P285" s="6">
        <f t="shared" si="21"/>
        <v>101.8269801980198</v>
      </c>
      <c r="Q285" t="str">
        <f t="shared" si="22"/>
        <v>film &amp; video/documentary</v>
      </c>
      <c r="R285" t="s">
        <v>8314</v>
      </c>
      <c r="S285" t="s">
        <v>8350</v>
      </c>
      <c r="T285" s="10">
        <f t="shared" si="23"/>
        <v>40675.71</v>
      </c>
      <c r="U285" s="11">
        <f t="shared" si="24"/>
        <v>40695.207638888889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104.62615</v>
      </c>
      <c r="P286" s="6">
        <f t="shared" si="21"/>
        <v>55.066394736842106</v>
      </c>
      <c r="Q286" t="str">
        <f t="shared" si="22"/>
        <v>film &amp; video/documentary</v>
      </c>
      <c r="R286" t="s">
        <v>8314</v>
      </c>
      <c r="S286" t="s">
        <v>8350</v>
      </c>
      <c r="T286" s="10">
        <f t="shared" si="23"/>
        <v>40904.738194444442</v>
      </c>
      <c r="U286" s="11">
        <f t="shared" si="24"/>
        <v>40929.738194444442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228.82507142857142</v>
      </c>
      <c r="P287" s="6">
        <f t="shared" si="21"/>
        <v>56.901438721136763</v>
      </c>
      <c r="Q287" t="str">
        <f t="shared" si="22"/>
        <v>film &amp; video/documentary</v>
      </c>
      <c r="R287" t="s">
        <v>8314</v>
      </c>
      <c r="S287" t="s">
        <v>8350</v>
      </c>
      <c r="T287" s="10">
        <f t="shared" si="23"/>
        <v>41506.756111111114</v>
      </c>
      <c r="U287" s="11">
        <f t="shared" si="24"/>
        <v>41536.756111111114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109.15333333333332</v>
      </c>
      <c r="P288" s="6">
        <f t="shared" si="21"/>
        <v>121.28148148148148</v>
      </c>
      <c r="Q288" t="str">
        <f t="shared" si="22"/>
        <v>film &amp; video/documentary</v>
      </c>
      <c r="R288" t="s">
        <v>8314</v>
      </c>
      <c r="S288" t="s">
        <v>8350</v>
      </c>
      <c r="T288" s="10">
        <f t="shared" si="23"/>
        <v>41313.816249999996</v>
      </c>
      <c r="U288" s="11">
        <f t="shared" si="24"/>
        <v>41358.774583333332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176.29999999999998</v>
      </c>
      <c r="P289" s="6">
        <f t="shared" si="21"/>
        <v>91.189655172413794</v>
      </c>
      <c r="Q289" t="str">
        <f t="shared" si="22"/>
        <v>film &amp; video/documentary</v>
      </c>
      <c r="R289" t="s">
        <v>8314</v>
      </c>
      <c r="S289" t="s">
        <v>8350</v>
      </c>
      <c r="T289" s="10">
        <f t="shared" si="23"/>
        <v>41184.277986111112</v>
      </c>
      <c r="U289" s="11">
        <f t="shared" si="24"/>
        <v>41215.166666666664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103.21061999999999</v>
      </c>
      <c r="P290" s="6">
        <f t="shared" si="21"/>
        <v>115.44812080536913</v>
      </c>
      <c r="Q290" t="str">
        <f t="shared" si="22"/>
        <v>film &amp; video/documentary</v>
      </c>
      <c r="R290" t="s">
        <v>8314</v>
      </c>
      <c r="S290" t="s">
        <v>8350</v>
      </c>
      <c r="T290" s="10">
        <f t="shared" si="23"/>
        <v>41051.168900462959</v>
      </c>
      <c r="U290" s="11">
        <f t="shared" si="24"/>
        <v>41086.168900462959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104.82000000000001</v>
      </c>
      <c r="P291" s="6">
        <f t="shared" si="21"/>
        <v>67.771551724137936</v>
      </c>
      <c r="Q291" t="str">
        <f t="shared" si="22"/>
        <v>film &amp; video/documentary</v>
      </c>
      <c r="R291" t="s">
        <v>8314</v>
      </c>
      <c r="S291" t="s">
        <v>8350</v>
      </c>
      <c r="T291" s="10">
        <f t="shared" si="23"/>
        <v>41550.456412037034</v>
      </c>
      <c r="U291" s="11">
        <f t="shared" si="24"/>
        <v>41580.456412037034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106.68444444444445</v>
      </c>
      <c r="P292" s="6">
        <f t="shared" si="21"/>
        <v>28.576190476190476</v>
      </c>
      <c r="Q292" t="str">
        <f t="shared" si="22"/>
        <v>film &amp; video/documentary</v>
      </c>
      <c r="R292" t="s">
        <v>8314</v>
      </c>
      <c r="S292" t="s">
        <v>8350</v>
      </c>
      <c r="T292" s="10">
        <f t="shared" si="23"/>
        <v>40526.36917824074</v>
      </c>
      <c r="U292" s="11">
        <f t="shared" si="24"/>
        <v>40576.332638888889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120.02</v>
      </c>
      <c r="P293" s="6">
        <f t="shared" si="21"/>
        <v>46.8828125</v>
      </c>
      <c r="Q293" t="str">
        <f t="shared" si="22"/>
        <v>film &amp; video/documentary</v>
      </c>
      <c r="R293" t="s">
        <v>8314</v>
      </c>
      <c r="S293" t="s">
        <v>8350</v>
      </c>
      <c r="T293" s="10">
        <f t="shared" si="23"/>
        <v>41376.769050925926</v>
      </c>
      <c r="U293" s="11">
        <f t="shared" si="24"/>
        <v>41395.000694444447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101.50693333333334</v>
      </c>
      <c r="P294" s="6">
        <f t="shared" si="21"/>
        <v>154.42231237322514</v>
      </c>
      <c r="Q294" t="str">
        <f t="shared" si="22"/>
        <v>film &amp; video/documentary</v>
      </c>
      <c r="R294" t="s">
        <v>8314</v>
      </c>
      <c r="S294" t="s">
        <v>8350</v>
      </c>
      <c r="T294" s="10">
        <f t="shared" si="23"/>
        <v>40812.803229166668</v>
      </c>
      <c r="U294" s="11">
        <f t="shared" si="24"/>
        <v>40845.165972222225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101.38461538461539</v>
      </c>
      <c r="P295" s="6">
        <f t="shared" si="21"/>
        <v>201.22137404580153</v>
      </c>
      <c r="Q295" t="str">
        <f t="shared" si="22"/>
        <v>film &amp; video/documentary</v>
      </c>
      <c r="R295" t="s">
        <v>8314</v>
      </c>
      <c r="S295" t="s">
        <v>8350</v>
      </c>
      <c r="T295" s="10">
        <f t="shared" si="23"/>
        <v>41719.667986111112</v>
      </c>
      <c r="U295" s="11">
        <f t="shared" si="24"/>
        <v>41749.667986111112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 s="6">
        <f t="shared" si="21"/>
        <v>100</v>
      </c>
      <c r="Q296" t="str">
        <f t="shared" si="22"/>
        <v>film &amp; video/documentary</v>
      </c>
      <c r="R296" t="s">
        <v>8314</v>
      </c>
      <c r="S296" t="s">
        <v>8350</v>
      </c>
      <c r="T296" s="10">
        <f t="shared" si="23"/>
        <v>40343.084421296298</v>
      </c>
      <c r="U296" s="11">
        <f t="shared" si="24"/>
        <v>40378.666666666664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133.10911999999999</v>
      </c>
      <c r="P297" s="6">
        <f t="shared" si="21"/>
        <v>100.08204511278196</v>
      </c>
      <c r="Q297" t="str">
        <f t="shared" si="22"/>
        <v>film &amp; video/documentary</v>
      </c>
      <c r="R297" t="s">
        <v>8314</v>
      </c>
      <c r="S297" t="s">
        <v>8350</v>
      </c>
      <c r="T297" s="10">
        <f t="shared" si="23"/>
        <v>41519.004733796297</v>
      </c>
      <c r="U297" s="11">
        <f t="shared" si="24"/>
        <v>41579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118.72620000000001</v>
      </c>
      <c r="P298" s="6">
        <f t="shared" si="21"/>
        <v>230.08953488372092</v>
      </c>
      <c r="Q298" t="str">
        <f t="shared" si="22"/>
        <v>film &amp; video/documentary</v>
      </c>
      <c r="R298" t="s">
        <v>8314</v>
      </c>
      <c r="S298" t="s">
        <v>8350</v>
      </c>
      <c r="T298" s="10">
        <f t="shared" si="23"/>
        <v>41134.475497685184</v>
      </c>
      <c r="U298" s="11">
        <f t="shared" si="24"/>
        <v>41159.475497685184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100.64</v>
      </c>
      <c r="P299" s="6">
        <f t="shared" si="21"/>
        <v>141.74647887323943</v>
      </c>
      <c r="Q299" t="str">
        <f t="shared" si="22"/>
        <v>film &amp; video/documentary</v>
      </c>
      <c r="R299" t="s">
        <v>8314</v>
      </c>
      <c r="S299" t="s">
        <v>8350</v>
      </c>
      <c r="T299" s="10">
        <f t="shared" si="23"/>
        <v>42089.72802083334</v>
      </c>
      <c r="U299" s="11">
        <f t="shared" si="24"/>
        <v>42125.165972222225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108.93241269841269</v>
      </c>
      <c r="P300" s="6">
        <f t="shared" si="21"/>
        <v>56.344351395730705</v>
      </c>
      <c r="Q300" t="str">
        <f t="shared" si="22"/>
        <v>film &amp; video/documentary</v>
      </c>
      <c r="R300" t="s">
        <v>8314</v>
      </c>
      <c r="S300" t="s">
        <v>8350</v>
      </c>
      <c r="T300" s="10">
        <f t="shared" si="23"/>
        <v>41709.463518518518</v>
      </c>
      <c r="U300" s="11">
        <f t="shared" si="24"/>
        <v>41768.875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178.95250000000001</v>
      </c>
      <c r="P301" s="6">
        <f t="shared" si="21"/>
        <v>73.341188524590166</v>
      </c>
      <c r="Q301" t="str">
        <f t="shared" si="22"/>
        <v>film &amp; video/documentary</v>
      </c>
      <c r="R301" t="s">
        <v>8314</v>
      </c>
      <c r="S301" t="s">
        <v>8350</v>
      </c>
      <c r="T301" s="10">
        <f t="shared" si="23"/>
        <v>40469.225231481483</v>
      </c>
      <c r="U301" s="11">
        <f t="shared" si="24"/>
        <v>40499.266898148147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101.72264</v>
      </c>
      <c r="P302" s="6">
        <f t="shared" si="21"/>
        <v>85.337785234899329</v>
      </c>
      <c r="Q302" t="str">
        <f t="shared" si="22"/>
        <v>film &amp; video/documentary</v>
      </c>
      <c r="R302" t="s">
        <v>8314</v>
      </c>
      <c r="S302" t="s">
        <v>8350</v>
      </c>
      <c r="T302" s="10">
        <f t="shared" si="23"/>
        <v>40626.959930555553</v>
      </c>
      <c r="U302" s="11">
        <f t="shared" si="24"/>
        <v>40657.959930555553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118.73499999999999</v>
      </c>
      <c r="P303" s="6">
        <f t="shared" si="21"/>
        <v>61.496215139442228</v>
      </c>
      <c r="Q303" t="str">
        <f t="shared" si="22"/>
        <v>film &amp; video/documentary</v>
      </c>
      <c r="R303" t="s">
        <v>8314</v>
      </c>
      <c r="S303" t="s">
        <v>8350</v>
      </c>
      <c r="T303" s="10">
        <f t="shared" si="23"/>
        <v>41312.737673611111</v>
      </c>
      <c r="U303" s="11">
        <f t="shared" si="24"/>
        <v>41352.696006944447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100.46</v>
      </c>
      <c r="P304" s="6">
        <f t="shared" si="21"/>
        <v>93.018518518518519</v>
      </c>
      <c r="Q304" t="str">
        <f t="shared" si="22"/>
        <v>film &amp; video/documentary</v>
      </c>
      <c r="R304" t="s">
        <v>8314</v>
      </c>
      <c r="S304" t="s">
        <v>8350</v>
      </c>
      <c r="T304" s="10">
        <f t="shared" si="23"/>
        <v>40933.856921296298</v>
      </c>
      <c r="U304" s="11">
        <f t="shared" si="24"/>
        <v>40963.856921296298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137.46666666666667</v>
      </c>
      <c r="P305" s="6">
        <f t="shared" si="21"/>
        <v>50.292682926829265</v>
      </c>
      <c r="Q305" t="str">
        <f t="shared" si="22"/>
        <v>film &amp; video/documentary</v>
      </c>
      <c r="R305" t="s">
        <v>8314</v>
      </c>
      <c r="S305" t="s">
        <v>8350</v>
      </c>
      <c r="T305" s="10">
        <f t="shared" si="23"/>
        <v>41032.071134259262</v>
      </c>
      <c r="U305" s="11">
        <f t="shared" si="24"/>
        <v>41062.071134259262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231.64705882352939</v>
      </c>
      <c r="P306" s="6">
        <f t="shared" si="21"/>
        <v>106.43243243243244</v>
      </c>
      <c r="Q306" t="str">
        <f t="shared" si="22"/>
        <v>film &amp; video/documentary</v>
      </c>
      <c r="R306" t="s">
        <v>8314</v>
      </c>
      <c r="S306" t="s">
        <v>8350</v>
      </c>
      <c r="T306" s="10">
        <f t="shared" si="23"/>
        <v>41114.094872685186</v>
      </c>
      <c r="U306" s="11">
        <f t="shared" si="24"/>
        <v>41153.083333333336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130.33333333333331</v>
      </c>
      <c r="P307" s="6">
        <f t="shared" si="21"/>
        <v>51.719576719576722</v>
      </c>
      <c r="Q307" t="str">
        <f t="shared" si="22"/>
        <v>film &amp; video/documentary</v>
      </c>
      <c r="R307" t="s">
        <v>8314</v>
      </c>
      <c r="S307" t="s">
        <v>8350</v>
      </c>
      <c r="T307" s="10">
        <f t="shared" si="23"/>
        <v>40948.630196759259</v>
      </c>
      <c r="U307" s="11">
        <f t="shared" si="24"/>
        <v>40978.630196759259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292.89999999999998</v>
      </c>
      <c r="P308" s="6">
        <f t="shared" si="21"/>
        <v>36.612499999999997</v>
      </c>
      <c r="Q308" t="str">
        <f t="shared" si="22"/>
        <v>film &amp; video/documentary</v>
      </c>
      <c r="R308" t="s">
        <v>8314</v>
      </c>
      <c r="S308" t="s">
        <v>8350</v>
      </c>
      <c r="T308" s="10">
        <f t="shared" si="23"/>
        <v>41333.837187500001</v>
      </c>
      <c r="U308" s="11">
        <f t="shared" si="24"/>
        <v>41353.795520833337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111.31818181818183</v>
      </c>
      <c r="P309" s="6">
        <f t="shared" si="21"/>
        <v>42.517361111111114</v>
      </c>
      <c r="Q309" t="str">
        <f t="shared" si="22"/>
        <v>film &amp; video/documentary</v>
      </c>
      <c r="R309" t="s">
        <v>8314</v>
      </c>
      <c r="S309" t="s">
        <v>8350</v>
      </c>
      <c r="T309" s="10">
        <f t="shared" si="23"/>
        <v>41282.944456018515</v>
      </c>
      <c r="U309" s="11">
        <f t="shared" si="24"/>
        <v>41312.944456018515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105.56666666666668</v>
      </c>
      <c r="P310" s="6">
        <f t="shared" si="21"/>
        <v>62.712871287128714</v>
      </c>
      <c r="Q310" t="str">
        <f t="shared" si="22"/>
        <v>film &amp; video/documentary</v>
      </c>
      <c r="R310" t="s">
        <v>8314</v>
      </c>
      <c r="S310" t="s">
        <v>8350</v>
      </c>
      <c r="T310" s="10">
        <f t="shared" si="23"/>
        <v>40567.694560185184</v>
      </c>
      <c r="U310" s="11">
        <f t="shared" si="24"/>
        <v>40612.694560185184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118.94444444444446</v>
      </c>
      <c r="P311" s="6">
        <f t="shared" si="21"/>
        <v>89.957983193277315</v>
      </c>
      <c r="Q311" t="str">
        <f t="shared" si="22"/>
        <v>film &amp; video/documentary</v>
      </c>
      <c r="R311" t="s">
        <v>8314</v>
      </c>
      <c r="S311" t="s">
        <v>8350</v>
      </c>
      <c r="T311" s="10">
        <f t="shared" si="23"/>
        <v>41134.751550925925</v>
      </c>
      <c r="U311" s="11">
        <f t="shared" si="24"/>
        <v>41155.751550925925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104.129</v>
      </c>
      <c r="P312" s="6">
        <f t="shared" si="21"/>
        <v>28.924722222222222</v>
      </c>
      <c r="Q312" t="str">
        <f t="shared" si="22"/>
        <v>film &amp; video/documentary</v>
      </c>
      <c r="R312" t="s">
        <v>8314</v>
      </c>
      <c r="S312" t="s">
        <v>8350</v>
      </c>
      <c r="T312" s="10">
        <f t="shared" si="23"/>
        <v>40821.183136574073</v>
      </c>
      <c r="U312" s="11">
        <f t="shared" si="24"/>
        <v>40836.083333333336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104.10165000000001</v>
      </c>
      <c r="P313" s="6">
        <f t="shared" si="21"/>
        <v>138.8022</v>
      </c>
      <c r="Q313" t="str">
        <f t="shared" si="22"/>
        <v>film &amp; video/documentary</v>
      </c>
      <c r="R313" t="s">
        <v>8314</v>
      </c>
      <c r="S313" t="s">
        <v>8350</v>
      </c>
      <c r="T313" s="10">
        <f t="shared" si="23"/>
        <v>40868.219814814816</v>
      </c>
      <c r="U313" s="11">
        <f t="shared" si="24"/>
        <v>40909.332638888889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111.87499999999999</v>
      </c>
      <c r="P314" s="6">
        <f t="shared" si="21"/>
        <v>61.301369863013697</v>
      </c>
      <c r="Q314" t="str">
        <f t="shared" si="22"/>
        <v>film &amp; video/documentary</v>
      </c>
      <c r="R314" t="s">
        <v>8314</v>
      </c>
      <c r="S314" t="s">
        <v>8350</v>
      </c>
      <c r="T314" s="10">
        <f t="shared" si="23"/>
        <v>41348.877685185187</v>
      </c>
      <c r="U314" s="11">
        <f t="shared" si="24"/>
        <v>41378.877685185187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104.73529411764706</v>
      </c>
      <c r="P315" s="6">
        <f t="shared" si="21"/>
        <v>80.202702702702709</v>
      </c>
      <c r="Q315" t="str">
        <f t="shared" si="22"/>
        <v>film &amp; video/documentary</v>
      </c>
      <c r="R315" t="s">
        <v>8314</v>
      </c>
      <c r="S315" t="s">
        <v>8350</v>
      </c>
      <c r="T315" s="10">
        <f t="shared" si="23"/>
        <v>40357.227939814817</v>
      </c>
      <c r="U315" s="11">
        <f t="shared" si="24"/>
        <v>40401.665972222225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385.15000000000003</v>
      </c>
      <c r="P316" s="6">
        <f t="shared" si="21"/>
        <v>32.095833333333331</v>
      </c>
      <c r="Q316" t="str">
        <f t="shared" si="22"/>
        <v>film &amp; video/documentary</v>
      </c>
      <c r="R316" t="s">
        <v>8314</v>
      </c>
      <c r="S316" t="s">
        <v>8350</v>
      </c>
      <c r="T316" s="10">
        <f t="shared" si="23"/>
        <v>41304.833194444444</v>
      </c>
      <c r="U316" s="11">
        <f t="shared" si="24"/>
        <v>41334.833194444444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101.248</v>
      </c>
      <c r="P317" s="6">
        <f t="shared" si="21"/>
        <v>200.88888888888889</v>
      </c>
      <c r="Q317" t="str">
        <f t="shared" si="22"/>
        <v>film &amp; video/documentary</v>
      </c>
      <c r="R317" t="s">
        <v>8314</v>
      </c>
      <c r="S317" t="s">
        <v>8350</v>
      </c>
      <c r="T317" s="10">
        <f t="shared" si="23"/>
        <v>41113.77238425926</v>
      </c>
      <c r="U317" s="11">
        <f t="shared" si="24"/>
        <v>41143.77238425926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113.77333333333333</v>
      </c>
      <c r="P318" s="6">
        <f t="shared" si="21"/>
        <v>108.01265822784811</v>
      </c>
      <c r="Q318" t="str">
        <f t="shared" si="22"/>
        <v>film &amp; video/documentary</v>
      </c>
      <c r="R318" t="s">
        <v>8314</v>
      </c>
      <c r="S318" t="s">
        <v>8350</v>
      </c>
      <c r="T318" s="10">
        <f t="shared" si="23"/>
        <v>41950.923576388886</v>
      </c>
      <c r="U318" s="11">
        <f t="shared" si="24"/>
        <v>41984.207638888889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100.80333333333333</v>
      </c>
      <c r="P319" s="6">
        <f t="shared" si="21"/>
        <v>95.699367088607602</v>
      </c>
      <c r="Q319" t="str">
        <f t="shared" si="22"/>
        <v>film &amp; video/documentary</v>
      </c>
      <c r="R319" t="s">
        <v>8314</v>
      </c>
      <c r="S319" t="s">
        <v>8350</v>
      </c>
      <c r="T319" s="10">
        <f t="shared" si="23"/>
        <v>41589.676886574074</v>
      </c>
      <c r="U319" s="11">
        <f t="shared" si="24"/>
        <v>41619.676886574074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283.32</v>
      </c>
      <c r="P320" s="6">
        <f t="shared" si="21"/>
        <v>49.880281690140848</v>
      </c>
      <c r="Q320" t="str">
        <f t="shared" si="22"/>
        <v>film &amp; video/documentary</v>
      </c>
      <c r="R320" t="s">
        <v>8314</v>
      </c>
      <c r="S320" t="s">
        <v>8350</v>
      </c>
      <c r="T320" s="10">
        <f t="shared" si="23"/>
        <v>41330.038784722223</v>
      </c>
      <c r="U320" s="11">
        <f t="shared" si="24"/>
        <v>41359.997118055559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112.68</v>
      </c>
      <c r="P321" s="6">
        <f t="shared" si="21"/>
        <v>110.47058823529412</v>
      </c>
      <c r="Q321" t="str">
        <f t="shared" si="22"/>
        <v>film &amp; video/documentary</v>
      </c>
      <c r="R321" t="s">
        <v>8314</v>
      </c>
      <c r="S321" t="s">
        <v>8350</v>
      </c>
      <c r="T321" s="10">
        <f t="shared" si="23"/>
        <v>40123.83829861111</v>
      </c>
      <c r="U321" s="11">
        <f t="shared" si="24"/>
        <v>40211.332638888889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5">(E322/D322)*100</f>
        <v>106.58000000000001</v>
      </c>
      <c r="P322" s="6">
        <f t="shared" ref="P322:P385" si="26">(E322/L322)</f>
        <v>134.91139240506328</v>
      </c>
      <c r="Q322" t="str">
        <f t="shared" ref="Q322:Q385" si="27">N322</f>
        <v>film &amp; video/documentary</v>
      </c>
      <c r="R322" t="s">
        <v>8314</v>
      </c>
      <c r="S322" t="s">
        <v>8350</v>
      </c>
      <c r="T322" s="10">
        <f t="shared" si="23"/>
        <v>42331.551307870366</v>
      </c>
      <c r="U322" s="11">
        <f t="shared" si="24"/>
        <v>42360.958333333328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5"/>
        <v>102.66285714285715</v>
      </c>
      <c r="P323" s="6">
        <f t="shared" si="26"/>
        <v>106.62314540059347</v>
      </c>
      <c r="Q323" t="str">
        <f t="shared" si="27"/>
        <v>film &amp; video/documentary</v>
      </c>
      <c r="R323" t="s">
        <v>8314</v>
      </c>
      <c r="S323" t="s">
        <v>8350</v>
      </c>
      <c r="T323" s="10">
        <f t="shared" ref="T323:T386" si="28">(((J323/60)/60)/24)+DATE(1970,1,1)</f>
        <v>42647.446597222224</v>
      </c>
      <c r="U323" s="11">
        <f t="shared" ref="U323:U386" si="29">(((I323/60)/60)/24)+DATE(1970,1,1)</f>
        <v>42682.488263888896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107.91200000000001</v>
      </c>
      <c r="P324" s="6">
        <f t="shared" si="26"/>
        <v>145.04301075268816</v>
      </c>
      <c r="Q324" t="str">
        <f t="shared" si="27"/>
        <v>film &amp; video/documentary</v>
      </c>
      <c r="R324" t="s">
        <v>8314</v>
      </c>
      <c r="S324" t="s">
        <v>8350</v>
      </c>
      <c r="T324" s="10">
        <f t="shared" si="28"/>
        <v>42473.57</v>
      </c>
      <c r="U324" s="11">
        <f t="shared" si="29"/>
        <v>42503.57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123.07407407407408</v>
      </c>
      <c r="P325" s="6">
        <f t="shared" si="26"/>
        <v>114.58620689655173</v>
      </c>
      <c r="Q325" t="str">
        <f t="shared" si="27"/>
        <v>film &amp; video/documentary</v>
      </c>
      <c r="R325" t="s">
        <v>8314</v>
      </c>
      <c r="S325" t="s">
        <v>8350</v>
      </c>
      <c r="T325" s="10">
        <f t="shared" si="28"/>
        <v>42697.32136574074</v>
      </c>
      <c r="U325" s="11">
        <f t="shared" si="29"/>
        <v>42725.332638888889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101.6</v>
      </c>
      <c r="P326" s="6">
        <f t="shared" si="26"/>
        <v>105.3170731707317</v>
      </c>
      <c r="Q326" t="str">
        <f t="shared" si="27"/>
        <v>film &amp; video/documentary</v>
      </c>
      <c r="R326" t="s">
        <v>8314</v>
      </c>
      <c r="S326" t="s">
        <v>8350</v>
      </c>
      <c r="T326" s="10">
        <f t="shared" si="28"/>
        <v>42184.626250000001</v>
      </c>
      <c r="U326" s="11">
        <f t="shared" si="29"/>
        <v>42217.626250000001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104.396</v>
      </c>
      <c r="P327" s="6">
        <f t="shared" si="26"/>
        <v>70.921195652173907</v>
      </c>
      <c r="Q327" t="str">
        <f t="shared" si="27"/>
        <v>film &amp; video/documentary</v>
      </c>
      <c r="R327" t="s">
        <v>8314</v>
      </c>
      <c r="S327" t="s">
        <v>8350</v>
      </c>
      <c r="T327" s="10">
        <f t="shared" si="28"/>
        <v>42689.187881944439</v>
      </c>
      <c r="U327" s="11">
        <f t="shared" si="29"/>
        <v>42724.187881944439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112.92973333333333</v>
      </c>
      <c r="P328" s="6">
        <f t="shared" si="26"/>
        <v>147.17167680278018</v>
      </c>
      <c r="Q328" t="str">
        <f t="shared" si="27"/>
        <v>film &amp; video/documentary</v>
      </c>
      <c r="R328" t="s">
        <v>8314</v>
      </c>
      <c r="S328" t="s">
        <v>8350</v>
      </c>
      <c r="T328" s="10">
        <f t="shared" si="28"/>
        <v>42775.314884259264</v>
      </c>
      <c r="U328" s="11">
        <f t="shared" si="29"/>
        <v>42808.956250000003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136.4</v>
      </c>
      <c r="P329" s="6">
        <f t="shared" si="26"/>
        <v>160.47058823529412</v>
      </c>
      <c r="Q329" t="str">
        <f t="shared" si="27"/>
        <v>film &amp; video/documentary</v>
      </c>
      <c r="R329" t="s">
        <v>8314</v>
      </c>
      <c r="S329" t="s">
        <v>8350</v>
      </c>
      <c r="T329" s="10">
        <f t="shared" si="28"/>
        <v>42058.235289351855</v>
      </c>
      <c r="U329" s="11">
        <f t="shared" si="29"/>
        <v>42085.333333333328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103.61439999999999</v>
      </c>
      <c r="P330" s="6">
        <f t="shared" si="26"/>
        <v>156.04578313253012</v>
      </c>
      <c r="Q330" t="str">
        <f t="shared" si="27"/>
        <v>film &amp; video/documentary</v>
      </c>
      <c r="R330" t="s">
        <v>8314</v>
      </c>
      <c r="S330" t="s">
        <v>8350</v>
      </c>
      <c r="T330" s="10">
        <f t="shared" si="28"/>
        <v>42278.946620370371</v>
      </c>
      <c r="U330" s="11">
        <f t="shared" si="29"/>
        <v>42309.166666666672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105.5</v>
      </c>
      <c r="P331" s="6">
        <f t="shared" si="26"/>
        <v>63.17365269461078</v>
      </c>
      <c r="Q331" t="str">
        <f t="shared" si="27"/>
        <v>film &amp; video/documentary</v>
      </c>
      <c r="R331" t="s">
        <v>8314</v>
      </c>
      <c r="S331" t="s">
        <v>8350</v>
      </c>
      <c r="T331" s="10">
        <f t="shared" si="28"/>
        <v>42291.46674768519</v>
      </c>
      <c r="U331" s="11">
        <f t="shared" si="29"/>
        <v>42315.166666666672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101.82857142857142</v>
      </c>
      <c r="P332" s="6">
        <f t="shared" si="26"/>
        <v>104.82352941176471</v>
      </c>
      <c r="Q332" t="str">
        <f t="shared" si="27"/>
        <v>film &amp; video/documentary</v>
      </c>
      <c r="R332" t="s">
        <v>8314</v>
      </c>
      <c r="S332" t="s">
        <v>8350</v>
      </c>
      <c r="T332" s="10">
        <f t="shared" si="28"/>
        <v>41379.515775462962</v>
      </c>
      <c r="U332" s="11">
        <f t="shared" si="29"/>
        <v>41411.165972222225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106.60499999999999</v>
      </c>
      <c r="P333" s="6">
        <f t="shared" si="26"/>
        <v>97.356164383561648</v>
      </c>
      <c r="Q333" t="str">
        <f t="shared" si="27"/>
        <v>film &amp; video/documentary</v>
      </c>
      <c r="R333" t="s">
        <v>8314</v>
      </c>
      <c r="S333" t="s">
        <v>8350</v>
      </c>
      <c r="T333" s="10">
        <f t="shared" si="28"/>
        <v>42507.581412037034</v>
      </c>
      <c r="U333" s="11">
        <f t="shared" si="29"/>
        <v>42538.581412037034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113.015</v>
      </c>
      <c r="P334" s="6">
        <f t="shared" si="26"/>
        <v>203.63063063063063</v>
      </c>
      <c r="Q334" t="str">
        <f t="shared" si="27"/>
        <v>film &amp; video/documentary</v>
      </c>
      <c r="R334" t="s">
        <v>8314</v>
      </c>
      <c r="S334" t="s">
        <v>8350</v>
      </c>
      <c r="T334" s="10">
        <f t="shared" si="28"/>
        <v>42263.680289351847</v>
      </c>
      <c r="U334" s="11">
        <f t="shared" si="29"/>
        <v>42305.333333333328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125.22750000000001</v>
      </c>
      <c r="P335" s="6">
        <f t="shared" si="26"/>
        <v>188.31203007518798</v>
      </c>
      <c r="Q335" t="str">
        <f t="shared" si="27"/>
        <v>film &amp; video/documentary</v>
      </c>
      <c r="R335" t="s">
        <v>8314</v>
      </c>
      <c r="S335" t="s">
        <v>8350</v>
      </c>
      <c r="T335" s="10">
        <f t="shared" si="28"/>
        <v>42437.636469907404</v>
      </c>
      <c r="U335" s="11">
        <f t="shared" si="29"/>
        <v>42467.59480324074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101.19</v>
      </c>
      <c r="P336" s="6">
        <f t="shared" si="26"/>
        <v>146.65217391304347</v>
      </c>
      <c r="Q336" t="str">
        <f t="shared" si="27"/>
        <v>film &amp; video/documentary</v>
      </c>
      <c r="R336" t="s">
        <v>8314</v>
      </c>
      <c r="S336" t="s">
        <v>8350</v>
      </c>
      <c r="T336" s="10">
        <f t="shared" si="28"/>
        <v>42101.682372685187</v>
      </c>
      <c r="U336" s="11">
        <f t="shared" si="29"/>
        <v>42139.791666666672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102.76470588235294</v>
      </c>
      <c r="P337" s="6">
        <f t="shared" si="26"/>
        <v>109.1875</v>
      </c>
      <c r="Q337" t="str">
        <f t="shared" si="27"/>
        <v>film &amp; video/documentary</v>
      </c>
      <c r="R337" t="s">
        <v>8314</v>
      </c>
      <c r="S337" t="s">
        <v>8350</v>
      </c>
      <c r="T337" s="10">
        <f t="shared" si="28"/>
        <v>42101.737442129626</v>
      </c>
      <c r="U337" s="11">
        <f t="shared" si="29"/>
        <v>42132.916666666672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116.83911999999998</v>
      </c>
      <c r="P338" s="6">
        <f t="shared" si="26"/>
        <v>59.249046653144013</v>
      </c>
      <c r="Q338" t="str">
        <f t="shared" si="27"/>
        <v>film &amp; video/documentary</v>
      </c>
      <c r="R338" t="s">
        <v>8314</v>
      </c>
      <c r="S338" t="s">
        <v>8350</v>
      </c>
      <c r="T338" s="10">
        <f t="shared" si="28"/>
        <v>42291.596273148149</v>
      </c>
      <c r="U338" s="11">
        <f t="shared" si="29"/>
        <v>42321.637939814813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101.16833333333335</v>
      </c>
      <c r="P339" s="6">
        <f t="shared" si="26"/>
        <v>97.904838709677421</v>
      </c>
      <c r="Q339" t="str">
        <f t="shared" si="27"/>
        <v>film &amp; video/documentary</v>
      </c>
      <c r="R339" t="s">
        <v>8314</v>
      </c>
      <c r="S339" t="s">
        <v>8350</v>
      </c>
      <c r="T339" s="10">
        <f t="shared" si="28"/>
        <v>42047.128564814819</v>
      </c>
      <c r="U339" s="11">
        <f t="shared" si="29"/>
        <v>42077.086898148147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110.13360000000002</v>
      </c>
      <c r="P340" s="6">
        <f t="shared" si="26"/>
        <v>70.000169491525426</v>
      </c>
      <c r="Q340" t="str">
        <f t="shared" si="27"/>
        <v>film &amp; video/documentary</v>
      </c>
      <c r="R340" t="s">
        <v>8314</v>
      </c>
      <c r="S340" t="s">
        <v>8350</v>
      </c>
      <c r="T340" s="10">
        <f t="shared" si="28"/>
        <v>42559.755671296298</v>
      </c>
      <c r="U340" s="11">
        <f t="shared" si="29"/>
        <v>42616.041666666672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108.08333333333333</v>
      </c>
      <c r="P341" s="6">
        <f t="shared" si="26"/>
        <v>72.865168539325836</v>
      </c>
      <c r="Q341" t="str">
        <f t="shared" si="27"/>
        <v>film &amp; video/documentary</v>
      </c>
      <c r="R341" t="s">
        <v>8314</v>
      </c>
      <c r="S341" t="s">
        <v>8350</v>
      </c>
      <c r="T341" s="10">
        <f t="shared" si="28"/>
        <v>42093.760046296295</v>
      </c>
      <c r="U341" s="11">
        <f t="shared" si="29"/>
        <v>42123.760046296295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125.02285714285715</v>
      </c>
      <c r="P342" s="6">
        <f t="shared" si="26"/>
        <v>146.34782608695653</v>
      </c>
      <c r="Q342" t="str">
        <f t="shared" si="27"/>
        <v>film &amp; video/documentary</v>
      </c>
      <c r="R342" t="s">
        <v>8314</v>
      </c>
      <c r="S342" t="s">
        <v>8350</v>
      </c>
      <c r="T342" s="10">
        <f t="shared" si="28"/>
        <v>42772.669062500005</v>
      </c>
      <c r="U342" s="11">
        <f t="shared" si="29"/>
        <v>42802.875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106.71428571428572</v>
      </c>
      <c r="P343" s="6">
        <f t="shared" si="26"/>
        <v>67.909090909090907</v>
      </c>
      <c r="Q343" t="str">
        <f t="shared" si="27"/>
        <v>film &amp; video/documentary</v>
      </c>
      <c r="R343" t="s">
        <v>8314</v>
      </c>
      <c r="S343" t="s">
        <v>8350</v>
      </c>
      <c r="T343" s="10">
        <f t="shared" si="28"/>
        <v>41894.879606481481</v>
      </c>
      <c r="U343" s="11">
        <f t="shared" si="29"/>
        <v>41913.165972222225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100.36639999999998</v>
      </c>
      <c r="P344" s="6">
        <f t="shared" si="26"/>
        <v>169.85083076923075</v>
      </c>
      <c r="Q344" t="str">
        <f t="shared" si="27"/>
        <v>film &amp; video/documentary</v>
      </c>
      <c r="R344" t="s">
        <v>8314</v>
      </c>
      <c r="S344" t="s">
        <v>8350</v>
      </c>
      <c r="T344" s="10">
        <f t="shared" si="28"/>
        <v>42459.780844907407</v>
      </c>
      <c r="U344" s="11">
        <f t="shared" si="29"/>
        <v>42489.780844907407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102.02863333333335</v>
      </c>
      <c r="P345" s="6">
        <f t="shared" si="26"/>
        <v>58.413339694656486</v>
      </c>
      <c r="Q345" t="str">
        <f t="shared" si="27"/>
        <v>film &amp; video/documentary</v>
      </c>
      <c r="R345" t="s">
        <v>8314</v>
      </c>
      <c r="S345" t="s">
        <v>8350</v>
      </c>
      <c r="T345" s="10">
        <f t="shared" si="28"/>
        <v>41926.73778935185</v>
      </c>
      <c r="U345" s="11">
        <f t="shared" si="29"/>
        <v>41957.125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102.08358208955224</v>
      </c>
      <c r="P346" s="6">
        <f t="shared" si="26"/>
        <v>119.99298245614035</v>
      </c>
      <c r="Q346" t="str">
        <f t="shared" si="27"/>
        <v>film &amp; video/documentary</v>
      </c>
      <c r="R346" t="s">
        <v>8314</v>
      </c>
      <c r="S346" t="s">
        <v>8350</v>
      </c>
      <c r="T346" s="10">
        <f t="shared" si="28"/>
        <v>42111.970995370371</v>
      </c>
      <c r="U346" s="11">
        <f t="shared" si="29"/>
        <v>42156.097222222219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123.27586206896552</v>
      </c>
      <c r="P347" s="6">
        <f t="shared" si="26"/>
        <v>99.860335195530723</v>
      </c>
      <c r="Q347" t="str">
        <f t="shared" si="27"/>
        <v>film &amp; video/documentary</v>
      </c>
      <c r="R347" t="s">
        <v>8314</v>
      </c>
      <c r="S347" t="s">
        <v>8350</v>
      </c>
      <c r="T347" s="10">
        <f t="shared" si="28"/>
        <v>42114.944328703699</v>
      </c>
      <c r="U347" s="11">
        <f t="shared" si="29"/>
        <v>42144.944328703699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170.28880000000001</v>
      </c>
      <c r="P348" s="6">
        <f t="shared" si="26"/>
        <v>90.579148936170213</v>
      </c>
      <c r="Q348" t="str">
        <f t="shared" si="27"/>
        <v>film &amp; video/documentary</v>
      </c>
      <c r="R348" t="s">
        <v>8314</v>
      </c>
      <c r="S348" t="s">
        <v>8350</v>
      </c>
      <c r="T348" s="10">
        <f t="shared" si="28"/>
        <v>42261.500243055561</v>
      </c>
      <c r="U348" s="11">
        <f t="shared" si="29"/>
        <v>42291.500243055561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111.59049999999999</v>
      </c>
      <c r="P349" s="6">
        <f t="shared" si="26"/>
        <v>117.77361477572559</v>
      </c>
      <c r="Q349" t="str">
        <f t="shared" si="27"/>
        <v>film &amp; video/documentary</v>
      </c>
      <c r="R349" t="s">
        <v>8314</v>
      </c>
      <c r="S349" t="s">
        <v>8350</v>
      </c>
      <c r="T349" s="10">
        <f t="shared" si="28"/>
        <v>42292.495474537034</v>
      </c>
      <c r="U349" s="11">
        <f t="shared" si="29"/>
        <v>42322.537141203706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 s="6">
        <f t="shared" si="26"/>
        <v>86.554621848739501</v>
      </c>
      <c r="Q350" t="str">
        <f t="shared" si="27"/>
        <v>film &amp; video/documentary</v>
      </c>
      <c r="R350" t="s">
        <v>8314</v>
      </c>
      <c r="S350" t="s">
        <v>8350</v>
      </c>
      <c r="T350" s="10">
        <f t="shared" si="28"/>
        <v>42207.58699074074</v>
      </c>
      <c r="U350" s="11">
        <f t="shared" si="29"/>
        <v>42237.58699074074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106.63570159857905</v>
      </c>
      <c r="P351" s="6">
        <f t="shared" si="26"/>
        <v>71.899281437125751</v>
      </c>
      <c r="Q351" t="str">
        <f t="shared" si="27"/>
        <v>film &amp; video/documentary</v>
      </c>
      <c r="R351" t="s">
        <v>8314</v>
      </c>
      <c r="S351" t="s">
        <v>8350</v>
      </c>
      <c r="T351" s="10">
        <f t="shared" si="28"/>
        <v>42760.498935185184</v>
      </c>
      <c r="U351" s="11">
        <f t="shared" si="29"/>
        <v>42790.498935185184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114.75999999999999</v>
      </c>
      <c r="P352" s="6">
        <f t="shared" si="26"/>
        <v>129.81900452488688</v>
      </c>
      <c r="Q352" t="str">
        <f t="shared" si="27"/>
        <v>film &amp; video/documentary</v>
      </c>
      <c r="R352" t="s">
        <v>8314</v>
      </c>
      <c r="S352" t="s">
        <v>8350</v>
      </c>
      <c r="T352" s="10">
        <f t="shared" si="28"/>
        <v>42586.066076388888</v>
      </c>
      <c r="U352" s="11">
        <f t="shared" si="29"/>
        <v>42624.165972222225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127.34117647058822</v>
      </c>
      <c r="P353" s="6">
        <f t="shared" si="26"/>
        <v>44.912863070539416</v>
      </c>
      <c r="Q353" t="str">
        <f t="shared" si="27"/>
        <v>film &amp; video/documentary</v>
      </c>
      <c r="R353" t="s">
        <v>8314</v>
      </c>
      <c r="S353" t="s">
        <v>8350</v>
      </c>
      <c r="T353" s="10">
        <f t="shared" si="28"/>
        <v>42427.964745370366</v>
      </c>
      <c r="U353" s="11">
        <f t="shared" si="29"/>
        <v>42467.923078703709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116.56</v>
      </c>
      <c r="P354" s="6">
        <f t="shared" si="26"/>
        <v>40.755244755244753</v>
      </c>
      <c r="Q354" t="str">
        <f t="shared" si="27"/>
        <v>film &amp; video/documentary</v>
      </c>
      <c r="R354" t="s">
        <v>8314</v>
      </c>
      <c r="S354" t="s">
        <v>8350</v>
      </c>
      <c r="T354" s="10">
        <f t="shared" si="28"/>
        <v>41890.167453703703</v>
      </c>
      <c r="U354" s="11">
        <f t="shared" si="29"/>
        <v>41920.167453703703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108.61819426615318</v>
      </c>
      <c r="P355" s="6">
        <f t="shared" si="26"/>
        <v>103.52394779771615</v>
      </c>
      <c r="Q355" t="str">
        <f t="shared" si="27"/>
        <v>film &amp; video/documentary</v>
      </c>
      <c r="R355" t="s">
        <v>8314</v>
      </c>
      <c r="S355" t="s">
        <v>8350</v>
      </c>
      <c r="T355" s="10">
        <f t="shared" si="28"/>
        <v>42297.791886574079</v>
      </c>
      <c r="U355" s="11">
        <f t="shared" si="29"/>
        <v>42327.833553240736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103.94285714285714</v>
      </c>
      <c r="P356" s="6">
        <f t="shared" si="26"/>
        <v>125.44827586206897</v>
      </c>
      <c r="Q356" t="str">
        <f t="shared" si="27"/>
        <v>film &amp; video/documentary</v>
      </c>
      <c r="R356" t="s">
        <v>8314</v>
      </c>
      <c r="S356" t="s">
        <v>8350</v>
      </c>
      <c r="T356" s="10">
        <f t="shared" si="28"/>
        <v>42438.827789351853</v>
      </c>
      <c r="U356" s="11">
        <f t="shared" si="29"/>
        <v>42468.786122685182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116.25714285714285</v>
      </c>
      <c r="P357" s="6">
        <f t="shared" si="26"/>
        <v>246.60606060606059</v>
      </c>
      <c r="Q357" t="str">
        <f t="shared" si="27"/>
        <v>film &amp; video/documentary</v>
      </c>
      <c r="R357" t="s">
        <v>8314</v>
      </c>
      <c r="S357" t="s">
        <v>8350</v>
      </c>
      <c r="T357" s="10">
        <f t="shared" si="28"/>
        <v>41943.293912037036</v>
      </c>
      <c r="U357" s="11">
        <f t="shared" si="29"/>
        <v>41974.3355787037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102.69239999999999</v>
      </c>
      <c r="P358" s="6">
        <f t="shared" si="26"/>
        <v>79.401340206185566</v>
      </c>
      <c r="Q358" t="str">
        <f t="shared" si="27"/>
        <v>film &amp; video/documentary</v>
      </c>
      <c r="R358" t="s">
        <v>8314</v>
      </c>
      <c r="S358" t="s">
        <v>8350</v>
      </c>
      <c r="T358" s="10">
        <f t="shared" si="28"/>
        <v>42415.803159722222</v>
      </c>
      <c r="U358" s="11">
        <f t="shared" si="29"/>
        <v>42445.761493055557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 s="6">
        <f t="shared" si="26"/>
        <v>86.138613861386133</v>
      </c>
      <c r="Q359" t="str">
        <f t="shared" si="27"/>
        <v>film &amp; video/documentary</v>
      </c>
      <c r="R359" t="s">
        <v>8314</v>
      </c>
      <c r="S359" t="s">
        <v>8350</v>
      </c>
      <c r="T359" s="10">
        <f t="shared" si="28"/>
        <v>42078.222187499996</v>
      </c>
      <c r="U359" s="11">
        <f t="shared" si="29"/>
        <v>42118.222187499996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103.08800000000001</v>
      </c>
      <c r="P360" s="6">
        <f t="shared" si="26"/>
        <v>193.04868913857678</v>
      </c>
      <c r="Q360" t="str">
        <f t="shared" si="27"/>
        <v>film &amp; video/documentary</v>
      </c>
      <c r="R360" t="s">
        <v>8314</v>
      </c>
      <c r="S360" t="s">
        <v>8350</v>
      </c>
      <c r="T360" s="10">
        <f t="shared" si="28"/>
        <v>42507.860196759255</v>
      </c>
      <c r="U360" s="11">
        <f t="shared" si="29"/>
        <v>42536.625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104.85537190082646</v>
      </c>
      <c r="P361" s="6">
        <f t="shared" si="26"/>
        <v>84.023178807947019</v>
      </c>
      <c r="Q361" t="str">
        <f t="shared" si="27"/>
        <v>film &amp; video/documentary</v>
      </c>
      <c r="R361" t="s">
        <v>8314</v>
      </c>
      <c r="S361" t="s">
        <v>8350</v>
      </c>
      <c r="T361" s="10">
        <f t="shared" si="28"/>
        <v>41935.070486111108</v>
      </c>
      <c r="U361" s="11">
        <f t="shared" si="29"/>
        <v>41957.216666666667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101.375</v>
      </c>
      <c r="P362" s="6">
        <f t="shared" si="26"/>
        <v>139.82758620689654</v>
      </c>
      <c r="Q362" t="str">
        <f t="shared" si="27"/>
        <v>film &amp; video/documentary</v>
      </c>
      <c r="R362" t="s">
        <v>8314</v>
      </c>
      <c r="S362" t="s">
        <v>8350</v>
      </c>
      <c r="T362" s="10">
        <f t="shared" si="28"/>
        <v>42163.897916666669</v>
      </c>
      <c r="U362" s="11">
        <f t="shared" si="29"/>
        <v>42208.132638888885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111.07699999999998</v>
      </c>
      <c r="P363" s="6">
        <f t="shared" si="26"/>
        <v>109.82189265536722</v>
      </c>
      <c r="Q363" t="str">
        <f t="shared" si="27"/>
        <v>film &amp; video/documentary</v>
      </c>
      <c r="R363" t="s">
        <v>8314</v>
      </c>
      <c r="S363" t="s">
        <v>8350</v>
      </c>
      <c r="T363" s="10">
        <f t="shared" si="28"/>
        <v>41936.001226851848</v>
      </c>
      <c r="U363" s="11">
        <f t="shared" si="29"/>
        <v>41966.042893518519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124.15933781686496</v>
      </c>
      <c r="P364" s="6">
        <f t="shared" si="26"/>
        <v>139.53488372093022</v>
      </c>
      <c r="Q364" t="str">
        <f t="shared" si="27"/>
        <v>film &amp; video/documentary</v>
      </c>
      <c r="R364" t="s">
        <v>8314</v>
      </c>
      <c r="S364" t="s">
        <v>8350</v>
      </c>
      <c r="T364" s="10">
        <f t="shared" si="28"/>
        <v>41837.210543981484</v>
      </c>
      <c r="U364" s="11">
        <f t="shared" si="29"/>
        <v>41859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101.33333333333334</v>
      </c>
      <c r="P365" s="6">
        <f t="shared" si="26"/>
        <v>347.84615384615387</v>
      </c>
      <c r="Q365" t="str">
        <f t="shared" si="27"/>
        <v>film &amp; video/documentary</v>
      </c>
      <c r="R365" t="s">
        <v>8314</v>
      </c>
      <c r="S365" t="s">
        <v>8350</v>
      </c>
      <c r="T365" s="10">
        <f t="shared" si="28"/>
        <v>40255.744629629626</v>
      </c>
      <c r="U365" s="11">
        <f t="shared" si="29"/>
        <v>40300.806944444441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110.16142857142856</v>
      </c>
      <c r="P366" s="6">
        <f t="shared" si="26"/>
        <v>68.24159292035398</v>
      </c>
      <c r="Q366" t="str">
        <f t="shared" si="27"/>
        <v>film &amp; video/documentary</v>
      </c>
      <c r="R366" t="s">
        <v>8314</v>
      </c>
      <c r="S366" t="s">
        <v>8350</v>
      </c>
      <c r="T366" s="10">
        <f t="shared" si="28"/>
        <v>41780.859629629631</v>
      </c>
      <c r="U366" s="11">
        <f t="shared" si="29"/>
        <v>41811.165972222225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103.97333333333334</v>
      </c>
      <c r="P367" s="6">
        <f t="shared" si="26"/>
        <v>239.93846153846152</v>
      </c>
      <c r="Q367" t="str">
        <f t="shared" si="27"/>
        <v>film &amp; video/documentary</v>
      </c>
      <c r="R367" t="s">
        <v>8314</v>
      </c>
      <c r="S367" t="s">
        <v>8350</v>
      </c>
      <c r="T367" s="10">
        <f t="shared" si="28"/>
        <v>41668.606469907405</v>
      </c>
      <c r="U367" s="11">
        <f t="shared" si="29"/>
        <v>41698.606469907405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101.31578947368421</v>
      </c>
      <c r="P368" s="6">
        <f t="shared" si="26"/>
        <v>287.31343283582089</v>
      </c>
      <c r="Q368" t="str">
        <f t="shared" si="27"/>
        <v>film &amp; video/documentary</v>
      </c>
      <c r="R368" t="s">
        <v>8314</v>
      </c>
      <c r="S368" t="s">
        <v>8350</v>
      </c>
      <c r="T368" s="10">
        <f t="shared" si="28"/>
        <v>41019.793032407404</v>
      </c>
      <c r="U368" s="11">
        <f t="shared" si="29"/>
        <v>41049.793032407404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103.3501</v>
      </c>
      <c r="P369" s="6">
        <f t="shared" si="26"/>
        <v>86.84882352941176</v>
      </c>
      <c r="Q369" t="str">
        <f t="shared" si="27"/>
        <v>film &amp; video/documentary</v>
      </c>
      <c r="R369" t="s">
        <v>8314</v>
      </c>
      <c r="S369" t="s">
        <v>8350</v>
      </c>
      <c r="T369" s="10">
        <f t="shared" si="28"/>
        <v>41355.577291666668</v>
      </c>
      <c r="U369" s="11">
        <f t="shared" si="29"/>
        <v>41395.207638888889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104.11200000000001</v>
      </c>
      <c r="P370" s="6">
        <f t="shared" si="26"/>
        <v>81.84905660377359</v>
      </c>
      <c r="Q370" t="str">
        <f t="shared" si="27"/>
        <v>film &amp; video/documentary</v>
      </c>
      <c r="R370" t="s">
        <v>8314</v>
      </c>
      <c r="S370" t="s">
        <v>8350</v>
      </c>
      <c r="T370" s="10">
        <f t="shared" si="28"/>
        <v>42043.605578703704</v>
      </c>
      <c r="U370" s="11">
        <f t="shared" si="29"/>
        <v>42078.563912037032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110.15569230769231</v>
      </c>
      <c r="P371" s="6">
        <f t="shared" si="26"/>
        <v>42.874970059880241</v>
      </c>
      <c r="Q371" t="str">
        <f t="shared" si="27"/>
        <v>film &amp; video/documentary</v>
      </c>
      <c r="R371" t="s">
        <v>8314</v>
      </c>
      <c r="S371" t="s">
        <v>8350</v>
      </c>
      <c r="T371" s="10">
        <f t="shared" si="28"/>
        <v>40893.551724537036</v>
      </c>
      <c r="U371" s="11">
        <f t="shared" si="29"/>
        <v>40923.551724537036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122.02</v>
      </c>
      <c r="P372" s="6">
        <f t="shared" si="26"/>
        <v>709.41860465116281</v>
      </c>
      <c r="Q372" t="str">
        <f t="shared" si="27"/>
        <v>film &amp; video/documentary</v>
      </c>
      <c r="R372" t="s">
        <v>8314</v>
      </c>
      <c r="S372" t="s">
        <v>8350</v>
      </c>
      <c r="T372" s="10">
        <f t="shared" si="28"/>
        <v>42711.795138888891</v>
      </c>
      <c r="U372" s="11">
        <f t="shared" si="29"/>
        <v>42741.795138888891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114.16866666666667</v>
      </c>
      <c r="P373" s="6">
        <f t="shared" si="26"/>
        <v>161.25517890772127</v>
      </c>
      <c r="Q373" t="str">
        <f t="shared" si="27"/>
        <v>film &amp; video/documentary</v>
      </c>
      <c r="R373" t="s">
        <v>8314</v>
      </c>
      <c r="S373" t="s">
        <v>8350</v>
      </c>
      <c r="T373" s="10">
        <f t="shared" si="28"/>
        <v>41261.767812500002</v>
      </c>
      <c r="U373" s="11">
        <f t="shared" si="29"/>
        <v>41306.767812500002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125.33333333333334</v>
      </c>
      <c r="P374" s="6">
        <f t="shared" si="26"/>
        <v>41.777777777777779</v>
      </c>
      <c r="Q374" t="str">
        <f t="shared" si="27"/>
        <v>film &amp; video/documentary</v>
      </c>
      <c r="R374" t="s">
        <v>8314</v>
      </c>
      <c r="S374" t="s">
        <v>8350</v>
      </c>
      <c r="T374" s="10">
        <f t="shared" si="28"/>
        <v>42425.576898148152</v>
      </c>
      <c r="U374" s="11">
        <f t="shared" si="29"/>
        <v>42465.666666666672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106.66666666666667</v>
      </c>
      <c r="P375" s="6">
        <f t="shared" si="26"/>
        <v>89.887640449438209</v>
      </c>
      <c r="Q375" t="str">
        <f t="shared" si="27"/>
        <v>film &amp; video/documentary</v>
      </c>
      <c r="R375" t="s">
        <v>8314</v>
      </c>
      <c r="S375" t="s">
        <v>8350</v>
      </c>
      <c r="T375" s="10">
        <f t="shared" si="28"/>
        <v>41078.91201388889</v>
      </c>
      <c r="U375" s="11">
        <f t="shared" si="29"/>
        <v>41108.91201388889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130.65</v>
      </c>
      <c r="P376" s="6">
        <f t="shared" si="26"/>
        <v>45.051724137931032</v>
      </c>
      <c r="Q376" t="str">
        <f t="shared" si="27"/>
        <v>film &amp; video/documentary</v>
      </c>
      <c r="R376" t="s">
        <v>8314</v>
      </c>
      <c r="S376" t="s">
        <v>8350</v>
      </c>
      <c r="T376" s="10">
        <f t="shared" si="28"/>
        <v>40757.889247685183</v>
      </c>
      <c r="U376" s="11">
        <f t="shared" si="29"/>
        <v>40802.889247685183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 s="6">
        <f t="shared" si="26"/>
        <v>42.857142857142854</v>
      </c>
      <c r="Q377" t="str">
        <f t="shared" si="27"/>
        <v>film &amp; video/documentary</v>
      </c>
      <c r="R377" t="s">
        <v>8314</v>
      </c>
      <c r="S377" t="s">
        <v>8350</v>
      </c>
      <c r="T377" s="10">
        <f t="shared" si="28"/>
        <v>41657.985081018516</v>
      </c>
      <c r="U377" s="11">
        <f t="shared" si="29"/>
        <v>41699.720833333333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105.9591836734694</v>
      </c>
      <c r="P378" s="6">
        <f t="shared" si="26"/>
        <v>54.083333333333336</v>
      </c>
      <c r="Q378" t="str">
        <f t="shared" si="27"/>
        <v>film &amp; video/documentary</v>
      </c>
      <c r="R378" t="s">
        <v>8314</v>
      </c>
      <c r="S378" t="s">
        <v>8350</v>
      </c>
      <c r="T378" s="10">
        <f t="shared" si="28"/>
        <v>42576.452731481477</v>
      </c>
      <c r="U378" s="11">
        <f t="shared" si="29"/>
        <v>42607.452731481477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114.39999999999999</v>
      </c>
      <c r="P379" s="6">
        <f t="shared" si="26"/>
        <v>103.21804511278195</v>
      </c>
      <c r="Q379" t="str">
        <f t="shared" si="27"/>
        <v>film &amp; video/documentary</v>
      </c>
      <c r="R379" t="s">
        <v>8314</v>
      </c>
      <c r="S379" t="s">
        <v>8350</v>
      </c>
      <c r="T379" s="10">
        <f t="shared" si="28"/>
        <v>42292.250787037032</v>
      </c>
      <c r="U379" s="11">
        <f t="shared" si="29"/>
        <v>42322.292361111111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111.76666666666665</v>
      </c>
      <c r="P380" s="6">
        <f t="shared" si="26"/>
        <v>40.397590361445786</v>
      </c>
      <c r="Q380" t="str">
        <f t="shared" si="27"/>
        <v>film &amp; video/documentary</v>
      </c>
      <c r="R380" t="s">
        <v>8314</v>
      </c>
      <c r="S380" t="s">
        <v>8350</v>
      </c>
      <c r="T380" s="10">
        <f t="shared" si="28"/>
        <v>42370.571851851855</v>
      </c>
      <c r="U380" s="11">
        <f t="shared" si="29"/>
        <v>42394.994444444441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116.08000000000001</v>
      </c>
      <c r="P381" s="6">
        <f t="shared" si="26"/>
        <v>116.85906040268456</v>
      </c>
      <c r="Q381" t="str">
        <f t="shared" si="27"/>
        <v>film &amp; video/documentary</v>
      </c>
      <c r="R381" t="s">
        <v>8314</v>
      </c>
      <c r="S381" t="s">
        <v>8350</v>
      </c>
      <c r="T381" s="10">
        <f t="shared" si="28"/>
        <v>40987.688333333332</v>
      </c>
      <c r="U381" s="11">
        <f t="shared" si="29"/>
        <v>41032.688333333332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141.5</v>
      </c>
      <c r="P382" s="6">
        <f t="shared" si="26"/>
        <v>115.51020408163265</v>
      </c>
      <c r="Q382" t="str">
        <f t="shared" si="27"/>
        <v>film &amp; video/documentary</v>
      </c>
      <c r="R382" t="s">
        <v>8314</v>
      </c>
      <c r="S382" t="s">
        <v>8350</v>
      </c>
      <c r="T382" s="10">
        <f t="shared" si="28"/>
        <v>42367.719814814816</v>
      </c>
      <c r="U382" s="11">
        <f t="shared" si="29"/>
        <v>42392.719814814816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104.72999999999999</v>
      </c>
      <c r="P383" s="6">
        <f t="shared" si="26"/>
        <v>104.31274900398407</v>
      </c>
      <c r="Q383" t="str">
        <f t="shared" si="27"/>
        <v>film &amp; video/documentary</v>
      </c>
      <c r="R383" t="s">
        <v>8314</v>
      </c>
      <c r="S383" t="s">
        <v>8350</v>
      </c>
      <c r="T383" s="10">
        <f t="shared" si="28"/>
        <v>41085.698113425926</v>
      </c>
      <c r="U383" s="11">
        <f t="shared" si="29"/>
        <v>41120.208333333336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255.83333333333331</v>
      </c>
      <c r="P384" s="6">
        <f t="shared" si="26"/>
        <v>69.772727272727266</v>
      </c>
      <c r="Q384" t="str">
        <f t="shared" si="27"/>
        <v>film &amp; video/documentary</v>
      </c>
      <c r="R384" t="s">
        <v>8314</v>
      </c>
      <c r="S384" t="s">
        <v>8350</v>
      </c>
      <c r="T384" s="10">
        <f t="shared" si="28"/>
        <v>41144.709490740745</v>
      </c>
      <c r="U384" s="11">
        <f t="shared" si="29"/>
        <v>41158.709490740745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206.70670670670671</v>
      </c>
      <c r="P385" s="6">
        <f t="shared" si="26"/>
        <v>43.020833333333336</v>
      </c>
      <c r="Q385" t="str">
        <f t="shared" si="27"/>
        <v>film &amp; video/documentary</v>
      </c>
      <c r="R385" t="s">
        <v>8314</v>
      </c>
      <c r="S385" t="s">
        <v>8350</v>
      </c>
      <c r="T385" s="10">
        <f t="shared" si="28"/>
        <v>41755.117581018516</v>
      </c>
      <c r="U385" s="11">
        <f t="shared" si="29"/>
        <v>41778.117581018516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0">(E386/D386)*100</f>
        <v>112.105</v>
      </c>
      <c r="P386" s="6">
        <f t="shared" ref="P386:P449" si="31">(E386/L386)</f>
        <v>58.540469973890339</v>
      </c>
      <c r="Q386" t="str">
        <f t="shared" ref="Q386:Q449" si="32">N386</f>
        <v>film &amp; video/documentary</v>
      </c>
      <c r="R386" t="s">
        <v>8314</v>
      </c>
      <c r="S386" t="s">
        <v>8350</v>
      </c>
      <c r="T386" s="10">
        <f t="shared" si="28"/>
        <v>41980.781793981485</v>
      </c>
      <c r="U386" s="11">
        <f t="shared" si="29"/>
        <v>42010.781793981485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105.982</v>
      </c>
      <c r="P387" s="6">
        <f t="shared" si="31"/>
        <v>111.79535864978902</v>
      </c>
      <c r="Q387" t="str">
        <f t="shared" si="32"/>
        <v>film &amp; video/documentary</v>
      </c>
      <c r="R387" t="s">
        <v>8314</v>
      </c>
      <c r="S387" t="s">
        <v>8350</v>
      </c>
      <c r="T387" s="10">
        <f t="shared" ref="T387:T450" si="33">(((J387/60)/60)/24)+DATE(1970,1,1)</f>
        <v>41934.584502314814</v>
      </c>
      <c r="U387" s="11">
        <f t="shared" ref="U387:U450" si="34">(((I387/60)/60)/24)+DATE(1970,1,1)</f>
        <v>41964.626168981486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100.16666666666667</v>
      </c>
      <c r="P388" s="6">
        <f t="shared" si="31"/>
        <v>46.230769230769234</v>
      </c>
      <c r="Q388" t="str">
        <f t="shared" si="32"/>
        <v>film &amp; video/documentary</v>
      </c>
      <c r="R388" t="s">
        <v>8314</v>
      </c>
      <c r="S388" t="s">
        <v>8350</v>
      </c>
      <c r="T388" s="10">
        <f t="shared" si="33"/>
        <v>42211.951284722221</v>
      </c>
      <c r="U388" s="11">
        <f t="shared" si="34"/>
        <v>42226.951284722221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213.98947368421051</v>
      </c>
      <c r="P389" s="6">
        <f t="shared" si="31"/>
        <v>144.69039145907473</v>
      </c>
      <c r="Q389" t="str">
        <f t="shared" si="32"/>
        <v>film &amp; video/documentary</v>
      </c>
      <c r="R389" t="s">
        <v>8314</v>
      </c>
      <c r="S389" t="s">
        <v>8350</v>
      </c>
      <c r="T389" s="10">
        <f t="shared" si="33"/>
        <v>42200.67659722222</v>
      </c>
      <c r="U389" s="11">
        <f t="shared" si="34"/>
        <v>42231.25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126.16000000000001</v>
      </c>
      <c r="P390" s="6">
        <f t="shared" si="31"/>
        <v>88.845070422535215</v>
      </c>
      <c r="Q390" t="str">
        <f t="shared" si="32"/>
        <v>film &amp; video/documentary</v>
      </c>
      <c r="R390" t="s">
        <v>8314</v>
      </c>
      <c r="S390" t="s">
        <v>8350</v>
      </c>
      <c r="T390" s="10">
        <f t="shared" si="33"/>
        <v>42549.076157407413</v>
      </c>
      <c r="U390" s="11">
        <f t="shared" si="34"/>
        <v>42579.076157407413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181.53547058823528</v>
      </c>
      <c r="P391" s="6">
        <f t="shared" si="31"/>
        <v>81.75107284768211</v>
      </c>
      <c r="Q391" t="str">
        <f t="shared" si="32"/>
        <v>film &amp; video/documentary</v>
      </c>
      <c r="R391" t="s">
        <v>8314</v>
      </c>
      <c r="S391" t="s">
        <v>8350</v>
      </c>
      <c r="T391" s="10">
        <f t="shared" si="33"/>
        <v>41674.063078703701</v>
      </c>
      <c r="U391" s="11">
        <f t="shared" si="34"/>
        <v>41705.957638888889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 s="6">
        <f t="shared" si="31"/>
        <v>71.428571428571431</v>
      </c>
      <c r="Q392" t="str">
        <f t="shared" si="32"/>
        <v>film &amp; video/documentary</v>
      </c>
      <c r="R392" t="s">
        <v>8314</v>
      </c>
      <c r="S392" t="s">
        <v>8350</v>
      </c>
      <c r="T392" s="10">
        <f t="shared" si="33"/>
        <v>42112.036712962959</v>
      </c>
      <c r="U392" s="11">
        <f t="shared" si="34"/>
        <v>42132.036712962959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100.61</v>
      </c>
      <c r="P393" s="6">
        <f t="shared" si="31"/>
        <v>104.25906735751295</v>
      </c>
      <c r="Q393" t="str">
        <f t="shared" si="32"/>
        <v>film &amp; video/documentary</v>
      </c>
      <c r="R393" t="s">
        <v>8314</v>
      </c>
      <c r="S393" t="s">
        <v>8350</v>
      </c>
      <c r="T393" s="10">
        <f t="shared" si="33"/>
        <v>40865.042256944449</v>
      </c>
      <c r="U393" s="11">
        <f t="shared" si="34"/>
        <v>40895.040972222225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100.9027027027027</v>
      </c>
      <c r="P394" s="6">
        <f t="shared" si="31"/>
        <v>90.616504854368927</v>
      </c>
      <c r="Q394" t="str">
        <f t="shared" si="32"/>
        <v>film &amp; video/documentary</v>
      </c>
      <c r="R394" t="s">
        <v>8314</v>
      </c>
      <c r="S394" t="s">
        <v>8350</v>
      </c>
      <c r="T394" s="10">
        <f t="shared" si="33"/>
        <v>40763.717256944445</v>
      </c>
      <c r="U394" s="11">
        <f t="shared" si="34"/>
        <v>40794.125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110.446</v>
      </c>
      <c r="P395" s="6">
        <f t="shared" si="31"/>
        <v>157.33048433048432</v>
      </c>
      <c r="Q395" t="str">
        <f t="shared" si="32"/>
        <v>film &amp; video/documentary</v>
      </c>
      <c r="R395" t="s">
        <v>8314</v>
      </c>
      <c r="S395" t="s">
        <v>8350</v>
      </c>
      <c r="T395" s="10">
        <f t="shared" si="33"/>
        <v>41526.708935185183</v>
      </c>
      <c r="U395" s="11">
        <f t="shared" si="34"/>
        <v>41557.708935185183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111.8936170212766</v>
      </c>
      <c r="P396" s="6">
        <f t="shared" si="31"/>
        <v>105.18</v>
      </c>
      <c r="Q396" t="str">
        <f t="shared" si="32"/>
        <v>film &amp; video/documentary</v>
      </c>
      <c r="R396" t="s">
        <v>8314</v>
      </c>
      <c r="S396" t="s">
        <v>8350</v>
      </c>
      <c r="T396" s="10">
        <f t="shared" si="33"/>
        <v>42417.818078703705</v>
      </c>
      <c r="U396" s="11">
        <f t="shared" si="34"/>
        <v>42477.776412037041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108.04450000000001</v>
      </c>
      <c r="P397" s="6">
        <f t="shared" si="31"/>
        <v>58.719836956521746</v>
      </c>
      <c r="Q397" t="str">
        <f t="shared" si="32"/>
        <v>film &amp; video/documentary</v>
      </c>
      <c r="R397" t="s">
        <v>8314</v>
      </c>
      <c r="S397" t="s">
        <v>8350</v>
      </c>
      <c r="T397" s="10">
        <f t="shared" si="33"/>
        <v>40990.909259259257</v>
      </c>
      <c r="U397" s="11">
        <f t="shared" si="34"/>
        <v>41026.897222222222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106.66666666666667</v>
      </c>
      <c r="P398" s="6">
        <f t="shared" si="31"/>
        <v>81.632653061224488</v>
      </c>
      <c r="Q398" t="str">
        <f t="shared" si="32"/>
        <v>film &amp; video/documentary</v>
      </c>
      <c r="R398" t="s">
        <v>8314</v>
      </c>
      <c r="S398" t="s">
        <v>8350</v>
      </c>
      <c r="T398" s="10">
        <f t="shared" si="33"/>
        <v>41082.564884259256</v>
      </c>
      <c r="U398" s="11">
        <f t="shared" si="34"/>
        <v>41097.564884259256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103.90027322404372</v>
      </c>
      <c r="P399" s="6">
        <f t="shared" si="31"/>
        <v>56.460043668122275</v>
      </c>
      <c r="Q399" t="str">
        <f t="shared" si="32"/>
        <v>film &amp; video/documentary</v>
      </c>
      <c r="R399" t="s">
        <v>8314</v>
      </c>
      <c r="S399" t="s">
        <v>8350</v>
      </c>
      <c r="T399" s="10">
        <f t="shared" si="33"/>
        <v>40379.776435185187</v>
      </c>
      <c r="U399" s="11">
        <f t="shared" si="34"/>
        <v>40422.155555555553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125.16000000000001</v>
      </c>
      <c r="P400" s="6">
        <f t="shared" si="31"/>
        <v>140.1044776119403</v>
      </c>
      <c r="Q400" t="str">
        <f t="shared" si="32"/>
        <v>film &amp; video/documentary</v>
      </c>
      <c r="R400" t="s">
        <v>8314</v>
      </c>
      <c r="S400" t="s">
        <v>8350</v>
      </c>
      <c r="T400" s="10">
        <f t="shared" si="33"/>
        <v>42078.793124999997</v>
      </c>
      <c r="U400" s="11">
        <f t="shared" si="34"/>
        <v>42123.793124999997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106.80499999999999</v>
      </c>
      <c r="P401" s="6">
        <f t="shared" si="31"/>
        <v>224.85263157894738</v>
      </c>
      <c r="Q401" t="str">
        <f t="shared" si="32"/>
        <v>film &amp; video/documentary</v>
      </c>
      <c r="R401" t="s">
        <v>8314</v>
      </c>
      <c r="S401" t="s">
        <v>8350</v>
      </c>
      <c r="T401" s="10">
        <f t="shared" si="33"/>
        <v>42687.875775462962</v>
      </c>
      <c r="U401" s="11">
        <f t="shared" si="34"/>
        <v>42718.5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112.30249999999999</v>
      </c>
      <c r="P402" s="6">
        <f t="shared" si="31"/>
        <v>181.13306451612902</v>
      </c>
      <c r="Q402" t="str">
        <f t="shared" si="32"/>
        <v>film &amp; video/documentary</v>
      </c>
      <c r="R402" t="s">
        <v>8314</v>
      </c>
      <c r="S402" t="s">
        <v>8350</v>
      </c>
      <c r="T402" s="10">
        <f t="shared" si="33"/>
        <v>41745.635960648149</v>
      </c>
      <c r="U402" s="11">
        <f t="shared" si="34"/>
        <v>41776.145833333336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103.812</v>
      </c>
      <c r="P403" s="6">
        <f t="shared" si="31"/>
        <v>711.04109589041093</v>
      </c>
      <c r="Q403" t="str">
        <f t="shared" si="32"/>
        <v>film &amp; video/documentary</v>
      </c>
      <c r="R403" t="s">
        <v>8314</v>
      </c>
      <c r="S403" t="s">
        <v>8350</v>
      </c>
      <c r="T403" s="10">
        <f t="shared" si="33"/>
        <v>40732.842245370368</v>
      </c>
      <c r="U403" s="11">
        <f t="shared" si="34"/>
        <v>40762.842245370368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141.65</v>
      </c>
      <c r="P404" s="6">
        <f t="shared" si="31"/>
        <v>65.883720930232556</v>
      </c>
      <c r="Q404" t="str">
        <f t="shared" si="32"/>
        <v>film &amp; video/documentary</v>
      </c>
      <c r="R404" t="s">
        <v>8314</v>
      </c>
      <c r="S404" t="s">
        <v>8350</v>
      </c>
      <c r="T404" s="10">
        <f t="shared" si="33"/>
        <v>42292.539548611108</v>
      </c>
      <c r="U404" s="11">
        <f t="shared" si="34"/>
        <v>42313.58121527778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105.25999999999999</v>
      </c>
      <c r="P405" s="6">
        <f t="shared" si="31"/>
        <v>75.185714285714283</v>
      </c>
      <c r="Q405" t="str">
        <f t="shared" si="32"/>
        <v>film &amp; video/documentary</v>
      </c>
      <c r="R405" t="s">
        <v>8314</v>
      </c>
      <c r="S405" t="s">
        <v>8350</v>
      </c>
      <c r="T405" s="10">
        <f t="shared" si="33"/>
        <v>40718.310659722221</v>
      </c>
      <c r="U405" s="11">
        <f t="shared" si="34"/>
        <v>40765.297222222223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103.09142857142857</v>
      </c>
      <c r="P406" s="6">
        <f t="shared" si="31"/>
        <v>133.14391143911439</v>
      </c>
      <c r="Q406" t="str">
        <f t="shared" si="32"/>
        <v>film &amp; video/documentary</v>
      </c>
      <c r="R406" t="s">
        <v>8314</v>
      </c>
      <c r="S406" t="s">
        <v>8350</v>
      </c>
      <c r="T406" s="10">
        <f t="shared" si="33"/>
        <v>41646.628032407411</v>
      </c>
      <c r="U406" s="11">
        <f t="shared" si="34"/>
        <v>41675.961111111108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107.65957446808511</v>
      </c>
      <c r="P407" s="6">
        <f t="shared" si="31"/>
        <v>55.2</v>
      </c>
      <c r="Q407" t="str">
        <f t="shared" si="32"/>
        <v>film &amp; video/documentary</v>
      </c>
      <c r="R407" t="s">
        <v>8314</v>
      </c>
      <c r="S407" t="s">
        <v>8350</v>
      </c>
      <c r="T407" s="10">
        <f t="shared" si="33"/>
        <v>41674.08494212963</v>
      </c>
      <c r="U407" s="11">
        <f t="shared" si="34"/>
        <v>41704.08494212963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107.70464285714286</v>
      </c>
      <c r="P408" s="6">
        <f t="shared" si="31"/>
        <v>86.163714285714292</v>
      </c>
      <c r="Q408" t="str">
        <f t="shared" si="32"/>
        <v>film &amp; video/documentary</v>
      </c>
      <c r="R408" t="s">
        <v>8314</v>
      </c>
      <c r="S408" t="s">
        <v>8350</v>
      </c>
      <c r="T408" s="10">
        <f t="shared" si="33"/>
        <v>40638.162465277775</v>
      </c>
      <c r="U408" s="11">
        <f t="shared" si="34"/>
        <v>40672.249305555553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101.55000000000001</v>
      </c>
      <c r="P409" s="6">
        <f t="shared" si="31"/>
        <v>92.318181818181813</v>
      </c>
      <c r="Q409" t="str">
        <f t="shared" si="32"/>
        <v>film &amp; video/documentary</v>
      </c>
      <c r="R409" t="s">
        <v>8314</v>
      </c>
      <c r="S409" t="s">
        <v>8350</v>
      </c>
      <c r="T409" s="10">
        <f t="shared" si="33"/>
        <v>40806.870949074073</v>
      </c>
      <c r="U409" s="11">
        <f t="shared" si="34"/>
        <v>40866.912615740745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101.43766666666667</v>
      </c>
      <c r="P410" s="6">
        <f t="shared" si="31"/>
        <v>160.16473684210527</v>
      </c>
      <c r="Q410" t="str">
        <f t="shared" si="32"/>
        <v>film &amp; video/documentary</v>
      </c>
      <c r="R410" t="s">
        <v>8314</v>
      </c>
      <c r="S410" t="s">
        <v>8350</v>
      </c>
      <c r="T410" s="10">
        <f t="shared" si="33"/>
        <v>41543.735995370371</v>
      </c>
      <c r="U410" s="11">
        <f t="shared" si="34"/>
        <v>41583.777662037035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136.80000000000001</v>
      </c>
      <c r="P411" s="6">
        <f t="shared" si="31"/>
        <v>45.6</v>
      </c>
      <c r="Q411" t="str">
        <f t="shared" si="32"/>
        <v>film &amp; video/documentary</v>
      </c>
      <c r="R411" t="s">
        <v>8314</v>
      </c>
      <c r="S411" t="s">
        <v>8350</v>
      </c>
      <c r="T411" s="10">
        <f t="shared" si="33"/>
        <v>42543.862777777773</v>
      </c>
      <c r="U411" s="11">
        <f t="shared" si="34"/>
        <v>42573.862777777773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128.29999999999998</v>
      </c>
      <c r="P412" s="6">
        <f t="shared" si="31"/>
        <v>183.28571428571428</v>
      </c>
      <c r="Q412" t="str">
        <f t="shared" si="32"/>
        <v>film &amp; video/documentary</v>
      </c>
      <c r="R412" t="s">
        <v>8314</v>
      </c>
      <c r="S412" t="s">
        <v>8350</v>
      </c>
      <c r="T412" s="10">
        <f t="shared" si="33"/>
        <v>42113.981446759266</v>
      </c>
      <c r="U412" s="11">
        <f t="shared" si="34"/>
        <v>42173.981446759266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101.05</v>
      </c>
      <c r="P413" s="6">
        <f t="shared" si="31"/>
        <v>125.78838174273859</v>
      </c>
      <c r="Q413" t="str">
        <f t="shared" si="32"/>
        <v>film &amp; video/documentary</v>
      </c>
      <c r="R413" t="s">
        <v>8314</v>
      </c>
      <c r="S413" t="s">
        <v>8350</v>
      </c>
      <c r="T413" s="10">
        <f t="shared" si="33"/>
        <v>41598.17597222222</v>
      </c>
      <c r="U413" s="11">
        <f t="shared" si="34"/>
        <v>41630.208333333336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126.84</v>
      </c>
      <c r="P414" s="6">
        <f t="shared" si="31"/>
        <v>57.654545454545456</v>
      </c>
      <c r="Q414" t="str">
        <f t="shared" si="32"/>
        <v>film &amp; video/documentary</v>
      </c>
      <c r="R414" t="s">
        <v>8314</v>
      </c>
      <c r="S414" t="s">
        <v>8350</v>
      </c>
      <c r="T414" s="10">
        <f t="shared" si="33"/>
        <v>41099.742800925924</v>
      </c>
      <c r="U414" s="11">
        <f t="shared" si="34"/>
        <v>41115.742800925924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105.0859375</v>
      </c>
      <c r="P415" s="6">
        <f t="shared" si="31"/>
        <v>78.660818713450297</v>
      </c>
      <c r="Q415" t="str">
        <f t="shared" si="32"/>
        <v>film &amp; video/documentary</v>
      </c>
      <c r="R415" t="s">
        <v>8314</v>
      </c>
      <c r="S415" t="s">
        <v>8350</v>
      </c>
      <c r="T415" s="10">
        <f t="shared" si="33"/>
        <v>41079.877442129626</v>
      </c>
      <c r="U415" s="11">
        <f t="shared" si="34"/>
        <v>41109.877442129626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102.85405405405406</v>
      </c>
      <c r="P416" s="6">
        <f t="shared" si="31"/>
        <v>91.480769230769226</v>
      </c>
      <c r="Q416" t="str">
        <f t="shared" si="32"/>
        <v>film &amp; video/documentary</v>
      </c>
      <c r="R416" t="s">
        <v>8314</v>
      </c>
      <c r="S416" t="s">
        <v>8350</v>
      </c>
      <c r="T416" s="10">
        <f t="shared" si="33"/>
        <v>41529.063252314816</v>
      </c>
      <c r="U416" s="11">
        <f t="shared" si="34"/>
        <v>41559.063252314816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102.14714285714285</v>
      </c>
      <c r="P417" s="6">
        <f t="shared" si="31"/>
        <v>68.09809523809524</v>
      </c>
      <c r="Q417" t="str">
        <f t="shared" si="32"/>
        <v>film &amp; video/documentary</v>
      </c>
      <c r="R417" t="s">
        <v>8314</v>
      </c>
      <c r="S417" t="s">
        <v>8350</v>
      </c>
      <c r="T417" s="10">
        <f t="shared" si="33"/>
        <v>41904.851875</v>
      </c>
      <c r="U417" s="11">
        <f t="shared" si="34"/>
        <v>41929.5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120.21700000000001</v>
      </c>
      <c r="P418" s="6">
        <f t="shared" si="31"/>
        <v>48.086800000000004</v>
      </c>
      <c r="Q418" t="str">
        <f t="shared" si="32"/>
        <v>film &amp; video/documentary</v>
      </c>
      <c r="R418" t="s">
        <v>8314</v>
      </c>
      <c r="S418" t="s">
        <v>8350</v>
      </c>
      <c r="T418" s="10">
        <f t="shared" si="33"/>
        <v>41648.396192129629</v>
      </c>
      <c r="U418" s="11">
        <f t="shared" si="34"/>
        <v>41678.396192129629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100.24761904761905</v>
      </c>
      <c r="P419" s="6">
        <f t="shared" si="31"/>
        <v>202.42307692307693</v>
      </c>
      <c r="Q419" t="str">
        <f t="shared" si="32"/>
        <v>film &amp; video/documentary</v>
      </c>
      <c r="R419" t="s">
        <v>8314</v>
      </c>
      <c r="S419" t="s">
        <v>8350</v>
      </c>
      <c r="T419" s="10">
        <f t="shared" si="33"/>
        <v>41360.970601851855</v>
      </c>
      <c r="U419" s="11">
        <f t="shared" si="34"/>
        <v>41372.189583333333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100.63392857142857</v>
      </c>
      <c r="P420" s="6">
        <f t="shared" si="31"/>
        <v>216.75</v>
      </c>
      <c r="Q420" t="str">
        <f t="shared" si="32"/>
        <v>film &amp; video/documentary</v>
      </c>
      <c r="R420" t="s">
        <v>8314</v>
      </c>
      <c r="S420" t="s">
        <v>8350</v>
      </c>
      <c r="T420" s="10">
        <f t="shared" si="33"/>
        <v>42178.282372685186</v>
      </c>
      <c r="U420" s="11">
        <f t="shared" si="34"/>
        <v>42208.282372685186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100.4375</v>
      </c>
      <c r="P421" s="6">
        <f t="shared" si="31"/>
        <v>110.06849315068493</v>
      </c>
      <c r="Q421" t="str">
        <f t="shared" si="32"/>
        <v>film &amp; video/documentary</v>
      </c>
      <c r="R421" t="s">
        <v>8314</v>
      </c>
      <c r="S421" t="s">
        <v>8350</v>
      </c>
      <c r="T421" s="10">
        <f t="shared" si="33"/>
        <v>41394.842442129629</v>
      </c>
      <c r="U421" s="11">
        <f t="shared" si="34"/>
        <v>41454.842442129629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0.43939393939393934</v>
      </c>
      <c r="P422" s="6">
        <f t="shared" si="31"/>
        <v>4.833333333333333</v>
      </c>
      <c r="Q422" t="str">
        <f t="shared" si="32"/>
        <v>film &amp; video/animation</v>
      </c>
      <c r="R422" t="s">
        <v>8309</v>
      </c>
      <c r="S422" t="s">
        <v>8350</v>
      </c>
      <c r="T422" s="10">
        <f t="shared" si="33"/>
        <v>41682.23646990741</v>
      </c>
      <c r="U422" s="11">
        <f t="shared" si="34"/>
        <v>41712.194803240738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2.0066666666666668</v>
      </c>
      <c r="P423" s="6">
        <f t="shared" si="31"/>
        <v>50.166666666666664</v>
      </c>
      <c r="Q423" t="str">
        <f t="shared" si="32"/>
        <v>film &amp; video/animation</v>
      </c>
      <c r="R423" t="s">
        <v>8309</v>
      </c>
      <c r="S423" t="s">
        <v>8350</v>
      </c>
      <c r="T423" s="10">
        <f t="shared" si="33"/>
        <v>42177.491388888884</v>
      </c>
      <c r="U423" s="11">
        <f t="shared" si="34"/>
        <v>42237.491388888884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1.075</v>
      </c>
      <c r="P424" s="6">
        <f t="shared" si="31"/>
        <v>35.833333333333336</v>
      </c>
      <c r="Q424" t="str">
        <f t="shared" si="32"/>
        <v>film &amp; video/animation</v>
      </c>
      <c r="R424" t="s">
        <v>8309</v>
      </c>
      <c r="S424" t="s">
        <v>8350</v>
      </c>
      <c r="T424" s="10">
        <f t="shared" si="33"/>
        <v>41863.260381944441</v>
      </c>
      <c r="U424" s="11">
        <f t="shared" si="34"/>
        <v>41893.260381944441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0.76500000000000001</v>
      </c>
      <c r="P425" s="6">
        <f t="shared" si="31"/>
        <v>11.76923076923077</v>
      </c>
      <c r="Q425" t="str">
        <f t="shared" si="32"/>
        <v>film &amp; video/animation</v>
      </c>
      <c r="R425" t="s">
        <v>8309</v>
      </c>
      <c r="S425" t="s">
        <v>8350</v>
      </c>
      <c r="T425" s="10">
        <f t="shared" si="33"/>
        <v>41400.92627314815</v>
      </c>
      <c r="U425" s="11">
        <f t="shared" si="34"/>
        <v>41430.92627314815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6.7966666666666677</v>
      </c>
      <c r="P426" s="6">
        <f t="shared" si="31"/>
        <v>40.78</v>
      </c>
      <c r="Q426" t="str">
        <f t="shared" si="32"/>
        <v>film &amp; video/animation</v>
      </c>
      <c r="R426" t="s">
        <v>8309</v>
      </c>
      <c r="S426" t="s">
        <v>8350</v>
      </c>
      <c r="T426" s="10">
        <f t="shared" si="33"/>
        <v>40934.376145833332</v>
      </c>
      <c r="U426" s="11">
        <f t="shared" si="34"/>
        <v>40994.334479166668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1.2E-2</v>
      </c>
      <c r="P427" s="6">
        <f t="shared" si="31"/>
        <v>3</v>
      </c>
      <c r="Q427" t="str">
        <f t="shared" si="32"/>
        <v>film &amp; video/animation</v>
      </c>
      <c r="R427" t="s">
        <v>8309</v>
      </c>
      <c r="S427" t="s">
        <v>8350</v>
      </c>
      <c r="T427" s="10">
        <f t="shared" si="33"/>
        <v>42275.861157407402</v>
      </c>
      <c r="U427" s="11">
        <f t="shared" si="34"/>
        <v>42335.902824074074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1.3299999999999998</v>
      </c>
      <c r="P428" s="6">
        <f t="shared" si="31"/>
        <v>16.625</v>
      </c>
      <c r="Q428" t="str">
        <f t="shared" si="32"/>
        <v>film &amp; video/animation</v>
      </c>
      <c r="R428" t="s">
        <v>8309</v>
      </c>
      <c r="S428" t="s">
        <v>8350</v>
      </c>
      <c r="T428" s="10">
        <f t="shared" si="33"/>
        <v>42400.711967592593</v>
      </c>
      <c r="U428" s="11">
        <f t="shared" si="34"/>
        <v>42430.711967592593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 t="e">
        <f t="shared" si="31"/>
        <v>#DIV/0!</v>
      </c>
      <c r="Q429" t="str">
        <f t="shared" si="32"/>
        <v>film &amp; video/animation</v>
      </c>
      <c r="R429" t="s">
        <v>8309</v>
      </c>
      <c r="S429" t="s">
        <v>8350</v>
      </c>
      <c r="T429" s="10">
        <f t="shared" si="33"/>
        <v>42285.909027777772</v>
      </c>
      <c r="U429" s="11">
        <f t="shared" si="34"/>
        <v>42299.790972222225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5.6333333333333329</v>
      </c>
      <c r="P430" s="6">
        <f t="shared" si="31"/>
        <v>52</v>
      </c>
      <c r="Q430" t="str">
        <f t="shared" si="32"/>
        <v>film &amp; video/animation</v>
      </c>
      <c r="R430" t="s">
        <v>8309</v>
      </c>
      <c r="S430" t="s">
        <v>8350</v>
      </c>
      <c r="T430" s="10">
        <f t="shared" si="33"/>
        <v>41778.766724537039</v>
      </c>
      <c r="U430" s="11">
        <f t="shared" si="34"/>
        <v>41806.916666666664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 t="e">
        <f t="shared" si="31"/>
        <v>#DIV/0!</v>
      </c>
      <c r="Q431" t="str">
        <f t="shared" si="32"/>
        <v>film &amp; video/animation</v>
      </c>
      <c r="R431" t="s">
        <v>8309</v>
      </c>
      <c r="S431" t="s">
        <v>8350</v>
      </c>
      <c r="T431" s="10">
        <f t="shared" si="33"/>
        <v>40070.901412037041</v>
      </c>
      <c r="U431" s="11">
        <f t="shared" si="34"/>
        <v>40144.207638888889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</v>
      </c>
      <c r="P432" s="6">
        <f t="shared" si="31"/>
        <v>4.8</v>
      </c>
      <c r="Q432" t="str">
        <f t="shared" si="32"/>
        <v>film &amp; video/animation</v>
      </c>
      <c r="R432" t="s">
        <v>8309</v>
      </c>
      <c r="S432" t="s">
        <v>8350</v>
      </c>
      <c r="T432" s="10">
        <f t="shared" si="33"/>
        <v>41513.107256944444</v>
      </c>
      <c r="U432" s="11">
        <f t="shared" si="34"/>
        <v>41528.107256944444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13.833333333333334</v>
      </c>
      <c r="P433" s="6">
        <f t="shared" si="31"/>
        <v>51.875</v>
      </c>
      <c r="Q433" t="str">
        <f t="shared" si="32"/>
        <v>film &amp; video/animation</v>
      </c>
      <c r="R433" t="s">
        <v>8309</v>
      </c>
      <c r="S433" t="s">
        <v>8350</v>
      </c>
      <c r="T433" s="10">
        <f t="shared" si="33"/>
        <v>42526.871331018512</v>
      </c>
      <c r="U433" s="11">
        <f t="shared" si="34"/>
        <v>42556.871331018512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</v>
      </c>
      <c r="P434" s="6">
        <f t="shared" si="31"/>
        <v>71.25</v>
      </c>
      <c r="Q434" t="str">
        <f t="shared" si="32"/>
        <v>film &amp; video/animation</v>
      </c>
      <c r="R434" t="s">
        <v>8309</v>
      </c>
      <c r="S434" t="s">
        <v>8350</v>
      </c>
      <c r="T434" s="10">
        <f t="shared" si="33"/>
        <v>42238.726631944446</v>
      </c>
      <c r="U434" s="11">
        <f t="shared" si="34"/>
        <v>42298.726631944446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 t="e">
        <f t="shared" si="31"/>
        <v>#DIV/0!</v>
      </c>
      <c r="Q435" t="str">
        <f t="shared" si="32"/>
        <v>film &amp; video/animation</v>
      </c>
      <c r="R435" t="s">
        <v>8309</v>
      </c>
      <c r="S435" t="s">
        <v>8350</v>
      </c>
      <c r="T435" s="10">
        <f t="shared" si="33"/>
        <v>42228.629884259266</v>
      </c>
      <c r="U435" s="11">
        <f t="shared" si="34"/>
        <v>42288.629884259266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 s="6">
        <f t="shared" si="31"/>
        <v>62.5</v>
      </c>
      <c r="Q436" t="str">
        <f t="shared" si="32"/>
        <v>film &amp; video/animation</v>
      </c>
      <c r="R436" t="s">
        <v>8309</v>
      </c>
      <c r="S436" t="s">
        <v>8350</v>
      </c>
      <c r="T436" s="10">
        <f t="shared" si="33"/>
        <v>41576.834513888891</v>
      </c>
      <c r="U436" s="11">
        <f t="shared" si="34"/>
        <v>41609.876180555555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2.7272727272727275E-3</v>
      </c>
      <c r="P437" s="6">
        <f t="shared" si="31"/>
        <v>1</v>
      </c>
      <c r="Q437" t="str">
        <f t="shared" si="32"/>
        <v>film &amp; video/animation</v>
      </c>
      <c r="R437" t="s">
        <v>8309</v>
      </c>
      <c r="S437" t="s">
        <v>8350</v>
      </c>
      <c r="T437" s="10">
        <f t="shared" si="33"/>
        <v>41500.747453703705</v>
      </c>
      <c r="U437" s="11">
        <f t="shared" si="34"/>
        <v>41530.747453703705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 t="e">
        <f t="shared" si="31"/>
        <v>#DIV/0!</v>
      </c>
      <c r="Q438" t="str">
        <f t="shared" si="32"/>
        <v>film &amp; video/animation</v>
      </c>
      <c r="R438" t="s">
        <v>8309</v>
      </c>
      <c r="S438" t="s">
        <v>8350</v>
      </c>
      <c r="T438" s="10">
        <f t="shared" si="33"/>
        <v>41456.36241898148</v>
      </c>
      <c r="U438" s="11">
        <f t="shared" si="34"/>
        <v>41486.36241898148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 t="e">
        <f t="shared" si="31"/>
        <v>#DIV/0!</v>
      </c>
      <c r="Q439" t="str">
        <f t="shared" si="32"/>
        <v>film &amp; video/animation</v>
      </c>
      <c r="R439" t="s">
        <v>8309</v>
      </c>
      <c r="S439" t="s">
        <v>8350</v>
      </c>
      <c r="T439" s="10">
        <f t="shared" si="33"/>
        <v>42591.31858796296</v>
      </c>
      <c r="U439" s="11">
        <f t="shared" si="34"/>
        <v>42651.31858796296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</v>
      </c>
      <c r="P440" s="6">
        <f t="shared" si="31"/>
        <v>170.54545454545453</v>
      </c>
      <c r="Q440" t="str">
        <f t="shared" si="32"/>
        <v>film &amp; video/animation</v>
      </c>
      <c r="R440" t="s">
        <v>8309</v>
      </c>
      <c r="S440" t="s">
        <v>8350</v>
      </c>
      <c r="T440" s="10">
        <f t="shared" si="33"/>
        <v>42296.261087962965</v>
      </c>
      <c r="U440" s="11">
        <f t="shared" si="34"/>
        <v>42326.302754629629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 t="e">
        <f t="shared" si="31"/>
        <v>#DIV/0!</v>
      </c>
      <c r="Q441" t="str">
        <f t="shared" si="32"/>
        <v>film &amp; video/animation</v>
      </c>
      <c r="R441" t="s">
        <v>8309</v>
      </c>
      <c r="S441" t="s">
        <v>8350</v>
      </c>
      <c r="T441" s="10">
        <f t="shared" si="33"/>
        <v>41919.761782407404</v>
      </c>
      <c r="U441" s="11">
        <f t="shared" si="34"/>
        <v>41929.761782407404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0.1</v>
      </c>
      <c r="P442" s="6">
        <f t="shared" si="31"/>
        <v>5</v>
      </c>
      <c r="Q442" t="str">
        <f t="shared" si="32"/>
        <v>film &amp; video/animation</v>
      </c>
      <c r="R442" t="s">
        <v>8309</v>
      </c>
      <c r="S442" t="s">
        <v>8350</v>
      </c>
      <c r="T442" s="10">
        <f t="shared" si="33"/>
        <v>42423.985567129625</v>
      </c>
      <c r="U442" s="11">
        <f t="shared" si="34"/>
        <v>42453.943900462968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 t="e">
        <f t="shared" si="31"/>
        <v>#DIV/0!</v>
      </c>
      <c r="Q443" t="str">
        <f t="shared" si="32"/>
        <v>film &amp; video/animation</v>
      </c>
      <c r="R443" t="s">
        <v>8309</v>
      </c>
      <c r="S443" t="s">
        <v>8350</v>
      </c>
      <c r="T443" s="10">
        <f t="shared" si="33"/>
        <v>41550.793935185182</v>
      </c>
      <c r="U443" s="11">
        <f t="shared" si="34"/>
        <v>41580.793935185182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39.358823529411765</v>
      </c>
      <c r="P444" s="6">
        <f t="shared" si="31"/>
        <v>393.58823529411762</v>
      </c>
      <c r="Q444" t="str">
        <f t="shared" si="32"/>
        <v>film &amp; video/animation</v>
      </c>
      <c r="R444" t="s">
        <v>8309</v>
      </c>
      <c r="S444" t="s">
        <v>8350</v>
      </c>
      <c r="T444" s="10">
        <f t="shared" si="33"/>
        <v>42024.888692129629</v>
      </c>
      <c r="U444" s="11">
        <f t="shared" si="34"/>
        <v>42054.888692129629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0.1</v>
      </c>
      <c r="P445" s="6">
        <f t="shared" si="31"/>
        <v>5</v>
      </c>
      <c r="Q445" t="str">
        <f t="shared" si="32"/>
        <v>film &amp; video/animation</v>
      </c>
      <c r="R445" t="s">
        <v>8309</v>
      </c>
      <c r="S445" t="s">
        <v>8350</v>
      </c>
      <c r="T445" s="10">
        <f t="shared" si="33"/>
        <v>41650.015057870369</v>
      </c>
      <c r="U445" s="11">
        <f t="shared" si="34"/>
        <v>41680.015057870369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 s="6">
        <f t="shared" si="31"/>
        <v>50</v>
      </c>
      <c r="Q446" t="str">
        <f t="shared" si="32"/>
        <v>film &amp; video/animation</v>
      </c>
      <c r="R446" t="s">
        <v>8309</v>
      </c>
      <c r="S446" t="s">
        <v>8350</v>
      </c>
      <c r="T446" s="10">
        <f t="shared" si="33"/>
        <v>40894.906956018516</v>
      </c>
      <c r="U446" s="11">
        <f t="shared" si="34"/>
        <v>40954.906956018516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3.3333333333333335E-3</v>
      </c>
      <c r="P447" s="6">
        <f t="shared" si="31"/>
        <v>1</v>
      </c>
      <c r="Q447" t="str">
        <f t="shared" si="32"/>
        <v>film &amp; video/animation</v>
      </c>
      <c r="R447" t="s">
        <v>8309</v>
      </c>
      <c r="S447" t="s">
        <v>8350</v>
      </c>
      <c r="T447" s="10">
        <f t="shared" si="33"/>
        <v>42130.335358796292</v>
      </c>
      <c r="U447" s="11">
        <f t="shared" si="34"/>
        <v>42145.335358796292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7.2952380952380951</v>
      </c>
      <c r="P448" s="6">
        <f t="shared" si="31"/>
        <v>47.875</v>
      </c>
      <c r="Q448" t="str">
        <f t="shared" si="32"/>
        <v>film &amp; video/animation</v>
      </c>
      <c r="R448" t="s">
        <v>8309</v>
      </c>
      <c r="S448" t="s">
        <v>8350</v>
      </c>
      <c r="T448" s="10">
        <f t="shared" si="33"/>
        <v>42037.083564814813</v>
      </c>
      <c r="U448" s="11">
        <f t="shared" si="34"/>
        <v>42067.083564814813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1.6666666666666666E-2</v>
      </c>
      <c r="P449" s="6">
        <f t="shared" si="31"/>
        <v>5</v>
      </c>
      <c r="Q449" t="str">
        <f t="shared" si="32"/>
        <v>film &amp; video/animation</v>
      </c>
      <c r="R449" t="s">
        <v>8309</v>
      </c>
      <c r="S449" t="s">
        <v>8350</v>
      </c>
      <c r="T449" s="10">
        <f t="shared" si="33"/>
        <v>41331.555127314816</v>
      </c>
      <c r="U449" s="11">
        <f t="shared" si="34"/>
        <v>41356.513460648144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5">(E450/D450)*100</f>
        <v>3.2804000000000002</v>
      </c>
      <c r="P450" s="6">
        <f t="shared" ref="P450:P513" si="36">(E450/L450)</f>
        <v>20.502500000000001</v>
      </c>
      <c r="Q450" t="str">
        <f t="shared" ref="Q450:Q513" si="37">N450</f>
        <v>film &amp; video/animation</v>
      </c>
      <c r="R450" t="s">
        <v>8309</v>
      </c>
      <c r="S450" t="s">
        <v>8350</v>
      </c>
      <c r="T450" s="10">
        <f t="shared" si="33"/>
        <v>41753.758043981477</v>
      </c>
      <c r="U450" s="11">
        <f t="shared" si="34"/>
        <v>41773.758043981477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5"/>
        <v>2.25</v>
      </c>
      <c r="P451" s="6">
        <f t="shared" si="36"/>
        <v>9</v>
      </c>
      <c r="Q451" t="str">
        <f t="shared" si="37"/>
        <v>film &amp; video/animation</v>
      </c>
      <c r="R451" t="s">
        <v>8309</v>
      </c>
      <c r="S451" t="s">
        <v>8350</v>
      </c>
      <c r="T451" s="10">
        <f t="shared" ref="T451:T514" si="38">(((J451/60)/60)/24)+DATE(1970,1,1)</f>
        <v>41534.568113425928</v>
      </c>
      <c r="U451" s="11">
        <f t="shared" ref="U451:U514" si="39">(((I451/60)/60)/24)+DATE(1970,1,1)</f>
        <v>41564.568113425928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0.79200000000000004</v>
      </c>
      <c r="P452" s="6">
        <f t="shared" si="36"/>
        <v>56.571428571428569</v>
      </c>
      <c r="Q452" t="str">
        <f t="shared" si="37"/>
        <v>film &amp; video/animation</v>
      </c>
      <c r="R452" t="s">
        <v>8309</v>
      </c>
      <c r="S452" t="s">
        <v>8350</v>
      </c>
      <c r="T452" s="10">
        <f t="shared" si="38"/>
        <v>41654.946759259255</v>
      </c>
      <c r="U452" s="11">
        <f t="shared" si="39"/>
        <v>41684.946759259255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 t="e">
        <f t="shared" si="36"/>
        <v>#DIV/0!</v>
      </c>
      <c r="Q453" t="str">
        <f t="shared" si="37"/>
        <v>film &amp; video/animation</v>
      </c>
      <c r="R453" t="s">
        <v>8309</v>
      </c>
      <c r="S453" t="s">
        <v>8350</v>
      </c>
      <c r="T453" s="10">
        <f t="shared" si="38"/>
        <v>41634.715173611112</v>
      </c>
      <c r="U453" s="11">
        <f t="shared" si="39"/>
        <v>41664.715173611112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 s="6">
        <f t="shared" si="36"/>
        <v>40</v>
      </c>
      <c r="Q454" t="str">
        <f t="shared" si="37"/>
        <v>film &amp; video/animation</v>
      </c>
      <c r="R454" t="s">
        <v>8309</v>
      </c>
      <c r="S454" t="s">
        <v>8350</v>
      </c>
      <c r="T454" s="10">
        <f t="shared" si="38"/>
        <v>42107.703877314809</v>
      </c>
      <c r="U454" s="11">
        <f t="shared" si="39"/>
        <v>42137.703877314809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2.7404479578392621E-2</v>
      </c>
      <c r="P455" s="6">
        <f t="shared" si="36"/>
        <v>13</v>
      </c>
      <c r="Q455" t="str">
        <f t="shared" si="37"/>
        <v>film &amp; video/animation</v>
      </c>
      <c r="R455" t="s">
        <v>8309</v>
      </c>
      <c r="S455" t="s">
        <v>8350</v>
      </c>
      <c r="T455" s="10">
        <f t="shared" si="38"/>
        <v>42038.824988425928</v>
      </c>
      <c r="U455" s="11">
        <f t="shared" si="39"/>
        <v>42054.824988425928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0.82000000000000006</v>
      </c>
      <c r="P456" s="6">
        <f t="shared" si="36"/>
        <v>16.399999999999999</v>
      </c>
      <c r="Q456" t="str">
        <f t="shared" si="37"/>
        <v>film &amp; video/animation</v>
      </c>
      <c r="R456" t="s">
        <v>8309</v>
      </c>
      <c r="S456" t="s">
        <v>8350</v>
      </c>
      <c r="T456" s="10">
        <f t="shared" si="38"/>
        <v>41938.717256944445</v>
      </c>
      <c r="U456" s="11">
        <f t="shared" si="39"/>
        <v>41969.551388888889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6.9230769230769221E-2</v>
      </c>
      <c r="P457" s="6">
        <f t="shared" si="36"/>
        <v>22.5</v>
      </c>
      <c r="Q457" t="str">
        <f t="shared" si="37"/>
        <v>film &amp; video/animation</v>
      </c>
      <c r="R457" t="s">
        <v>8309</v>
      </c>
      <c r="S457" t="s">
        <v>8350</v>
      </c>
      <c r="T457" s="10">
        <f t="shared" si="38"/>
        <v>40971.002569444441</v>
      </c>
      <c r="U457" s="11">
        <f t="shared" si="39"/>
        <v>41016.021527777775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0.68631863186318631</v>
      </c>
      <c r="P458" s="6">
        <f t="shared" si="36"/>
        <v>20.333333333333332</v>
      </c>
      <c r="Q458" t="str">
        <f t="shared" si="37"/>
        <v>film &amp; video/animation</v>
      </c>
      <c r="R458" t="s">
        <v>8309</v>
      </c>
      <c r="S458" t="s">
        <v>8350</v>
      </c>
      <c r="T458" s="10">
        <f t="shared" si="38"/>
        <v>41547.694456018515</v>
      </c>
      <c r="U458" s="11">
        <f t="shared" si="39"/>
        <v>41569.165972222225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 t="e">
        <f t="shared" si="36"/>
        <v>#DIV/0!</v>
      </c>
      <c r="Q459" t="str">
        <f t="shared" si="37"/>
        <v>film &amp; video/animation</v>
      </c>
      <c r="R459" t="s">
        <v>8309</v>
      </c>
      <c r="S459" t="s">
        <v>8350</v>
      </c>
      <c r="T459" s="10">
        <f t="shared" si="38"/>
        <v>41837.767500000002</v>
      </c>
      <c r="U459" s="11">
        <f t="shared" si="39"/>
        <v>41867.767500000002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8.2100000000000009</v>
      </c>
      <c r="P460" s="6">
        <f t="shared" si="36"/>
        <v>16.755102040816325</v>
      </c>
      <c r="Q460" t="str">
        <f t="shared" si="37"/>
        <v>film &amp; video/animation</v>
      </c>
      <c r="R460" t="s">
        <v>8309</v>
      </c>
      <c r="S460" t="s">
        <v>8350</v>
      </c>
      <c r="T460" s="10">
        <f t="shared" si="38"/>
        <v>41378.69976851852</v>
      </c>
      <c r="U460" s="11">
        <f t="shared" si="39"/>
        <v>41408.69976851852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6.4102564102564097E-2</v>
      </c>
      <c r="P461" s="6">
        <f t="shared" si="36"/>
        <v>25</v>
      </c>
      <c r="Q461" t="str">
        <f t="shared" si="37"/>
        <v>film &amp; video/animation</v>
      </c>
      <c r="R461" t="s">
        <v>8309</v>
      </c>
      <c r="S461" t="s">
        <v>8350</v>
      </c>
      <c r="T461" s="10">
        <f t="shared" si="38"/>
        <v>40800.6403587963</v>
      </c>
      <c r="U461" s="11">
        <f t="shared" si="39"/>
        <v>40860.682025462964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0.29411764705882354</v>
      </c>
      <c r="P462" s="6">
        <f t="shared" si="36"/>
        <v>12.5</v>
      </c>
      <c r="Q462" t="str">
        <f t="shared" si="37"/>
        <v>film &amp; video/animation</v>
      </c>
      <c r="R462" t="s">
        <v>8309</v>
      </c>
      <c r="S462" t="s">
        <v>8350</v>
      </c>
      <c r="T462" s="10">
        <f t="shared" si="38"/>
        <v>41759.542534722219</v>
      </c>
      <c r="U462" s="11">
        <f t="shared" si="39"/>
        <v>41791.166666666664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 t="e">
        <f t="shared" si="36"/>
        <v>#DIV/0!</v>
      </c>
      <c r="Q463" t="str">
        <f t="shared" si="37"/>
        <v>film &amp; video/animation</v>
      </c>
      <c r="R463" t="s">
        <v>8309</v>
      </c>
      <c r="S463" t="s">
        <v>8350</v>
      </c>
      <c r="T463" s="10">
        <f t="shared" si="38"/>
        <v>41407.84684027778</v>
      </c>
      <c r="U463" s="11">
        <f t="shared" si="39"/>
        <v>41427.84684027778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 t="e">
        <f t="shared" si="36"/>
        <v>#DIV/0!</v>
      </c>
      <c r="Q464" t="str">
        <f t="shared" si="37"/>
        <v>film &amp; video/animation</v>
      </c>
      <c r="R464" t="s">
        <v>8309</v>
      </c>
      <c r="S464" t="s">
        <v>8350</v>
      </c>
      <c r="T464" s="10">
        <f t="shared" si="38"/>
        <v>40705.126631944448</v>
      </c>
      <c r="U464" s="11">
        <f t="shared" si="39"/>
        <v>40765.126631944448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2.2727272727272729</v>
      </c>
      <c r="P465" s="6">
        <f t="shared" si="36"/>
        <v>113.63636363636364</v>
      </c>
      <c r="Q465" t="str">
        <f t="shared" si="37"/>
        <v>film &amp; video/animation</v>
      </c>
      <c r="R465" t="s">
        <v>8309</v>
      </c>
      <c r="S465" t="s">
        <v>8350</v>
      </c>
      <c r="T465" s="10">
        <f t="shared" si="38"/>
        <v>40750.710104166668</v>
      </c>
      <c r="U465" s="11">
        <f t="shared" si="39"/>
        <v>40810.710104166668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9.9009900990099015E-2</v>
      </c>
      <c r="P466" s="6">
        <f t="shared" si="36"/>
        <v>1</v>
      </c>
      <c r="Q466" t="str">
        <f t="shared" si="37"/>
        <v>film &amp; video/animation</v>
      </c>
      <c r="R466" t="s">
        <v>8309</v>
      </c>
      <c r="S466" t="s">
        <v>8350</v>
      </c>
      <c r="T466" s="10">
        <f t="shared" si="38"/>
        <v>42488.848784722228</v>
      </c>
      <c r="U466" s="11">
        <f t="shared" si="39"/>
        <v>42508.848784722228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26.953125</v>
      </c>
      <c r="P467" s="6">
        <f t="shared" si="36"/>
        <v>17.25</v>
      </c>
      <c r="Q467" t="str">
        <f t="shared" si="37"/>
        <v>film &amp; video/animation</v>
      </c>
      <c r="R467" t="s">
        <v>8309</v>
      </c>
      <c r="S467" t="s">
        <v>8350</v>
      </c>
      <c r="T467" s="10">
        <f t="shared" si="38"/>
        <v>41801.120069444441</v>
      </c>
      <c r="U467" s="11">
        <f t="shared" si="39"/>
        <v>41817.120069444441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0.76</v>
      </c>
      <c r="P468" s="6">
        <f t="shared" si="36"/>
        <v>15.2</v>
      </c>
      <c r="Q468" t="str">
        <f t="shared" si="37"/>
        <v>film &amp; video/animation</v>
      </c>
      <c r="R468" t="s">
        <v>8309</v>
      </c>
      <c r="S468" t="s">
        <v>8350</v>
      </c>
      <c r="T468" s="10">
        <f t="shared" si="38"/>
        <v>41129.942870370374</v>
      </c>
      <c r="U468" s="11">
        <f t="shared" si="39"/>
        <v>41159.942870370374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21.574999999999999</v>
      </c>
      <c r="P469" s="6">
        <f t="shared" si="36"/>
        <v>110.64102564102564</v>
      </c>
      <c r="Q469" t="str">
        <f t="shared" si="37"/>
        <v>film &amp; video/animation</v>
      </c>
      <c r="R469" t="s">
        <v>8309</v>
      </c>
      <c r="S469" t="s">
        <v>8350</v>
      </c>
      <c r="T469" s="10">
        <f t="shared" si="38"/>
        <v>41135.679791666669</v>
      </c>
      <c r="U469" s="11">
        <f t="shared" si="39"/>
        <v>41180.679791666669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 t="e">
        <f t="shared" si="36"/>
        <v>#DIV/0!</v>
      </c>
      <c r="Q470" t="str">
        <f t="shared" si="37"/>
        <v>film &amp; video/animation</v>
      </c>
      <c r="R470" t="s">
        <v>8309</v>
      </c>
      <c r="S470" t="s">
        <v>8350</v>
      </c>
      <c r="T470" s="10">
        <f t="shared" si="38"/>
        <v>41041.167627314811</v>
      </c>
      <c r="U470" s="11">
        <f t="shared" si="39"/>
        <v>41101.160474537035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 t="e">
        <f t="shared" si="36"/>
        <v>#DIV/0!</v>
      </c>
      <c r="Q471" t="str">
        <f t="shared" si="37"/>
        <v>film &amp; video/animation</v>
      </c>
      <c r="R471" t="s">
        <v>8309</v>
      </c>
      <c r="S471" t="s">
        <v>8350</v>
      </c>
      <c r="T471" s="10">
        <f t="shared" si="38"/>
        <v>41827.989861111113</v>
      </c>
      <c r="U471" s="11">
        <f t="shared" si="39"/>
        <v>41887.989861111113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</v>
      </c>
      <c r="P472" s="6">
        <f t="shared" si="36"/>
        <v>25.5</v>
      </c>
      <c r="Q472" t="str">
        <f t="shared" si="37"/>
        <v>film &amp; video/animation</v>
      </c>
      <c r="R472" t="s">
        <v>8309</v>
      </c>
      <c r="S472" t="s">
        <v>8350</v>
      </c>
      <c r="T472" s="10">
        <f t="shared" si="38"/>
        <v>41605.167696759258</v>
      </c>
      <c r="U472" s="11">
        <f t="shared" si="39"/>
        <v>41655.166666666664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11.892727272727273</v>
      </c>
      <c r="P473" s="6">
        <f t="shared" si="36"/>
        <v>38.476470588235294</v>
      </c>
      <c r="Q473" t="str">
        <f t="shared" si="37"/>
        <v>film &amp; video/animation</v>
      </c>
      <c r="R473" t="s">
        <v>8309</v>
      </c>
      <c r="S473" t="s">
        <v>8350</v>
      </c>
      <c r="T473" s="10">
        <f t="shared" si="38"/>
        <v>41703.721979166665</v>
      </c>
      <c r="U473" s="11">
        <f t="shared" si="39"/>
        <v>41748.680312500001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17.625</v>
      </c>
      <c r="P474" s="6">
        <f t="shared" si="36"/>
        <v>28.2</v>
      </c>
      <c r="Q474" t="str">
        <f t="shared" si="37"/>
        <v>film &amp; video/animation</v>
      </c>
      <c r="R474" t="s">
        <v>8309</v>
      </c>
      <c r="S474" t="s">
        <v>8350</v>
      </c>
      <c r="T474" s="10">
        <f t="shared" si="38"/>
        <v>41844.922662037039</v>
      </c>
      <c r="U474" s="11">
        <f t="shared" si="39"/>
        <v>41874.922662037039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</v>
      </c>
      <c r="P475" s="6">
        <f t="shared" si="36"/>
        <v>61.5</v>
      </c>
      <c r="Q475" t="str">
        <f t="shared" si="37"/>
        <v>film &amp; video/animation</v>
      </c>
      <c r="R475" t="s">
        <v>8309</v>
      </c>
      <c r="S475" t="s">
        <v>8350</v>
      </c>
      <c r="T475" s="10">
        <f t="shared" si="38"/>
        <v>41869.698136574072</v>
      </c>
      <c r="U475" s="11">
        <f t="shared" si="39"/>
        <v>41899.698136574072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3.0303030303030304E-2</v>
      </c>
      <c r="P476" s="6">
        <f t="shared" si="36"/>
        <v>1</v>
      </c>
      <c r="Q476" t="str">
        <f t="shared" si="37"/>
        <v>film &amp; video/animation</v>
      </c>
      <c r="R476" t="s">
        <v>8309</v>
      </c>
      <c r="S476" t="s">
        <v>8350</v>
      </c>
      <c r="T476" s="10">
        <f t="shared" si="38"/>
        <v>42753.329039351855</v>
      </c>
      <c r="U476" s="11">
        <f t="shared" si="39"/>
        <v>42783.329039351855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 t="e">
        <f t="shared" si="36"/>
        <v>#DIV/0!</v>
      </c>
      <c r="Q477" t="str">
        <f t="shared" si="37"/>
        <v>film &amp; video/animation</v>
      </c>
      <c r="R477" t="s">
        <v>8309</v>
      </c>
      <c r="S477" t="s">
        <v>8350</v>
      </c>
      <c r="T477" s="10">
        <f t="shared" si="38"/>
        <v>42100.086145833338</v>
      </c>
      <c r="U477" s="11">
        <f t="shared" si="39"/>
        <v>42130.086145833338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2.230268181818182</v>
      </c>
      <c r="P478" s="6">
        <f t="shared" si="36"/>
        <v>39.569274193548388</v>
      </c>
      <c r="Q478" t="str">
        <f t="shared" si="37"/>
        <v>film &amp; video/animation</v>
      </c>
      <c r="R478" t="s">
        <v>8309</v>
      </c>
      <c r="S478" t="s">
        <v>8350</v>
      </c>
      <c r="T478" s="10">
        <f t="shared" si="38"/>
        <v>41757.975011574075</v>
      </c>
      <c r="U478" s="11">
        <f t="shared" si="39"/>
        <v>41793.165972222225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 t="e">
        <f t="shared" si="36"/>
        <v>#DIV/0!</v>
      </c>
      <c r="Q479" t="str">
        <f t="shared" si="37"/>
        <v>film &amp; video/animation</v>
      </c>
      <c r="R479" t="s">
        <v>8309</v>
      </c>
      <c r="S479" t="s">
        <v>8350</v>
      </c>
      <c r="T479" s="10">
        <f t="shared" si="38"/>
        <v>40987.83488425926</v>
      </c>
      <c r="U479" s="11">
        <f t="shared" si="39"/>
        <v>41047.83488425926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 t="e">
        <f t="shared" si="36"/>
        <v>#DIV/0!</v>
      </c>
      <c r="Q480" t="str">
        <f t="shared" si="37"/>
        <v>film &amp; video/animation</v>
      </c>
      <c r="R480" t="s">
        <v>8309</v>
      </c>
      <c r="S480" t="s">
        <v>8350</v>
      </c>
      <c r="T480" s="10">
        <f t="shared" si="38"/>
        <v>42065.910983796297</v>
      </c>
      <c r="U480" s="11">
        <f t="shared" si="39"/>
        <v>42095.869317129633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32.56</v>
      </c>
      <c r="P481" s="6">
        <f t="shared" si="36"/>
        <v>88.8</v>
      </c>
      <c r="Q481" t="str">
        <f t="shared" si="37"/>
        <v>film &amp; video/animation</v>
      </c>
      <c r="R481" t="s">
        <v>8309</v>
      </c>
      <c r="S481" t="s">
        <v>8350</v>
      </c>
      <c r="T481" s="10">
        <f t="shared" si="38"/>
        <v>41904.407812500001</v>
      </c>
      <c r="U481" s="11">
        <f t="shared" si="39"/>
        <v>41964.449479166666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19.41</v>
      </c>
      <c r="P482" s="6">
        <f t="shared" si="36"/>
        <v>55.457142857142856</v>
      </c>
      <c r="Q482" t="str">
        <f t="shared" si="37"/>
        <v>film &amp; video/animation</v>
      </c>
      <c r="R482" t="s">
        <v>8309</v>
      </c>
      <c r="S482" t="s">
        <v>8350</v>
      </c>
      <c r="T482" s="10">
        <f t="shared" si="38"/>
        <v>41465.500173611108</v>
      </c>
      <c r="U482" s="11">
        <f t="shared" si="39"/>
        <v>41495.500173611108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6.1</v>
      </c>
      <c r="P483" s="6">
        <f t="shared" si="36"/>
        <v>87.142857142857139</v>
      </c>
      <c r="Q483" t="str">
        <f t="shared" si="37"/>
        <v>film &amp; video/animation</v>
      </c>
      <c r="R483" t="s">
        <v>8309</v>
      </c>
      <c r="S483" t="s">
        <v>8350</v>
      </c>
      <c r="T483" s="10">
        <f t="shared" si="38"/>
        <v>41162.672326388885</v>
      </c>
      <c r="U483" s="11">
        <f t="shared" si="39"/>
        <v>41192.672326388885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0.1</v>
      </c>
      <c r="P484" s="6">
        <f t="shared" si="36"/>
        <v>10</v>
      </c>
      <c r="Q484" t="str">
        <f t="shared" si="37"/>
        <v>film &amp; video/animation</v>
      </c>
      <c r="R484" t="s">
        <v>8309</v>
      </c>
      <c r="S484" t="s">
        <v>8350</v>
      </c>
      <c r="T484" s="10">
        <f t="shared" si="38"/>
        <v>42447.896875000006</v>
      </c>
      <c r="U484" s="11">
        <f t="shared" si="39"/>
        <v>42474.606944444444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50.2</v>
      </c>
      <c r="P485" s="6">
        <f t="shared" si="36"/>
        <v>51.224489795918366</v>
      </c>
      <c r="Q485" t="str">
        <f t="shared" si="37"/>
        <v>film &amp; video/animation</v>
      </c>
      <c r="R485" t="s">
        <v>8309</v>
      </c>
      <c r="S485" t="s">
        <v>8350</v>
      </c>
      <c r="T485" s="10">
        <f t="shared" si="38"/>
        <v>41243.197592592594</v>
      </c>
      <c r="U485" s="11">
        <f t="shared" si="39"/>
        <v>41303.197592592594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0.18625</v>
      </c>
      <c r="P486" s="6">
        <f t="shared" si="36"/>
        <v>13.545454545454545</v>
      </c>
      <c r="Q486" t="str">
        <f t="shared" si="37"/>
        <v>film &amp; video/animation</v>
      </c>
      <c r="R486" t="s">
        <v>8309</v>
      </c>
      <c r="S486" t="s">
        <v>8350</v>
      </c>
      <c r="T486" s="10">
        <f t="shared" si="38"/>
        <v>42272.93949074074</v>
      </c>
      <c r="U486" s="11">
        <f t="shared" si="39"/>
        <v>42313.981157407412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21.906971229845084</v>
      </c>
      <c r="P487" s="6">
        <f t="shared" si="36"/>
        <v>66.520080000000007</v>
      </c>
      <c r="Q487" t="str">
        <f t="shared" si="37"/>
        <v>film &amp; video/animation</v>
      </c>
      <c r="R487" t="s">
        <v>8309</v>
      </c>
      <c r="S487" t="s">
        <v>8350</v>
      </c>
      <c r="T487" s="10">
        <f t="shared" si="38"/>
        <v>41381.50577546296</v>
      </c>
      <c r="U487" s="11">
        <f t="shared" si="39"/>
        <v>41411.50577546296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9.0909090909090905E-3</v>
      </c>
      <c r="P488" s="6">
        <f t="shared" si="36"/>
        <v>50</v>
      </c>
      <c r="Q488" t="str">
        <f t="shared" si="37"/>
        <v>film &amp; video/animation</v>
      </c>
      <c r="R488" t="s">
        <v>8309</v>
      </c>
      <c r="S488" t="s">
        <v>8350</v>
      </c>
      <c r="T488" s="10">
        <f t="shared" si="38"/>
        <v>41761.94258101852</v>
      </c>
      <c r="U488" s="11">
        <f t="shared" si="39"/>
        <v>41791.94258101852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 t="e">
        <f t="shared" si="36"/>
        <v>#DIV/0!</v>
      </c>
      <c r="Q489" t="str">
        <f t="shared" si="37"/>
        <v>film &amp; video/animation</v>
      </c>
      <c r="R489" t="s">
        <v>8309</v>
      </c>
      <c r="S489" t="s">
        <v>8350</v>
      </c>
      <c r="T489" s="10">
        <f t="shared" si="38"/>
        <v>42669.594837962963</v>
      </c>
      <c r="U489" s="11">
        <f t="shared" si="39"/>
        <v>42729.636504629627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 t="e">
        <f t="shared" si="36"/>
        <v>#DIV/0!</v>
      </c>
      <c r="Q490" t="str">
        <f t="shared" si="37"/>
        <v>film &amp; video/animation</v>
      </c>
      <c r="R490" t="s">
        <v>8309</v>
      </c>
      <c r="S490" t="s">
        <v>8350</v>
      </c>
      <c r="T490" s="10">
        <f t="shared" si="38"/>
        <v>42714.054398148146</v>
      </c>
      <c r="U490" s="11">
        <f t="shared" si="39"/>
        <v>42744.054398148146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0.28667813379201834</v>
      </c>
      <c r="P491" s="6">
        <f t="shared" si="36"/>
        <v>71.666666666666671</v>
      </c>
      <c r="Q491" t="str">
        <f t="shared" si="37"/>
        <v>film &amp; video/animation</v>
      </c>
      <c r="R491" t="s">
        <v>8309</v>
      </c>
      <c r="S491" t="s">
        <v>8350</v>
      </c>
      <c r="T491" s="10">
        <f t="shared" si="38"/>
        <v>40882.481666666667</v>
      </c>
      <c r="U491" s="11">
        <f t="shared" si="39"/>
        <v>40913.481249999997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 t="e">
        <f t="shared" si="36"/>
        <v>#DIV/0!</v>
      </c>
      <c r="Q492" t="str">
        <f t="shared" si="37"/>
        <v>film &amp; video/animation</v>
      </c>
      <c r="R492" t="s">
        <v>8309</v>
      </c>
      <c r="S492" t="s">
        <v>8350</v>
      </c>
      <c r="T492" s="10">
        <f t="shared" si="38"/>
        <v>41113.968576388892</v>
      </c>
      <c r="U492" s="11">
        <f t="shared" si="39"/>
        <v>41143.968576388892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 t="e">
        <f t="shared" si="36"/>
        <v>#DIV/0!</v>
      </c>
      <c r="Q493" t="str">
        <f t="shared" si="37"/>
        <v>film &amp; video/animation</v>
      </c>
      <c r="R493" t="s">
        <v>8309</v>
      </c>
      <c r="S493" t="s">
        <v>8350</v>
      </c>
      <c r="T493" s="10">
        <f t="shared" si="38"/>
        <v>42366.982627314821</v>
      </c>
      <c r="U493" s="11">
        <f t="shared" si="39"/>
        <v>42396.982627314821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 t="e">
        <f t="shared" si="36"/>
        <v>#DIV/0!</v>
      </c>
      <c r="Q494" t="str">
        <f t="shared" si="37"/>
        <v>film &amp; video/animation</v>
      </c>
      <c r="R494" t="s">
        <v>8309</v>
      </c>
      <c r="S494" t="s">
        <v>8350</v>
      </c>
      <c r="T494" s="10">
        <f t="shared" si="38"/>
        <v>42596.03506944445</v>
      </c>
      <c r="U494" s="11">
        <f t="shared" si="39"/>
        <v>42656.03506944445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 t="e">
        <f t="shared" si="36"/>
        <v>#DIV/0!</v>
      </c>
      <c r="Q495" t="str">
        <f t="shared" si="37"/>
        <v>film &amp; video/animation</v>
      </c>
      <c r="R495" t="s">
        <v>8309</v>
      </c>
      <c r="S495" t="s">
        <v>8350</v>
      </c>
      <c r="T495" s="10">
        <f t="shared" si="38"/>
        <v>42114.726134259254</v>
      </c>
      <c r="U495" s="11">
        <f t="shared" si="39"/>
        <v>42144.726134259254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0.155</v>
      </c>
      <c r="P496" s="6">
        <f t="shared" si="36"/>
        <v>10.333333333333334</v>
      </c>
      <c r="Q496" t="str">
        <f t="shared" si="37"/>
        <v>film &amp; video/animation</v>
      </c>
      <c r="R496" t="s">
        <v>8309</v>
      </c>
      <c r="S496" t="s">
        <v>8350</v>
      </c>
      <c r="T496" s="10">
        <f t="shared" si="38"/>
        <v>41799.830613425926</v>
      </c>
      <c r="U496" s="11">
        <f t="shared" si="39"/>
        <v>41823.125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 t="e">
        <f t="shared" si="36"/>
        <v>#DIV/0!</v>
      </c>
      <c r="Q497" t="str">
        <f t="shared" si="37"/>
        <v>film &amp; video/animation</v>
      </c>
      <c r="R497" t="s">
        <v>8309</v>
      </c>
      <c r="S497" t="s">
        <v>8350</v>
      </c>
      <c r="T497" s="10">
        <f t="shared" si="38"/>
        <v>42171.827604166669</v>
      </c>
      <c r="U497" s="11">
        <f t="shared" si="39"/>
        <v>42201.827604166669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1.6666666666666668E-3</v>
      </c>
      <c r="P498" s="6">
        <f t="shared" si="36"/>
        <v>1</v>
      </c>
      <c r="Q498" t="str">
        <f t="shared" si="37"/>
        <v>film &amp; video/animation</v>
      </c>
      <c r="R498" t="s">
        <v>8309</v>
      </c>
      <c r="S498" t="s">
        <v>8350</v>
      </c>
      <c r="T498" s="10">
        <f t="shared" si="38"/>
        <v>41620.93141203704</v>
      </c>
      <c r="U498" s="11">
        <f t="shared" si="39"/>
        <v>41680.93141203704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0.6696428571428571</v>
      </c>
      <c r="P499" s="6">
        <f t="shared" si="36"/>
        <v>10</v>
      </c>
      <c r="Q499" t="str">
        <f t="shared" si="37"/>
        <v>film &amp; video/animation</v>
      </c>
      <c r="R499" t="s">
        <v>8309</v>
      </c>
      <c r="S499" t="s">
        <v>8350</v>
      </c>
      <c r="T499" s="10">
        <f t="shared" si="38"/>
        <v>41945.037789351853</v>
      </c>
      <c r="U499" s="11">
        <f t="shared" si="39"/>
        <v>41998.208333333328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4.5985132395404564</v>
      </c>
      <c r="P500" s="6">
        <f t="shared" si="36"/>
        <v>136.09090909090909</v>
      </c>
      <c r="Q500" t="str">
        <f t="shared" si="37"/>
        <v>film &amp; video/animation</v>
      </c>
      <c r="R500" t="s">
        <v>8309</v>
      </c>
      <c r="S500" t="s">
        <v>8350</v>
      </c>
      <c r="T500" s="10">
        <f t="shared" si="38"/>
        <v>40858.762141203704</v>
      </c>
      <c r="U500" s="11">
        <f t="shared" si="39"/>
        <v>40900.762141203704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9.5500000000000007</v>
      </c>
      <c r="P501" s="6">
        <f t="shared" si="36"/>
        <v>73.461538461538467</v>
      </c>
      <c r="Q501" t="str">
        <f t="shared" si="37"/>
        <v>film &amp; video/animation</v>
      </c>
      <c r="R501" t="s">
        <v>8309</v>
      </c>
      <c r="S501" t="s">
        <v>8350</v>
      </c>
      <c r="T501" s="10">
        <f t="shared" si="38"/>
        <v>40043.895462962959</v>
      </c>
      <c r="U501" s="11">
        <f t="shared" si="39"/>
        <v>40098.874305555553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3.3076923076923079</v>
      </c>
      <c r="P502" s="6">
        <f t="shared" si="36"/>
        <v>53.75</v>
      </c>
      <c r="Q502" t="str">
        <f t="shared" si="37"/>
        <v>film &amp; video/animation</v>
      </c>
      <c r="R502" t="s">
        <v>8309</v>
      </c>
      <c r="S502" t="s">
        <v>8350</v>
      </c>
      <c r="T502" s="10">
        <f t="shared" si="38"/>
        <v>40247.886006944449</v>
      </c>
      <c r="U502" s="11">
        <f t="shared" si="39"/>
        <v>40306.927777777775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 t="e">
        <f t="shared" si="36"/>
        <v>#DIV/0!</v>
      </c>
      <c r="Q503" t="str">
        <f t="shared" si="37"/>
        <v>film &amp; video/animation</v>
      </c>
      <c r="R503" t="s">
        <v>8309</v>
      </c>
      <c r="S503" t="s">
        <v>8350</v>
      </c>
      <c r="T503" s="10">
        <f t="shared" si="38"/>
        <v>40703.234386574077</v>
      </c>
      <c r="U503" s="11">
        <f t="shared" si="39"/>
        <v>40733.234386574077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1.1499999999999999</v>
      </c>
      <c r="P504" s="6">
        <f t="shared" si="36"/>
        <v>57.5</v>
      </c>
      <c r="Q504" t="str">
        <f t="shared" si="37"/>
        <v>film &amp; video/animation</v>
      </c>
      <c r="R504" t="s">
        <v>8309</v>
      </c>
      <c r="S504" t="s">
        <v>8350</v>
      </c>
      <c r="T504" s="10">
        <f t="shared" si="38"/>
        <v>40956.553530092591</v>
      </c>
      <c r="U504" s="11">
        <f t="shared" si="39"/>
        <v>40986.511863425927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1.7538461538461538</v>
      </c>
      <c r="P505" s="6">
        <f t="shared" si="36"/>
        <v>12.666666666666666</v>
      </c>
      <c r="Q505" t="str">
        <f t="shared" si="37"/>
        <v>film &amp; video/animation</v>
      </c>
      <c r="R505" t="s">
        <v>8309</v>
      </c>
      <c r="S505" t="s">
        <v>8350</v>
      </c>
      <c r="T505" s="10">
        <f t="shared" si="38"/>
        <v>41991.526655092588</v>
      </c>
      <c r="U505" s="11">
        <f t="shared" si="39"/>
        <v>42021.526655092588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1.3673469387755102</v>
      </c>
      <c r="P506" s="6">
        <f t="shared" si="36"/>
        <v>67</v>
      </c>
      <c r="Q506" t="str">
        <f t="shared" si="37"/>
        <v>film &amp; video/animation</v>
      </c>
      <c r="R506" t="s">
        <v>8309</v>
      </c>
      <c r="S506" t="s">
        <v>8350</v>
      </c>
      <c r="T506" s="10">
        <f t="shared" si="38"/>
        <v>40949.98364583333</v>
      </c>
      <c r="U506" s="11">
        <f t="shared" si="39"/>
        <v>41009.941979166666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0.43333333333333329</v>
      </c>
      <c r="P507" s="6">
        <f t="shared" si="36"/>
        <v>3.7142857142857144</v>
      </c>
      <c r="Q507" t="str">
        <f t="shared" si="37"/>
        <v>film &amp; video/animation</v>
      </c>
      <c r="R507" t="s">
        <v>8309</v>
      </c>
      <c r="S507" t="s">
        <v>8350</v>
      </c>
      <c r="T507" s="10">
        <f t="shared" si="38"/>
        <v>42318.098217592589</v>
      </c>
      <c r="U507" s="11">
        <f t="shared" si="39"/>
        <v>42363.098217592589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0.125</v>
      </c>
      <c r="P508" s="6">
        <f t="shared" si="36"/>
        <v>250</v>
      </c>
      <c r="Q508" t="str">
        <f t="shared" si="37"/>
        <v>film &amp; video/animation</v>
      </c>
      <c r="R508" t="s">
        <v>8309</v>
      </c>
      <c r="S508" t="s">
        <v>8350</v>
      </c>
      <c r="T508" s="10">
        <f t="shared" si="38"/>
        <v>41466.552314814813</v>
      </c>
      <c r="U508" s="11">
        <f t="shared" si="39"/>
        <v>41496.552314814813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</v>
      </c>
      <c r="P509" s="6">
        <f t="shared" si="36"/>
        <v>64</v>
      </c>
      <c r="Q509" t="str">
        <f t="shared" si="37"/>
        <v>film &amp; video/animation</v>
      </c>
      <c r="R509" t="s">
        <v>8309</v>
      </c>
      <c r="S509" t="s">
        <v>8350</v>
      </c>
      <c r="T509" s="10">
        <f t="shared" si="38"/>
        <v>41156.958993055552</v>
      </c>
      <c r="U509" s="11">
        <f t="shared" si="39"/>
        <v>41201.958993055552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0.8</v>
      </c>
      <c r="P510" s="6">
        <f t="shared" si="36"/>
        <v>133.33333333333334</v>
      </c>
      <c r="Q510" t="str">
        <f t="shared" si="37"/>
        <v>film &amp; video/animation</v>
      </c>
      <c r="R510" t="s">
        <v>8309</v>
      </c>
      <c r="S510" t="s">
        <v>8350</v>
      </c>
      <c r="T510" s="10">
        <f t="shared" si="38"/>
        <v>40995.024317129632</v>
      </c>
      <c r="U510" s="11">
        <f t="shared" si="39"/>
        <v>41054.593055555553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0.2</v>
      </c>
      <c r="P511" s="6">
        <f t="shared" si="36"/>
        <v>10</v>
      </c>
      <c r="Q511" t="str">
        <f t="shared" si="37"/>
        <v>film &amp; video/animation</v>
      </c>
      <c r="R511" t="s">
        <v>8309</v>
      </c>
      <c r="S511" t="s">
        <v>8350</v>
      </c>
      <c r="T511" s="10">
        <f t="shared" si="38"/>
        <v>42153.631597222222</v>
      </c>
      <c r="U511" s="11">
        <f t="shared" si="39"/>
        <v>42183.631597222222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 t="e">
        <f t="shared" si="36"/>
        <v>#DIV/0!</v>
      </c>
      <c r="Q512" t="str">
        <f t="shared" si="37"/>
        <v>film &amp; video/animation</v>
      </c>
      <c r="R512" t="s">
        <v>8309</v>
      </c>
      <c r="S512" t="s">
        <v>8350</v>
      </c>
      <c r="T512" s="10">
        <f t="shared" si="38"/>
        <v>42400.176377314812</v>
      </c>
      <c r="U512" s="11">
        <f t="shared" si="39"/>
        <v>42430.176377314812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 s="6">
        <f t="shared" si="36"/>
        <v>30</v>
      </c>
      <c r="Q513" t="str">
        <f t="shared" si="37"/>
        <v>film &amp; video/animation</v>
      </c>
      <c r="R513" t="s">
        <v>8309</v>
      </c>
      <c r="S513" t="s">
        <v>8350</v>
      </c>
      <c r="T513" s="10">
        <f t="shared" si="38"/>
        <v>41340.303032407406</v>
      </c>
      <c r="U513" s="11">
        <f t="shared" si="39"/>
        <v>41370.261365740742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0">(E514/D514)*100</f>
        <v>0.13749999999999998</v>
      </c>
      <c r="P514" s="6">
        <f t="shared" ref="P514:P577" si="41">(E514/L514)</f>
        <v>5.5</v>
      </c>
      <c r="Q514" t="str">
        <f t="shared" ref="Q514:Q577" si="42">N514</f>
        <v>film &amp; video/animation</v>
      </c>
      <c r="R514" t="s">
        <v>8309</v>
      </c>
      <c r="S514" t="s">
        <v>8350</v>
      </c>
      <c r="T514" s="10">
        <f t="shared" si="38"/>
        <v>42649.742210648154</v>
      </c>
      <c r="U514" s="11">
        <f t="shared" si="39"/>
        <v>42694.783877314811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0"/>
        <v>13.923999999999999</v>
      </c>
      <c r="P515" s="6">
        <f t="shared" si="41"/>
        <v>102.38235294117646</v>
      </c>
      <c r="Q515" t="str">
        <f t="shared" si="42"/>
        <v>film &amp; video/animation</v>
      </c>
      <c r="R515" t="s">
        <v>8309</v>
      </c>
      <c r="S515" t="s">
        <v>8350</v>
      </c>
      <c r="T515" s="10">
        <f t="shared" ref="T515:T578" si="43">(((J515/60)/60)/24)+DATE(1970,1,1)</f>
        <v>42552.653993055559</v>
      </c>
      <c r="U515" s="11">
        <f t="shared" ref="U515:U578" si="44">(((I515/60)/60)/24)+DATE(1970,1,1)</f>
        <v>42597.291666666672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3.3333333333333335</v>
      </c>
      <c r="P516" s="6">
        <f t="shared" si="41"/>
        <v>16.666666666666668</v>
      </c>
      <c r="Q516" t="str">
        <f t="shared" si="42"/>
        <v>film &amp; video/animation</v>
      </c>
      <c r="R516" t="s">
        <v>8309</v>
      </c>
      <c r="S516" t="s">
        <v>8350</v>
      </c>
      <c r="T516" s="10">
        <f t="shared" si="43"/>
        <v>41830.613969907405</v>
      </c>
      <c r="U516" s="11">
        <f t="shared" si="44"/>
        <v>41860.613969907405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25.41340206185567</v>
      </c>
      <c r="P517" s="6">
        <f t="shared" si="41"/>
        <v>725.02941176470586</v>
      </c>
      <c r="Q517" t="str">
        <f t="shared" si="42"/>
        <v>film &amp; video/animation</v>
      </c>
      <c r="R517" t="s">
        <v>8309</v>
      </c>
      <c r="S517" t="s">
        <v>8350</v>
      </c>
      <c r="T517" s="10">
        <f t="shared" si="43"/>
        <v>42327.490752314814</v>
      </c>
      <c r="U517" s="11">
        <f t="shared" si="44"/>
        <v>42367.490752314814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 t="e">
        <f t="shared" si="41"/>
        <v>#DIV/0!</v>
      </c>
      <c r="Q518" t="str">
        <f t="shared" si="42"/>
        <v>film &amp; video/animation</v>
      </c>
      <c r="R518" t="s">
        <v>8309</v>
      </c>
      <c r="S518" t="s">
        <v>8350</v>
      </c>
      <c r="T518" s="10">
        <f t="shared" si="43"/>
        <v>42091.778703703705</v>
      </c>
      <c r="U518" s="11">
        <f t="shared" si="44"/>
        <v>42151.778703703705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</v>
      </c>
      <c r="P519" s="6">
        <f t="shared" si="41"/>
        <v>68.333333333333329</v>
      </c>
      <c r="Q519" t="str">
        <f t="shared" si="42"/>
        <v>film &amp; video/animation</v>
      </c>
      <c r="R519" t="s">
        <v>8309</v>
      </c>
      <c r="S519" t="s">
        <v>8350</v>
      </c>
      <c r="T519" s="10">
        <f t="shared" si="43"/>
        <v>42738.615289351852</v>
      </c>
      <c r="U519" s="11">
        <f t="shared" si="44"/>
        <v>42768.615289351852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 t="e">
        <f t="shared" si="41"/>
        <v>#DIV/0!</v>
      </c>
      <c r="Q520" t="str">
        <f t="shared" si="42"/>
        <v>film &amp; video/animation</v>
      </c>
      <c r="R520" t="s">
        <v>8309</v>
      </c>
      <c r="S520" t="s">
        <v>8350</v>
      </c>
      <c r="T520" s="10">
        <f t="shared" si="43"/>
        <v>42223.616018518514</v>
      </c>
      <c r="U520" s="11">
        <f t="shared" si="44"/>
        <v>42253.615277777775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22.881426547787683</v>
      </c>
      <c r="P521" s="6">
        <f t="shared" si="41"/>
        <v>39.228571428571428</v>
      </c>
      <c r="Q521" t="str">
        <f t="shared" si="42"/>
        <v>film &amp; video/animation</v>
      </c>
      <c r="R521" t="s">
        <v>8309</v>
      </c>
      <c r="S521" t="s">
        <v>8350</v>
      </c>
      <c r="T521" s="10">
        <f t="shared" si="43"/>
        <v>41218.391446759262</v>
      </c>
      <c r="U521" s="11">
        <f t="shared" si="44"/>
        <v>41248.391446759262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102.1</v>
      </c>
      <c r="P522" s="6">
        <f t="shared" si="41"/>
        <v>150.14705882352942</v>
      </c>
      <c r="Q522" t="str">
        <f t="shared" si="42"/>
        <v>theater/plays</v>
      </c>
      <c r="R522" t="s">
        <v>8333</v>
      </c>
      <c r="S522" t="s">
        <v>8351</v>
      </c>
      <c r="T522" s="10">
        <f t="shared" si="43"/>
        <v>42318.702094907407</v>
      </c>
      <c r="U522" s="11">
        <f t="shared" si="44"/>
        <v>42348.702094907407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104.64</v>
      </c>
      <c r="P523" s="6">
        <f t="shared" si="41"/>
        <v>93.428571428571431</v>
      </c>
      <c r="Q523" t="str">
        <f t="shared" si="42"/>
        <v>theater/plays</v>
      </c>
      <c r="R523" t="s">
        <v>8333</v>
      </c>
      <c r="S523" t="s">
        <v>8351</v>
      </c>
      <c r="T523" s="10">
        <f t="shared" si="43"/>
        <v>42646.092812499999</v>
      </c>
      <c r="U523" s="11">
        <f t="shared" si="44"/>
        <v>42675.207638888889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114.66666666666667</v>
      </c>
      <c r="P524" s="6">
        <f t="shared" si="41"/>
        <v>110.96774193548387</v>
      </c>
      <c r="Q524" t="str">
        <f t="shared" si="42"/>
        <v>theater/plays</v>
      </c>
      <c r="R524" t="s">
        <v>8333</v>
      </c>
      <c r="S524" t="s">
        <v>8351</v>
      </c>
      <c r="T524" s="10">
        <f t="shared" si="43"/>
        <v>42430.040798611109</v>
      </c>
      <c r="U524" s="11">
        <f t="shared" si="44"/>
        <v>42449.999131944445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120.6</v>
      </c>
      <c r="P525" s="6">
        <f t="shared" si="41"/>
        <v>71.785714285714292</v>
      </c>
      <c r="Q525" t="str">
        <f t="shared" si="42"/>
        <v>theater/plays</v>
      </c>
      <c r="R525" t="s">
        <v>8333</v>
      </c>
      <c r="S525" t="s">
        <v>8351</v>
      </c>
      <c r="T525" s="10">
        <f t="shared" si="43"/>
        <v>42238.13282407407</v>
      </c>
      <c r="U525" s="11">
        <f t="shared" si="44"/>
        <v>42268.13282407407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108.67285714285715</v>
      </c>
      <c r="P526" s="6">
        <f t="shared" si="41"/>
        <v>29.258076923076924</v>
      </c>
      <c r="Q526" t="str">
        <f t="shared" si="42"/>
        <v>theater/plays</v>
      </c>
      <c r="R526" t="s">
        <v>8333</v>
      </c>
      <c r="S526" t="s">
        <v>8351</v>
      </c>
      <c r="T526" s="10">
        <f t="shared" si="43"/>
        <v>42492.717233796298</v>
      </c>
      <c r="U526" s="11">
        <f t="shared" si="44"/>
        <v>42522.717233796298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 s="6">
        <f t="shared" si="41"/>
        <v>1000</v>
      </c>
      <c r="Q527" t="str">
        <f t="shared" si="42"/>
        <v>theater/plays</v>
      </c>
      <c r="R527" t="s">
        <v>8333</v>
      </c>
      <c r="S527" t="s">
        <v>8351</v>
      </c>
      <c r="T527" s="10">
        <f t="shared" si="43"/>
        <v>41850.400937500002</v>
      </c>
      <c r="U527" s="11">
        <f t="shared" si="44"/>
        <v>41895.400937500002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113.99999999999999</v>
      </c>
      <c r="P528" s="6">
        <f t="shared" si="41"/>
        <v>74.347826086956516</v>
      </c>
      <c r="Q528" t="str">
        <f t="shared" si="42"/>
        <v>theater/plays</v>
      </c>
      <c r="R528" t="s">
        <v>8333</v>
      </c>
      <c r="S528" t="s">
        <v>8351</v>
      </c>
      <c r="T528" s="10">
        <f t="shared" si="43"/>
        <v>42192.591944444444</v>
      </c>
      <c r="U528" s="11">
        <f t="shared" si="44"/>
        <v>42223.708333333328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100.85</v>
      </c>
      <c r="P529" s="6">
        <f t="shared" si="41"/>
        <v>63.829113924050631</v>
      </c>
      <c r="Q529" t="str">
        <f t="shared" si="42"/>
        <v>theater/plays</v>
      </c>
      <c r="R529" t="s">
        <v>8333</v>
      </c>
      <c r="S529" t="s">
        <v>8351</v>
      </c>
      <c r="T529" s="10">
        <f t="shared" si="43"/>
        <v>42753.205625000002</v>
      </c>
      <c r="U529" s="11">
        <f t="shared" si="44"/>
        <v>42783.670138888891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115.65217391304347</v>
      </c>
      <c r="P530" s="6">
        <f t="shared" si="41"/>
        <v>44.333333333333336</v>
      </c>
      <c r="Q530" t="str">
        <f t="shared" si="42"/>
        <v>theater/plays</v>
      </c>
      <c r="R530" t="s">
        <v>8333</v>
      </c>
      <c r="S530" t="s">
        <v>8351</v>
      </c>
      <c r="T530" s="10">
        <f t="shared" si="43"/>
        <v>42155.920219907406</v>
      </c>
      <c r="U530" s="11">
        <f t="shared" si="44"/>
        <v>42176.888888888891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130.41666666666666</v>
      </c>
      <c r="P531" s="6">
        <f t="shared" si="41"/>
        <v>86.944444444444443</v>
      </c>
      <c r="Q531" t="str">
        <f t="shared" si="42"/>
        <v>theater/plays</v>
      </c>
      <c r="R531" t="s">
        <v>8333</v>
      </c>
      <c r="S531" t="s">
        <v>8351</v>
      </c>
      <c r="T531" s="10">
        <f t="shared" si="43"/>
        <v>42725.031180555554</v>
      </c>
      <c r="U531" s="11">
        <f t="shared" si="44"/>
        <v>42746.208333333328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107.78267254038178</v>
      </c>
      <c r="P532" s="6">
        <f t="shared" si="41"/>
        <v>126.55172413793103</v>
      </c>
      <c r="Q532" t="str">
        <f t="shared" si="42"/>
        <v>theater/plays</v>
      </c>
      <c r="R532" t="s">
        <v>8333</v>
      </c>
      <c r="S532" t="s">
        <v>8351</v>
      </c>
      <c r="T532" s="10">
        <f t="shared" si="43"/>
        <v>42157.591064814813</v>
      </c>
      <c r="U532" s="11">
        <f t="shared" si="44"/>
        <v>42179.083333333328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 s="6">
        <f t="shared" si="41"/>
        <v>129.03225806451613</v>
      </c>
      <c r="Q533" t="str">
        <f t="shared" si="42"/>
        <v>theater/plays</v>
      </c>
      <c r="R533" t="s">
        <v>8333</v>
      </c>
      <c r="S533" t="s">
        <v>8351</v>
      </c>
      <c r="T533" s="10">
        <f t="shared" si="43"/>
        <v>42676.065150462964</v>
      </c>
      <c r="U533" s="11">
        <f t="shared" si="44"/>
        <v>42721.290972222225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123.25</v>
      </c>
      <c r="P534" s="6">
        <f t="shared" si="41"/>
        <v>71.242774566473983</v>
      </c>
      <c r="Q534" t="str">
        <f t="shared" si="42"/>
        <v>theater/plays</v>
      </c>
      <c r="R534" t="s">
        <v>8333</v>
      </c>
      <c r="S534" t="s">
        <v>8351</v>
      </c>
      <c r="T534" s="10">
        <f t="shared" si="43"/>
        <v>42473.007037037038</v>
      </c>
      <c r="U534" s="11">
        <f t="shared" si="44"/>
        <v>42503.007037037038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100.2</v>
      </c>
      <c r="P535" s="6">
        <f t="shared" si="41"/>
        <v>117.88235294117646</v>
      </c>
      <c r="Q535" t="str">
        <f t="shared" si="42"/>
        <v>theater/plays</v>
      </c>
      <c r="R535" t="s">
        <v>8333</v>
      </c>
      <c r="S535" t="s">
        <v>8351</v>
      </c>
      <c r="T535" s="10">
        <f t="shared" si="43"/>
        <v>42482.43478009259</v>
      </c>
      <c r="U535" s="11">
        <f t="shared" si="44"/>
        <v>42506.43478009259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104.66666666666666</v>
      </c>
      <c r="P536" s="6">
        <f t="shared" si="41"/>
        <v>327.08333333333331</v>
      </c>
      <c r="Q536" t="str">
        <f t="shared" si="42"/>
        <v>theater/plays</v>
      </c>
      <c r="R536" t="s">
        <v>8333</v>
      </c>
      <c r="S536" t="s">
        <v>8351</v>
      </c>
      <c r="T536" s="10">
        <f t="shared" si="43"/>
        <v>42270.810995370368</v>
      </c>
      <c r="U536" s="11">
        <f t="shared" si="44"/>
        <v>42309.958333333328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102.49999999999999</v>
      </c>
      <c r="P537" s="6">
        <f t="shared" si="41"/>
        <v>34.745762711864408</v>
      </c>
      <c r="Q537" t="str">
        <f t="shared" si="42"/>
        <v>theater/plays</v>
      </c>
      <c r="R537" t="s">
        <v>8333</v>
      </c>
      <c r="S537" t="s">
        <v>8351</v>
      </c>
      <c r="T537" s="10">
        <f t="shared" si="43"/>
        <v>42711.545196759253</v>
      </c>
      <c r="U537" s="11">
        <f t="shared" si="44"/>
        <v>42741.545196759253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118.25757575757576</v>
      </c>
      <c r="P538" s="6">
        <f t="shared" si="41"/>
        <v>100.06410256410257</v>
      </c>
      <c r="Q538" t="str">
        <f t="shared" si="42"/>
        <v>theater/plays</v>
      </c>
      <c r="R538" t="s">
        <v>8333</v>
      </c>
      <c r="S538" t="s">
        <v>8351</v>
      </c>
      <c r="T538" s="10">
        <f t="shared" si="43"/>
        <v>42179.344988425932</v>
      </c>
      <c r="U538" s="11">
        <f t="shared" si="44"/>
        <v>42219.75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120.5</v>
      </c>
      <c r="P539" s="6">
        <f t="shared" si="41"/>
        <v>40.847457627118644</v>
      </c>
      <c r="Q539" t="str">
        <f t="shared" si="42"/>
        <v>theater/plays</v>
      </c>
      <c r="R539" t="s">
        <v>8333</v>
      </c>
      <c r="S539" t="s">
        <v>8351</v>
      </c>
      <c r="T539" s="10">
        <f t="shared" si="43"/>
        <v>42282.768414351856</v>
      </c>
      <c r="U539" s="11">
        <f t="shared" si="44"/>
        <v>42312.810081018513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302.42</v>
      </c>
      <c r="P540" s="6">
        <f t="shared" si="41"/>
        <v>252.01666666666668</v>
      </c>
      <c r="Q540" t="str">
        <f t="shared" si="42"/>
        <v>theater/plays</v>
      </c>
      <c r="R540" t="s">
        <v>8333</v>
      </c>
      <c r="S540" t="s">
        <v>8351</v>
      </c>
      <c r="T540" s="10">
        <f t="shared" si="43"/>
        <v>42473.794710648144</v>
      </c>
      <c r="U540" s="11">
        <f t="shared" si="44"/>
        <v>42503.794710648144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100.64400000000001</v>
      </c>
      <c r="P541" s="6">
        <f t="shared" si="41"/>
        <v>25.161000000000001</v>
      </c>
      <c r="Q541" t="str">
        <f t="shared" si="42"/>
        <v>theater/plays</v>
      </c>
      <c r="R541" t="s">
        <v>8333</v>
      </c>
      <c r="S541" t="s">
        <v>8351</v>
      </c>
      <c r="T541" s="10">
        <f t="shared" si="43"/>
        <v>42535.049849537041</v>
      </c>
      <c r="U541" s="11">
        <f t="shared" si="44"/>
        <v>42556.049849537041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6.6666666666666671E-3</v>
      </c>
      <c r="P542" s="6">
        <f t="shared" si="41"/>
        <v>1</v>
      </c>
      <c r="Q542" t="str">
        <f t="shared" si="42"/>
        <v>technology/web</v>
      </c>
      <c r="R542" t="s">
        <v>8348</v>
      </c>
      <c r="S542" t="s">
        <v>8352</v>
      </c>
      <c r="T542" s="10">
        <f t="shared" si="43"/>
        <v>42009.817199074074</v>
      </c>
      <c r="U542" s="11">
        <f t="shared" si="44"/>
        <v>42039.817199074074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0.55555555555555558</v>
      </c>
      <c r="P543" s="6">
        <f t="shared" si="41"/>
        <v>25</v>
      </c>
      <c r="Q543" t="str">
        <f t="shared" si="42"/>
        <v>technology/web</v>
      </c>
      <c r="R543" t="s">
        <v>8348</v>
      </c>
      <c r="S543" t="s">
        <v>8352</v>
      </c>
      <c r="T543" s="10">
        <f t="shared" si="43"/>
        <v>42276.046689814815</v>
      </c>
      <c r="U543" s="11">
        <f t="shared" si="44"/>
        <v>42306.046689814815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3.9999999999999996E-4</v>
      </c>
      <c r="P544" s="6">
        <f t="shared" si="41"/>
        <v>1</v>
      </c>
      <c r="Q544" t="str">
        <f t="shared" si="42"/>
        <v>technology/web</v>
      </c>
      <c r="R544" t="s">
        <v>8348</v>
      </c>
      <c r="S544" t="s">
        <v>8352</v>
      </c>
      <c r="T544" s="10">
        <f t="shared" si="43"/>
        <v>42433.737453703703</v>
      </c>
      <c r="U544" s="11">
        <f t="shared" si="44"/>
        <v>42493.695787037039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0.31818181818181818</v>
      </c>
      <c r="P545" s="6">
        <f t="shared" si="41"/>
        <v>35</v>
      </c>
      <c r="Q545" t="str">
        <f t="shared" si="42"/>
        <v>technology/web</v>
      </c>
      <c r="R545" t="s">
        <v>8348</v>
      </c>
      <c r="S545" t="s">
        <v>8352</v>
      </c>
      <c r="T545" s="10">
        <f t="shared" si="43"/>
        <v>41914.092152777775</v>
      </c>
      <c r="U545" s="11">
        <f t="shared" si="44"/>
        <v>41944.092152777775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</v>
      </c>
      <c r="P546" s="6">
        <f t="shared" si="41"/>
        <v>3</v>
      </c>
      <c r="Q546" t="str">
        <f t="shared" si="42"/>
        <v>technology/web</v>
      </c>
      <c r="R546" t="s">
        <v>8348</v>
      </c>
      <c r="S546" t="s">
        <v>8352</v>
      </c>
      <c r="T546" s="10">
        <f t="shared" si="43"/>
        <v>42525.656944444447</v>
      </c>
      <c r="U546" s="11">
        <f t="shared" si="44"/>
        <v>42555.656944444447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27.383999999999997</v>
      </c>
      <c r="P547" s="6">
        <f t="shared" si="41"/>
        <v>402.70588235294116</v>
      </c>
      <c r="Q547" t="str">
        <f t="shared" si="42"/>
        <v>technology/web</v>
      </c>
      <c r="R547" t="s">
        <v>8348</v>
      </c>
      <c r="S547" t="s">
        <v>8352</v>
      </c>
      <c r="T547" s="10">
        <f t="shared" si="43"/>
        <v>42283.592465277776</v>
      </c>
      <c r="U547" s="11">
        <f t="shared" si="44"/>
        <v>42323.634131944447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8.666666666666667E-2</v>
      </c>
      <c r="P548" s="6">
        <f t="shared" si="41"/>
        <v>26</v>
      </c>
      <c r="Q548" t="str">
        <f t="shared" si="42"/>
        <v>technology/web</v>
      </c>
      <c r="R548" t="s">
        <v>8348</v>
      </c>
      <c r="S548" t="s">
        <v>8352</v>
      </c>
      <c r="T548" s="10">
        <f t="shared" si="43"/>
        <v>42249.667997685188</v>
      </c>
      <c r="U548" s="11">
        <f t="shared" si="44"/>
        <v>42294.667997685188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 t="e">
        <f t="shared" si="41"/>
        <v>#DIV/0!</v>
      </c>
      <c r="Q549" t="str">
        <f t="shared" si="42"/>
        <v>technology/web</v>
      </c>
      <c r="R549" t="s">
        <v>8348</v>
      </c>
      <c r="S549" t="s">
        <v>8352</v>
      </c>
      <c r="T549" s="10">
        <f t="shared" si="43"/>
        <v>42380.696342592593</v>
      </c>
      <c r="U549" s="11">
        <f t="shared" si="44"/>
        <v>42410.696342592593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0.09</v>
      </c>
      <c r="P550" s="6">
        <f t="shared" si="41"/>
        <v>9</v>
      </c>
      <c r="Q550" t="str">
        <f t="shared" si="42"/>
        <v>technology/web</v>
      </c>
      <c r="R550" t="s">
        <v>8348</v>
      </c>
      <c r="S550" t="s">
        <v>8352</v>
      </c>
      <c r="T550" s="10">
        <f t="shared" si="43"/>
        <v>42276.903333333335</v>
      </c>
      <c r="U550" s="11">
        <f t="shared" si="44"/>
        <v>42306.903333333335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</v>
      </c>
      <c r="P551" s="6">
        <f t="shared" si="41"/>
        <v>8.5</v>
      </c>
      <c r="Q551" t="str">
        <f t="shared" si="42"/>
        <v>technology/web</v>
      </c>
      <c r="R551" t="s">
        <v>8348</v>
      </c>
      <c r="S551" t="s">
        <v>8352</v>
      </c>
      <c r="T551" s="10">
        <f t="shared" si="43"/>
        <v>42163.636828703704</v>
      </c>
      <c r="U551" s="11">
        <f t="shared" si="44"/>
        <v>42193.636828703704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0.70000000000000007</v>
      </c>
      <c r="P552" s="6">
        <f t="shared" si="41"/>
        <v>8.75</v>
      </c>
      <c r="Q552" t="str">
        <f t="shared" si="42"/>
        <v>technology/web</v>
      </c>
      <c r="R552" t="s">
        <v>8348</v>
      </c>
      <c r="S552" t="s">
        <v>8352</v>
      </c>
      <c r="T552" s="10">
        <f t="shared" si="43"/>
        <v>42753.678761574076</v>
      </c>
      <c r="U552" s="11">
        <f t="shared" si="44"/>
        <v>42766.208333333328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5.0413333333333332</v>
      </c>
      <c r="P553" s="6">
        <f t="shared" si="41"/>
        <v>135.03571428571428</v>
      </c>
      <c r="Q553" t="str">
        <f t="shared" si="42"/>
        <v>technology/web</v>
      </c>
      <c r="R553" t="s">
        <v>8348</v>
      </c>
      <c r="S553" t="s">
        <v>8352</v>
      </c>
      <c r="T553" s="10">
        <f t="shared" si="43"/>
        <v>42173.275740740741</v>
      </c>
      <c r="U553" s="11">
        <f t="shared" si="44"/>
        <v>42217.745138888888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 t="e">
        <f t="shared" si="41"/>
        <v>#DIV/0!</v>
      </c>
      <c r="Q554" t="str">
        <f t="shared" si="42"/>
        <v>technology/web</v>
      </c>
      <c r="R554" t="s">
        <v>8348</v>
      </c>
      <c r="S554" t="s">
        <v>8352</v>
      </c>
      <c r="T554" s="10">
        <f t="shared" si="43"/>
        <v>42318.616851851853</v>
      </c>
      <c r="U554" s="11">
        <f t="shared" si="44"/>
        <v>42378.616851851853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0.49199999999999999</v>
      </c>
      <c r="P555" s="6">
        <f t="shared" si="41"/>
        <v>20.5</v>
      </c>
      <c r="Q555" t="str">
        <f t="shared" si="42"/>
        <v>technology/web</v>
      </c>
      <c r="R555" t="s">
        <v>8348</v>
      </c>
      <c r="S555" t="s">
        <v>8352</v>
      </c>
      <c r="T555" s="10">
        <f t="shared" si="43"/>
        <v>41927.71980324074</v>
      </c>
      <c r="U555" s="11">
        <f t="shared" si="44"/>
        <v>41957.761469907404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36.589147286821706</v>
      </c>
      <c r="P556" s="6">
        <f t="shared" si="41"/>
        <v>64.36363636363636</v>
      </c>
      <c r="Q556" t="str">
        <f t="shared" si="42"/>
        <v>technology/web</v>
      </c>
      <c r="R556" t="s">
        <v>8348</v>
      </c>
      <c r="S556" t="s">
        <v>8352</v>
      </c>
      <c r="T556" s="10">
        <f t="shared" si="43"/>
        <v>41901.684861111113</v>
      </c>
      <c r="U556" s="11">
        <f t="shared" si="44"/>
        <v>41931.684861111113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 t="e">
        <f t="shared" si="41"/>
        <v>#DIV/0!</v>
      </c>
      <c r="Q557" t="str">
        <f t="shared" si="42"/>
        <v>technology/web</v>
      </c>
      <c r="R557" t="s">
        <v>8348</v>
      </c>
      <c r="S557" t="s">
        <v>8352</v>
      </c>
      <c r="T557" s="10">
        <f t="shared" si="43"/>
        <v>42503.353506944448</v>
      </c>
      <c r="U557" s="11">
        <f t="shared" si="44"/>
        <v>42533.353506944448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</v>
      </c>
      <c r="P558" s="6">
        <f t="shared" si="41"/>
        <v>200</v>
      </c>
      <c r="Q558" t="str">
        <f t="shared" si="42"/>
        <v>technology/web</v>
      </c>
      <c r="R558" t="s">
        <v>8348</v>
      </c>
      <c r="S558" t="s">
        <v>8352</v>
      </c>
      <c r="T558" s="10">
        <f t="shared" si="43"/>
        <v>42345.860150462962</v>
      </c>
      <c r="U558" s="11">
        <f t="shared" si="44"/>
        <v>42375.860150462962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0.91066666666666674</v>
      </c>
      <c r="P559" s="6">
        <f t="shared" si="41"/>
        <v>68.3</v>
      </c>
      <c r="Q559" t="str">
        <f t="shared" si="42"/>
        <v>technology/web</v>
      </c>
      <c r="R559" t="s">
        <v>8348</v>
      </c>
      <c r="S559" t="s">
        <v>8352</v>
      </c>
      <c r="T559" s="10">
        <f t="shared" si="43"/>
        <v>42676.942164351851</v>
      </c>
      <c r="U559" s="11">
        <f t="shared" si="44"/>
        <v>42706.983831018515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 t="e">
        <f t="shared" si="41"/>
        <v>#DIV/0!</v>
      </c>
      <c r="Q560" t="str">
        <f t="shared" si="42"/>
        <v>technology/web</v>
      </c>
      <c r="R560" t="s">
        <v>8348</v>
      </c>
      <c r="S560" t="s">
        <v>8352</v>
      </c>
      <c r="T560" s="10">
        <f t="shared" si="43"/>
        <v>42057.883159722223</v>
      </c>
      <c r="U560" s="11">
        <f t="shared" si="44"/>
        <v>42087.841493055559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2.0833333333333336E-2</v>
      </c>
      <c r="P561" s="6">
        <f t="shared" si="41"/>
        <v>50</v>
      </c>
      <c r="Q561" t="str">
        <f t="shared" si="42"/>
        <v>technology/web</v>
      </c>
      <c r="R561" t="s">
        <v>8348</v>
      </c>
      <c r="S561" t="s">
        <v>8352</v>
      </c>
      <c r="T561" s="10">
        <f t="shared" si="43"/>
        <v>42321.283101851848</v>
      </c>
      <c r="U561" s="11">
        <f t="shared" si="44"/>
        <v>42351.283101851848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1.2E-2</v>
      </c>
      <c r="P562" s="6">
        <f t="shared" si="41"/>
        <v>4</v>
      </c>
      <c r="Q562" t="str">
        <f t="shared" si="42"/>
        <v>technology/web</v>
      </c>
      <c r="R562" t="s">
        <v>8348</v>
      </c>
      <c r="S562" t="s">
        <v>8352</v>
      </c>
      <c r="T562" s="10">
        <f t="shared" si="43"/>
        <v>41960.771354166667</v>
      </c>
      <c r="U562" s="11">
        <f t="shared" si="44"/>
        <v>41990.771354166667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0.36666666666666664</v>
      </c>
      <c r="P563" s="6">
        <f t="shared" si="41"/>
        <v>27.5</v>
      </c>
      <c r="Q563" t="str">
        <f t="shared" si="42"/>
        <v>technology/web</v>
      </c>
      <c r="R563" t="s">
        <v>8348</v>
      </c>
      <c r="S563" t="s">
        <v>8352</v>
      </c>
      <c r="T563" s="10">
        <f t="shared" si="43"/>
        <v>42268.658715277779</v>
      </c>
      <c r="U563" s="11">
        <f t="shared" si="44"/>
        <v>42303.658715277779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 t="e">
        <f t="shared" si="41"/>
        <v>#DIV/0!</v>
      </c>
      <c r="Q564" t="str">
        <f t="shared" si="42"/>
        <v>technology/web</v>
      </c>
      <c r="R564" t="s">
        <v>8348</v>
      </c>
      <c r="S564" t="s">
        <v>8352</v>
      </c>
      <c r="T564" s="10">
        <f t="shared" si="43"/>
        <v>42692.389062500006</v>
      </c>
      <c r="U564" s="11">
        <f t="shared" si="44"/>
        <v>42722.389062500006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9.0666666666666659E-2</v>
      </c>
      <c r="P565" s="6">
        <f t="shared" si="41"/>
        <v>34</v>
      </c>
      <c r="Q565" t="str">
        <f t="shared" si="42"/>
        <v>technology/web</v>
      </c>
      <c r="R565" t="s">
        <v>8348</v>
      </c>
      <c r="S565" t="s">
        <v>8352</v>
      </c>
      <c r="T565" s="10">
        <f t="shared" si="43"/>
        <v>42022.069988425923</v>
      </c>
      <c r="U565" s="11">
        <f t="shared" si="44"/>
        <v>42052.069988425923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5.5555555555555558E-3</v>
      </c>
      <c r="P566" s="6">
        <f t="shared" si="41"/>
        <v>1</v>
      </c>
      <c r="Q566" t="str">
        <f t="shared" si="42"/>
        <v>technology/web</v>
      </c>
      <c r="R566" t="s">
        <v>8348</v>
      </c>
      <c r="S566" t="s">
        <v>8352</v>
      </c>
      <c r="T566" s="10">
        <f t="shared" si="43"/>
        <v>42411.942997685182</v>
      </c>
      <c r="U566" s="11">
        <f t="shared" si="44"/>
        <v>42441.942997685182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 t="e">
        <f t="shared" si="41"/>
        <v>#DIV/0!</v>
      </c>
      <c r="Q567" t="str">
        <f t="shared" si="42"/>
        <v>technology/web</v>
      </c>
      <c r="R567" t="s">
        <v>8348</v>
      </c>
      <c r="S567" t="s">
        <v>8352</v>
      </c>
      <c r="T567" s="10">
        <f t="shared" si="43"/>
        <v>42165.785289351858</v>
      </c>
      <c r="U567" s="11">
        <f t="shared" si="44"/>
        <v>42195.785289351858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0.02</v>
      </c>
      <c r="P568" s="6">
        <f t="shared" si="41"/>
        <v>1</v>
      </c>
      <c r="Q568" t="str">
        <f t="shared" si="42"/>
        <v>technology/web</v>
      </c>
      <c r="R568" t="s">
        <v>8348</v>
      </c>
      <c r="S568" t="s">
        <v>8352</v>
      </c>
      <c r="T568" s="10">
        <f t="shared" si="43"/>
        <v>42535.68440972222</v>
      </c>
      <c r="U568" s="11">
        <f t="shared" si="44"/>
        <v>42565.68440972222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 t="e">
        <f t="shared" si="41"/>
        <v>#DIV/0!</v>
      </c>
      <c r="Q569" t="str">
        <f t="shared" si="42"/>
        <v>technology/web</v>
      </c>
      <c r="R569" t="s">
        <v>8348</v>
      </c>
      <c r="S569" t="s">
        <v>8352</v>
      </c>
      <c r="T569" s="10">
        <f t="shared" si="43"/>
        <v>41975.842523148152</v>
      </c>
      <c r="U569" s="11">
        <f t="shared" si="44"/>
        <v>42005.842523148152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 s="6">
        <f t="shared" si="41"/>
        <v>49</v>
      </c>
      <c r="Q570" t="str">
        <f t="shared" si="42"/>
        <v>technology/web</v>
      </c>
      <c r="R570" t="s">
        <v>8348</v>
      </c>
      <c r="S570" t="s">
        <v>8352</v>
      </c>
      <c r="T570" s="10">
        <f t="shared" si="43"/>
        <v>42348.9215625</v>
      </c>
      <c r="U570" s="11">
        <f t="shared" si="44"/>
        <v>42385.458333333328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0.8</v>
      </c>
      <c r="P571" s="6">
        <f t="shared" si="41"/>
        <v>20</v>
      </c>
      <c r="Q571" t="str">
        <f t="shared" si="42"/>
        <v>technology/web</v>
      </c>
      <c r="R571" t="s">
        <v>8348</v>
      </c>
      <c r="S571" t="s">
        <v>8352</v>
      </c>
      <c r="T571" s="10">
        <f t="shared" si="43"/>
        <v>42340.847361111111</v>
      </c>
      <c r="U571" s="11">
        <f t="shared" si="44"/>
        <v>42370.847361111111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0.16705882352941176</v>
      </c>
      <c r="P572" s="6">
        <f t="shared" si="41"/>
        <v>142</v>
      </c>
      <c r="Q572" t="str">
        <f t="shared" si="42"/>
        <v>technology/web</v>
      </c>
      <c r="R572" t="s">
        <v>8348</v>
      </c>
      <c r="S572" t="s">
        <v>8352</v>
      </c>
      <c r="T572" s="10">
        <f t="shared" si="43"/>
        <v>42388.798252314817</v>
      </c>
      <c r="U572" s="11">
        <f t="shared" si="44"/>
        <v>42418.798252314817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0.42399999999999999</v>
      </c>
      <c r="P573" s="6">
        <f t="shared" si="41"/>
        <v>53</v>
      </c>
      <c r="Q573" t="str">
        <f t="shared" si="42"/>
        <v>technology/web</v>
      </c>
      <c r="R573" t="s">
        <v>8348</v>
      </c>
      <c r="S573" t="s">
        <v>8352</v>
      </c>
      <c r="T573" s="10">
        <f t="shared" si="43"/>
        <v>42192.816238425927</v>
      </c>
      <c r="U573" s="11">
        <f t="shared" si="44"/>
        <v>42212.165972222225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 t="e">
        <f t="shared" si="41"/>
        <v>#DIV/0!</v>
      </c>
      <c r="Q574" t="str">
        <f t="shared" si="42"/>
        <v>technology/web</v>
      </c>
      <c r="R574" t="s">
        <v>8348</v>
      </c>
      <c r="S574" t="s">
        <v>8352</v>
      </c>
      <c r="T574" s="10">
        <f t="shared" si="43"/>
        <v>42282.71629629629</v>
      </c>
      <c r="U574" s="11">
        <f t="shared" si="44"/>
        <v>42312.757962962962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0.38925389253892539</v>
      </c>
      <c r="P575" s="6">
        <f t="shared" si="41"/>
        <v>38.444444444444443</v>
      </c>
      <c r="Q575" t="str">
        <f t="shared" si="42"/>
        <v>technology/web</v>
      </c>
      <c r="R575" t="s">
        <v>8348</v>
      </c>
      <c r="S575" t="s">
        <v>8352</v>
      </c>
      <c r="T575" s="10">
        <f t="shared" si="43"/>
        <v>41963.050127314811</v>
      </c>
      <c r="U575" s="11">
        <f t="shared" si="44"/>
        <v>42022.05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0.7155635062611807</v>
      </c>
      <c r="P576" s="6">
        <f t="shared" si="41"/>
        <v>20</v>
      </c>
      <c r="Q576" t="str">
        <f t="shared" si="42"/>
        <v>technology/web</v>
      </c>
      <c r="R576" t="s">
        <v>8348</v>
      </c>
      <c r="S576" t="s">
        <v>8352</v>
      </c>
      <c r="T576" s="10">
        <f t="shared" si="43"/>
        <v>42632.443368055552</v>
      </c>
      <c r="U576" s="11">
        <f t="shared" si="44"/>
        <v>42662.443368055552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0.43166666666666664</v>
      </c>
      <c r="P577" s="6">
        <f t="shared" si="41"/>
        <v>64.75</v>
      </c>
      <c r="Q577" t="str">
        <f t="shared" si="42"/>
        <v>technology/web</v>
      </c>
      <c r="R577" t="s">
        <v>8348</v>
      </c>
      <c r="S577" t="s">
        <v>8352</v>
      </c>
      <c r="T577" s="10">
        <f t="shared" si="43"/>
        <v>42138.692627314813</v>
      </c>
      <c r="U577" s="11">
        <f t="shared" si="44"/>
        <v>42168.692627314813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45">(E578/D578)*100</f>
        <v>1.25E-3</v>
      </c>
      <c r="P578" s="6">
        <f t="shared" ref="P578:P641" si="46">(E578/L578)</f>
        <v>1</v>
      </c>
      <c r="Q578" t="str">
        <f t="shared" ref="Q578:Q641" si="47">N578</f>
        <v>technology/web</v>
      </c>
      <c r="R578" t="s">
        <v>8348</v>
      </c>
      <c r="S578" t="s">
        <v>8352</v>
      </c>
      <c r="T578" s="10">
        <f t="shared" si="43"/>
        <v>42031.471666666665</v>
      </c>
      <c r="U578" s="11">
        <f t="shared" si="44"/>
        <v>42091.43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5"/>
        <v>0.2</v>
      </c>
      <c r="P579" s="6">
        <f t="shared" si="46"/>
        <v>10</v>
      </c>
      <c r="Q579" t="str">
        <f t="shared" si="47"/>
        <v>technology/web</v>
      </c>
      <c r="R579" t="s">
        <v>8348</v>
      </c>
      <c r="S579" t="s">
        <v>8352</v>
      </c>
      <c r="T579" s="10">
        <f t="shared" ref="T579:T642" si="48">(((J579/60)/60)/24)+DATE(1970,1,1)</f>
        <v>42450.589143518519</v>
      </c>
      <c r="U579" s="11">
        <f t="shared" ref="U579:U642" si="49">(((I579/60)/60)/24)+DATE(1970,1,1)</f>
        <v>42510.589143518519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1.12E-2</v>
      </c>
      <c r="P580" s="6">
        <f t="shared" si="46"/>
        <v>2</v>
      </c>
      <c r="Q580" t="str">
        <f t="shared" si="47"/>
        <v>technology/web</v>
      </c>
      <c r="R580" t="s">
        <v>8348</v>
      </c>
      <c r="S580" t="s">
        <v>8352</v>
      </c>
      <c r="T580" s="10">
        <f t="shared" si="48"/>
        <v>42230.578622685185</v>
      </c>
      <c r="U580" s="11">
        <f t="shared" si="49"/>
        <v>42254.578622685185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1.4583333333333333</v>
      </c>
      <c r="P581" s="6">
        <f t="shared" si="46"/>
        <v>35</v>
      </c>
      <c r="Q581" t="str">
        <f t="shared" si="47"/>
        <v>technology/web</v>
      </c>
      <c r="R581" t="s">
        <v>8348</v>
      </c>
      <c r="S581" t="s">
        <v>8352</v>
      </c>
      <c r="T581" s="10">
        <f t="shared" si="48"/>
        <v>41968.852118055554</v>
      </c>
      <c r="U581" s="11">
        <f t="shared" si="49"/>
        <v>41998.852118055554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3.3333333333333333E-2</v>
      </c>
      <c r="P582" s="6">
        <f t="shared" si="46"/>
        <v>1</v>
      </c>
      <c r="Q582" t="str">
        <f t="shared" si="47"/>
        <v>technology/web</v>
      </c>
      <c r="R582" t="s">
        <v>8348</v>
      </c>
      <c r="S582" t="s">
        <v>8352</v>
      </c>
      <c r="T582" s="10">
        <f t="shared" si="48"/>
        <v>42605.908182870371</v>
      </c>
      <c r="U582" s="11">
        <f t="shared" si="49"/>
        <v>42635.908182870371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 t="e">
        <f t="shared" si="46"/>
        <v>#DIV/0!</v>
      </c>
      <c r="Q583" t="str">
        <f t="shared" si="47"/>
        <v>technology/web</v>
      </c>
      <c r="R583" t="s">
        <v>8348</v>
      </c>
      <c r="S583" t="s">
        <v>8352</v>
      </c>
      <c r="T583" s="10">
        <f t="shared" si="48"/>
        <v>42188.012777777782</v>
      </c>
      <c r="U583" s="11">
        <f t="shared" si="49"/>
        <v>42218.012777777782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 t="e">
        <f t="shared" si="46"/>
        <v>#DIV/0!</v>
      </c>
      <c r="Q584" t="str">
        <f t="shared" si="47"/>
        <v>technology/web</v>
      </c>
      <c r="R584" t="s">
        <v>8348</v>
      </c>
      <c r="S584" t="s">
        <v>8352</v>
      </c>
      <c r="T584" s="10">
        <f t="shared" si="48"/>
        <v>42055.739803240736</v>
      </c>
      <c r="U584" s="11">
        <f t="shared" si="49"/>
        <v>42078.75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1.1111111111111112E-2</v>
      </c>
      <c r="P585" s="6">
        <f t="shared" si="46"/>
        <v>1</v>
      </c>
      <c r="Q585" t="str">
        <f t="shared" si="47"/>
        <v>technology/web</v>
      </c>
      <c r="R585" t="s">
        <v>8348</v>
      </c>
      <c r="S585" t="s">
        <v>8352</v>
      </c>
      <c r="T585" s="10">
        <f t="shared" si="48"/>
        <v>42052.93850694444</v>
      </c>
      <c r="U585" s="11">
        <f t="shared" si="49"/>
        <v>42082.896840277783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 s="6">
        <f t="shared" si="46"/>
        <v>5</v>
      </c>
      <c r="Q586" t="str">
        <f t="shared" si="47"/>
        <v>technology/web</v>
      </c>
      <c r="R586" t="s">
        <v>8348</v>
      </c>
      <c r="S586" t="s">
        <v>8352</v>
      </c>
      <c r="T586" s="10">
        <f t="shared" si="48"/>
        <v>42049.716620370367</v>
      </c>
      <c r="U586" s="11">
        <f t="shared" si="49"/>
        <v>42079.674953703703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 t="e">
        <f t="shared" si="46"/>
        <v>#DIV/0!</v>
      </c>
      <c r="Q587" t="str">
        <f t="shared" si="47"/>
        <v>technology/web</v>
      </c>
      <c r="R587" t="s">
        <v>8348</v>
      </c>
      <c r="S587" t="s">
        <v>8352</v>
      </c>
      <c r="T587" s="10">
        <f t="shared" si="48"/>
        <v>42283.3909375</v>
      </c>
      <c r="U587" s="11">
        <f t="shared" si="49"/>
        <v>42339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0.55999999999999994</v>
      </c>
      <c r="P588" s="6">
        <f t="shared" si="46"/>
        <v>14</v>
      </c>
      <c r="Q588" t="str">
        <f t="shared" si="47"/>
        <v>technology/web</v>
      </c>
      <c r="R588" t="s">
        <v>8348</v>
      </c>
      <c r="S588" t="s">
        <v>8352</v>
      </c>
      <c r="T588" s="10">
        <f t="shared" si="48"/>
        <v>42020.854247685187</v>
      </c>
      <c r="U588" s="11">
        <f t="shared" si="49"/>
        <v>42050.854247685187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9.0833333333333339</v>
      </c>
      <c r="P589" s="6">
        <f t="shared" si="46"/>
        <v>389.28571428571428</v>
      </c>
      <c r="Q589" t="str">
        <f t="shared" si="47"/>
        <v>technology/web</v>
      </c>
      <c r="R589" t="s">
        <v>8348</v>
      </c>
      <c r="S589" t="s">
        <v>8352</v>
      </c>
      <c r="T589" s="10">
        <f t="shared" si="48"/>
        <v>42080.757326388892</v>
      </c>
      <c r="U589" s="11">
        <f t="shared" si="49"/>
        <v>42110.757326388892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3.3444444444444441</v>
      </c>
      <c r="P590" s="6">
        <f t="shared" si="46"/>
        <v>150.5</v>
      </c>
      <c r="Q590" t="str">
        <f t="shared" si="47"/>
        <v>technology/web</v>
      </c>
      <c r="R590" t="s">
        <v>8348</v>
      </c>
      <c r="S590" t="s">
        <v>8352</v>
      </c>
      <c r="T590" s="10">
        <f t="shared" si="48"/>
        <v>42631.769513888896</v>
      </c>
      <c r="U590" s="11">
        <f t="shared" si="49"/>
        <v>42691.811180555553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1.3333333333333334E-2</v>
      </c>
      <c r="P591" s="6">
        <f t="shared" si="46"/>
        <v>1</v>
      </c>
      <c r="Q591" t="str">
        <f t="shared" si="47"/>
        <v>technology/web</v>
      </c>
      <c r="R591" t="s">
        <v>8348</v>
      </c>
      <c r="S591" t="s">
        <v>8352</v>
      </c>
      <c r="T591" s="10">
        <f t="shared" si="48"/>
        <v>42178.614571759259</v>
      </c>
      <c r="U591" s="11">
        <f t="shared" si="49"/>
        <v>42193.614571759259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</v>
      </c>
      <c r="P592" s="6">
        <f t="shared" si="46"/>
        <v>24.777777777777779</v>
      </c>
      <c r="Q592" t="str">
        <f t="shared" si="47"/>
        <v>technology/web</v>
      </c>
      <c r="R592" t="s">
        <v>8348</v>
      </c>
      <c r="S592" t="s">
        <v>8352</v>
      </c>
      <c r="T592" s="10">
        <f t="shared" si="48"/>
        <v>42377.554756944446</v>
      </c>
      <c r="U592" s="11">
        <f t="shared" si="49"/>
        <v>42408.542361111111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6.0999999999999999E-2</v>
      </c>
      <c r="P593" s="6">
        <f t="shared" si="46"/>
        <v>30.5</v>
      </c>
      <c r="Q593" t="str">
        <f t="shared" si="47"/>
        <v>technology/web</v>
      </c>
      <c r="R593" t="s">
        <v>8348</v>
      </c>
      <c r="S593" t="s">
        <v>8352</v>
      </c>
      <c r="T593" s="10">
        <f t="shared" si="48"/>
        <v>42177.543171296296</v>
      </c>
      <c r="U593" s="11">
        <f t="shared" si="49"/>
        <v>42207.543171296296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3.3333333333333335</v>
      </c>
      <c r="P594" s="6">
        <f t="shared" si="46"/>
        <v>250</v>
      </c>
      <c r="Q594" t="str">
        <f t="shared" si="47"/>
        <v>technology/web</v>
      </c>
      <c r="R594" t="s">
        <v>8348</v>
      </c>
      <c r="S594" t="s">
        <v>8352</v>
      </c>
      <c r="T594" s="10">
        <f t="shared" si="48"/>
        <v>41946.232175925928</v>
      </c>
      <c r="U594" s="11">
        <f t="shared" si="49"/>
        <v>41976.232175925921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 s="6">
        <f t="shared" si="46"/>
        <v>16.428571428571427</v>
      </c>
      <c r="Q595" t="str">
        <f t="shared" si="47"/>
        <v>technology/web</v>
      </c>
      <c r="R595" t="s">
        <v>8348</v>
      </c>
      <c r="S595" t="s">
        <v>8352</v>
      </c>
      <c r="T595" s="10">
        <f t="shared" si="48"/>
        <v>42070.677604166667</v>
      </c>
      <c r="U595" s="11">
        <f t="shared" si="49"/>
        <v>42100.635937500003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0.104</v>
      </c>
      <c r="P596" s="6">
        <f t="shared" si="46"/>
        <v>13</v>
      </c>
      <c r="Q596" t="str">
        <f t="shared" si="47"/>
        <v>technology/web</v>
      </c>
      <c r="R596" t="s">
        <v>8348</v>
      </c>
      <c r="S596" t="s">
        <v>8352</v>
      </c>
      <c r="T596" s="10">
        <f t="shared" si="48"/>
        <v>42446.780162037037</v>
      </c>
      <c r="U596" s="11">
        <f t="shared" si="49"/>
        <v>42476.780162037037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0.42599999999999999</v>
      </c>
      <c r="P597" s="6">
        <f t="shared" si="46"/>
        <v>53.25</v>
      </c>
      <c r="Q597" t="str">
        <f t="shared" si="47"/>
        <v>technology/web</v>
      </c>
      <c r="R597" t="s">
        <v>8348</v>
      </c>
      <c r="S597" t="s">
        <v>8352</v>
      </c>
      <c r="T597" s="10">
        <f t="shared" si="48"/>
        <v>42083.069884259254</v>
      </c>
      <c r="U597" s="11">
        <f t="shared" si="49"/>
        <v>42128.069884259254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0.03</v>
      </c>
      <c r="P598" s="6">
        <f t="shared" si="46"/>
        <v>3</v>
      </c>
      <c r="Q598" t="str">
        <f t="shared" si="47"/>
        <v>technology/web</v>
      </c>
      <c r="R598" t="s">
        <v>8348</v>
      </c>
      <c r="S598" t="s">
        <v>8352</v>
      </c>
      <c r="T598" s="10">
        <f t="shared" si="48"/>
        <v>42646.896898148145</v>
      </c>
      <c r="U598" s="11">
        <f t="shared" si="49"/>
        <v>42676.896898148145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0.26666666666666666</v>
      </c>
      <c r="P599" s="6">
        <f t="shared" si="46"/>
        <v>10</v>
      </c>
      <c r="Q599" t="str">
        <f t="shared" si="47"/>
        <v>technology/web</v>
      </c>
      <c r="R599" t="s">
        <v>8348</v>
      </c>
      <c r="S599" t="s">
        <v>8352</v>
      </c>
      <c r="T599" s="10">
        <f t="shared" si="48"/>
        <v>42545.705266203702</v>
      </c>
      <c r="U599" s="11">
        <f t="shared" si="49"/>
        <v>42582.666666666672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 s="6">
        <f t="shared" si="46"/>
        <v>121.42857142857143</v>
      </c>
      <c r="Q600" t="str">
        <f t="shared" si="47"/>
        <v>technology/web</v>
      </c>
      <c r="R600" t="s">
        <v>8348</v>
      </c>
      <c r="S600" t="s">
        <v>8352</v>
      </c>
      <c r="T600" s="10">
        <f t="shared" si="48"/>
        <v>41948.00209490741</v>
      </c>
      <c r="U600" s="11">
        <f t="shared" si="49"/>
        <v>41978.00209490741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6.2E-2</v>
      </c>
      <c r="P601" s="6">
        <f t="shared" si="46"/>
        <v>15.5</v>
      </c>
      <c r="Q601" t="str">
        <f t="shared" si="47"/>
        <v>technology/web</v>
      </c>
      <c r="R601" t="s">
        <v>8348</v>
      </c>
      <c r="S601" t="s">
        <v>8352</v>
      </c>
      <c r="T601" s="10">
        <f t="shared" si="48"/>
        <v>42047.812523148154</v>
      </c>
      <c r="U601" s="11">
        <f t="shared" si="49"/>
        <v>42071.636111111111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 s="6">
        <f t="shared" si="46"/>
        <v>100</v>
      </c>
      <c r="Q602" t="str">
        <f t="shared" si="47"/>
        <v>technology/web</v>
      </c>
      <c r="R602" t="s">
        <v>8348</v>
      </c>
      <c r="S602" t="s">
        <v>8352</v>
      </c>
      <c r="T602" s="10">
        <f t="shared" si="48"/>
        <v>42073.798171296294</v>
      </c>
      <c r="U602" s="11">
        <f t="shared" si="49"/>
        <v>42133.798171296294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1.4000000000000001</v>
      </c>
      <c r="P603" s="6">
        <f t="shared" si="46"/>
        <v>23.333333333333332</v>
      </c>
      <c r="Q603" t="str">
        <f t="shared" si="47"/>
        <v>technology/web</v>
      </c>
      <c r="R603" t="s">
        <v>8348</v>
      </c>
      <c r="S603" t="s">
        <v>8352</v>
      </c>
      <c r="T603" s="10">
        <f t="shared" si="48"/>
        <v>41969.858090277776</v>
      </c>
      <c r="U603" s="11">
        <f t="shared" si="49"/>
        <v>41999.858090277776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 t="e">
        <f t="shared" si="46"/>
        <v>#DIV/0!</v>
      </c>
      <c r="Q604" t="str">
        <f t="shared" si="47"/>
        <v>technology/web</v>
      </c>
      <c r="R604" t="s">
        <v>8348</v>
      </c>
      <c r="S604" t="s">
        <v>8352</v>
      </c>
      <c r="T604" s="10">
        <f t="shared" si="48"/>
        <v>42143.79415509259</v>
      </c>
      <c r="U604" s="11">
        <f t="shared" si="49"/>
        <v>42173.79415509259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</v>
      </c>
      <c r="P605" s="6">
        <f t="shared" si="46"/>
        <v>45.386153846153846</v>
      </c>
      <c r="Q605" t="str">
        <f t="shared" si="47"/>
        <v>technology/web</v>
      </c>
      <c r="R605" t="s">
        <v>8348</v>
      </c>
      <c r="S605" t="s">
        <v>8352</v>
      </c>
      <c r="T605" s="10">
        <f t="shared" si="48"/>
        <v>41835.639155092591</v>
      </c>
      <c r="U605" s="11">
        <f t="shared" si="49"/>
        <v>41865.639155092591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 t="e">
        <f t="shared" si="46"/>
        <v>#DIV/0!</v>
      </c>
      <c r="Q606" t="str">
        <f t="shared" si="47"/>
        <v>technology/web</v>
      </c>
      <c r="R606" t="s">
        <v>8348</v>
      </c>
      <c r="S606" t="s">
        <v>8352</v>
      </c>
      <c r="T606" s="10">
        <f t="shared" si="48"/>
        <v>41849.035370370373</v>
      </c>
      <c r="U606" s="11">
        <f t="shared" si="49"/>
        <v>41879.035370370373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</v>
      </c>
      <c r="P607" s="6">
        <f t="shared" si="46"/>
        <v>16.375</v>
      </c>
      <c r="Q607" t="str">
        <f t="shared" si="47"/>
        <v>technology/web</v>
      </c>
      <c r="R607" t="s">
        <v>8348</v>
      </c>
      <c r="S607" t="s">
        <v>8352</v>
      </c>
      <c r="T607" s="10">
        <f t="shared" si="48"/>
        <v>42194.357731481476</v>
      </c>
      <c r="U607" s="11">
        <f t="shared" si="49"/>
        <v>42239.357731481476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0.2</v>
      </c>
      <c r="P608" s="6">
        <f t="shared" si="46"/>
        <v>10</v>
      </c>
      <c r="Q608" t="str">
        <f t="shared" si="47"/>
        <v>technology/web</v>
      </c>
      <c r="R608" t="s">
        <v>8348</v>
      </c>
      <c r="S608" t="s">
        <v>8352</v>
      </c>
      <c r="T608" s="10">
        <f t="shared" si="48"/>
        <v>42102.650567129633</v>
      </c>
      <c r="U608" s="11">
        <f t="shared" si="49"/>
        <v>42148.625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 t="e">
        <f t="shared" si="46"/>
        <v>#DIV/0!</v>
      </c>
      <c r="Q609" t="str">
        <f t="shared" si="47"/>
        <v>technology/web</v>
      </c>
      <c r="R609" t="s">
        <v>8348</v>
      </c>
      <c r="S609" t="s">
        <v>8352</v>
      </c>
      <c r="T609" s="10">
        <f t="shared" si="48"/>
        <v>42300.825648148151</v>
      </c>
      <c r="U609" s="11">
        <f t="shared" si="49"/>
        <v>42330.867314814815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0.97400000000000009</v>
      </c>
      <c r="P610" s="6">
        <f t="shared" si="46"/>
        <v>292.2</v>
      </c>
      <c r="Q610" t="str">
        <f t="shared" si="47"/>
        <v>technology/web</v>
      </c>
      <c r="R610" t="s">
        <v>8348</v>
      </c>
      <c r="S610" t="s">
        <v>8352</v>
      </c>
      <c r="T610" s="10">
        <f t="shared" si="48"/>
        <v>42140.921064814815</v>
      </c>
      <c r="U610" s="11">
        <f t="shared" si="49"/>
        <v>42170.921064814815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0.64102564102564097</v>
      </c>
      <c r="P611" s="6">
        <f t="shared" si="46"/>
        <v>5</v>
      </c>
      <c r="Q611" t="str">
        <f t="shared" si="47"/>
        <v>technology/web</v>
      </c>
      <c r="R611" t="s">
        <v>8348</v>
      </c>
      <c r="S611" t="s">
        <v>8352</v>
      </c>
      <c r="T611" s="10">
        <f t="shared" si="48"/>
        <v>42307.034074074079</v>
      </c>
      <c r="U611" s="11">
        <f t="shared" si="49"/>
        <v>42337.075740740736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 t="e">
        <f t="shared" si="46"/>
        <v>#DIV/0!</v>
      </c>
      <c r="Q612" t="str">
        <f t="shared" si="47"/>
        <v>technology/web</v>
      </c>
      <c r="R612" t="s">
        <v>8348</v>
      </c>
      <c r="S612" t="s">
        <v>8352</v>
      </c>
      <c r="T612" s="10">
        <f t="shared" si="48"/>
        <v>42086.83085648148</v>
      </c>
      <c r="U612" s="11">
        <f t="shared" si="49"/>
        <v>42116.83085648148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 t="e">
        <f t="shared" si="46"/>
        <v>#DIV/0!</v>
      </c>
      <c r="Q613" t="str">
        <f t="shared" si="47"/>
        <v>technology/web</v>
      </c>
      <c r="R613" t="s">
        <v>8348</v>
      </c>
      <c r="S613" t="s">
        <v>8352</v>
      </c>
      <c r="T613" s="10">
        <f t="shared" si="48"/>
        <v>42328.560613425929</v>
      </c>
      <c r="U613" s="11">
        <f t="shared" si="49"/>
        <v>42388.560613425929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 t="e">
        <f t="shared" si="46"/>
        <v>#DIV/0!</v>
      </c>
      <c r="Q614" t="str">
        <f t="shared" si="47"/>
        <v>technology/web</v>
      </c>
      <c r="R614" t="s">
        <v>8348</v>
      </c>
      <c r="S614" t="s">
        <v>8352</v>
      </c>
      <c r="T614" s="10">
        <f t="shared" si="48"/>
        <v>42585.031782407401</v>
      </c>
      <c r="U614" s="11">
        <f t="shared" si="49"/>
        <v>42615.031782407401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21.363333333333333</v>
      </c>
      <c r="P615" s="6">
        <f t="shared" si="46"/>
        <v>105.93388429752066</v>
      </c>
      <c r="Q615" t="str">
        <f t="shared" si="47"/>
        <v>technology/web</v>
      </c>
      <c r="R615" t="s">
        <v>8348</v>
      </c>
      <c r="S615" t="s">
        <v>8352</v>
      </c>
      <c r="T615" s="10">
        <f t="shared" si="48"/>
        <v>42247.496759259258</v>
      </c>
      <c r="U615" s="11">
        <f t="shared" si="49"/>
        <v>42278.207638888889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 t="e">
        <f t="shared" si="46"/>
        <v>#DIV/0!</v>
      </c>
      <c r="Q616" t="str">
        <f t="shared" si="47"/>
        <v>technology/web</v>
      </c>
      <c r="R616" t="s">
        <v>8348</v>
      </c>
      <c r="S616" t="s">
        <v>8352</v>
      </c>
      <c r="T616" s="10">
        <f t="shared" si="48"/>
        <v>42515.061805555553</v>
      </c>
      <c r="U616" s="11">
        <f t="shared" si="49"/>
        <v>42545.061805555553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 t="e">
        <f t="shared" si="46"/>
        <v>#DIV/0!</v>
      </c>
      <c r="Q617" t="str">
        <f t="shared" si="47"/>
        <v>technology/web</v>
      </c>
      <c r="R617" t="s">
        <v>8348</v>
      </c>
      <c r="S617" t="s">
        <v>8352</v>
      </c>
      <c r="T617" s="10">
        <f t="shared" si="48"/>
        <v>42242.122210648144</v>
      </c>
      <c r="U617" s="11">
        <f t="shared" si="49"/>
        <v>42272.122210648144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 t="e">
        <f t="shared" si="46"/>
        <v>#DIV/0!</v>
      </c>
      <c r="Q618" t="str">
        <f t="shared" si="47"/>
        <v>technology/web</v>
      </c>
      <c r="R618" t="s">
        <v>8348</v>
      </c>
      <c r="S618" t="s">
        <v>8352</v>
      </c>
      <c r="T618" s="10">
        <f t="shared" si="48"/>
        <v>42761.376238425932</v>
      </c>
      <c r="U618" s="11">
        <f t="shared" si="49"/>
        <v>42791.376238425932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 s="6">
        <f t="shared" si="46"/>
        <v>20</v>
      </c>
      <c r="Q619" t="str">
        <f t="shared" si="47"/>
        <v>technology/web</v>
      </c>
      <c r="R619" t="s">
        <v>8348</v>
      </c>
      <c r="S619" t="s">
        <v>8352</v>
      </c>
      <c r="T619" s="10">
        <f t="shared" si="48"/>
        <v>42087.343090277776</v>
      </c>
      <c r="U619" s="11">
        <f t="shared" si="49"/>
        <v>42132.343090277776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 t="e">
        <f t="shared" si="46"/>
        <v>#DIV/0!</v>
      </c>
      <c r="Q620" t="str">
        <f t="shared" si="47"/>
        <v>technology/web</v>
      </c>
      <c r="R620" t="s">
        <v>8348</v>
      </c>
      <c r="S620" t="s">
        <v>8352</v>
      </c>
      <c r="T620" s="10">
        <f t="shared" si="48"/>
        <v>42317.810219907406</v>
      </c>
      <c r="U620" s="11">
        <f t="shared" si="49"/>
        <v>42347.810219907406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3.9999999999999996E-5</v>
      </c>
      <c r="P621" s="6">
        <f t="shared" si="46"/>
        <v>1</v>
      </c>
      <c r="Q621" t="str">
        <f t="shared" si="47"/>
        <v>technology/web</v>
      </c>
      <c r="R621" t="s">
        <v>8348</v>
      </c>
      <c r="S621" t="s">
        <v>8352</v>
      </c>
      <c r="T621" s="10">
        <f t="shared" si="48"/>
        <v>41908.650347222225</v>
      </c>
      <c r="U621" s="11">
        <f t="shared" si="49"/>
        <v>41968.692013888889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 s="6">
        <f t="shared" si="46"/>
        <v>300</v>
      </c>
      <c r="Q622" t="str">
        <f t="shared" si="47"/>
        <v>technology/web</v>
      </c>
      <c r="R622" t="s">
        <v>8348</v>
      </c>
      <c r="S622" t="s">
        <v>8352</v>
      </c>
      <c r="T622" s="10">
        <f t="shared" si="48"/>
        <v>41831.716874999998</v>
      </c>
      <c r="U622" s="11">
        <f t="shared" si="49"/>
        <v>41876.716874999998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</v>
      </c>
      <c r="P623" s="6">
        <f t="shared" si="46"/>
        <v>87</v>
      </c>
      <c r="Q623" t="str">
        <f t="shared" si="47"/>
        <v>technology/web</v>
      </c>
      <c r="R623" t="s">
        <v>8348</v>
      </c>
      <c r="S623" t="s">
        <v>8352</v>
      </c>
      <c r="T623" s="10">
        <f t="shared" si="48"/>
        <v>42528.987696759257</v>
      </c>
      <c r="U623" s="11">
        <f t="shared" si="49"/>
        <v>42558.987696759257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5.6833333333333336</v>
      </c>
      <c r="P624" s="6">
        <f t="shared" si="46"/>
        <v>37.888888888888886</v>
      </c>
      <c r="Q624" t="str">
        <f t="shared" si="47"/>
        <v>technology/web</v>
      </c>
      <c r="R624" t="s">
        <v>8348</v>
      </c>
      <c r="S624" t="s">
        <v>8352</v>
      </c>
      <c r="T624" s="10">
        <f t="shared" si="48"/>
        <v>42532.774745370371</v>
      </c>
      <c r="U624" s="11">
        <f t="shared" si="49"/>
        <v>42552.774745370371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 t="e">
        <f t="shared" si="46"/>
        <v>#DIV/0!</v>
      </c>
      <c r="Q625" t="str">
        <f t="shared" si="47"/>
        <v>technology/web</v>
      </c>
      <c r="R625" t="s">
        <v>8348</v>
      </c>
      <c r="S625" t="s">
        <v>8352</v>
      </c>
      <c r="T625" s="10">
        <f t="shared" si="48"/>
        <v>42122.009224537032</v>
      </c>
      <c r="U625" s="11">
        <f t="shared" si="49"/>
        <v>42152.009224537032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 t="e">
        <f t="shared" si="46"/>
        <v>#DIV/0!</v>
      </c>
      <c r="Q626" t="str">
        <f t="shared" si="47"/>
        <v>technology/web</v>
      </c>
      <c r="R626" t="s">
        <v>8348</v>
      </c>
      <c r="S626" t="s">
        <v>8352</v>
      </c>
      <c r="T626" s="10">
        <f t="shared" si="48"/>
        <v>42108.988900462966</v>
      </c>
      <c r="U626" s="11">
        <f t="shared" si="49"/>
        <v>42138.988900462966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 t="e">
        <f t="shared" si="46"/>
        <v>#DIV/0!</v>
      </c>
      <c r="Q627" t="str">
        <f t="shared" si="47"/>
        <v>technology/web</v>
      </c>
      <c r="R627" t="s">
        <v>8348</v>
      </c>
      <c r="S627" t="s">
        <v>8352</v>
      </c>
      <c r="T627" s="10">
        <f t="shared" si="48"/>
        <v>42790.895567129628</v>
      </c>
      <c r="U627" s="11">
        <f t="shared" si="49"/>
        <v>42820.853900462964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17.380000000000003</v>
      </c>
      <c r="P628" s="6">
        <f t="shared" si="46"/>
        <v>111.41025641025641</v>
      </c>
      <c r="Q628" t="str">
        <f t="shared" si="47"/>
        <v>technology/web</v>
      </c>
      <c r="R628" t="s">
        <v>8348</v>
      </c>
      <c r="S628" t="s">
        <v>8352</v>
      </c>
      <c r="T628" s="10">
        <f t="shared" si="48"/>
        <v>42198.559479166666</v>
      </c>
      <c r="U628" s="11">
        <f t="shared" si="49"/>
        <v>42231.556944444441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0.02</v>
      </c>
      <c r="P629" s="6">
        <f t="shared" si="46"/>
        <v>90</v>
      </c>
      <c r="Q629" t="str">
        <f t="shared" si="47"/>
        <v>technology/web</v>
      </c>
      <c r="R629" t="s">
        <v>8348</v>
      </c>
      <c r="S629" t="s">
        <v>8352</v>
      </c>
      <c r="T629" s="10">
        <f t="shared" si="48"/>
        <v>42384.306840277779</v>
      </c>
      <c r="U629" s="11">
        <f t="shared" si="49"/>
        <v>42443.958333333328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 t="e">
        <f t="shared" si="46"/>
        <v>#DIV/0!</v>
      </c>
      <c r="Q630" t="str">
        <f t="shared" si="47"/>
        <v>technology/web</v>
      </c>
      <c r="R630" t="s">
        <v>8348</v>
      </c>
      <c r="S630" t="s">
        <v>8352</v>
      </c>
      <c r="T630" s="10">
        <f t="shared" si="48"/>
        <v>41803.692789351851</v>
      </c>
      <c r="U630" s="11">
        <f t="shared" si="49"/>
        <v>41833.692789351851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0.17500000000000002</v>
      </c>
      <c r="P631" s="6">
        <f t="shared" si="46"/>
        <v>116.66666666666667</v>
      </c>
      <c r="Q631" t="str">
        <f t="shared" si="47"/>
        <v>technology/web</v>
      </c>
      <c r="R631" t="s">
        <v>8348</v>
      </c>
      <c r="S631" t="s">
        <v>8352</v>
      </c>
      <c r="T631" s="10">
        <f t="shared" si="48"/>
        <v>42474.637824074074</v>
      </c>
      <c r="U631" s="11">
        <f t="shared" si="49"/>
        <v>42504.637824074074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8.3340278356529712E-2</v>
      </c>
      <c r="P632" s="6">
        <f t="shared" si="46"/>
        <v>10</v>
      </c>
      <c r="Q632" t="str">
        <f t="shared" si="47"/>
        <v>technology/web</v>
      </c>
      <c r="R632" t="s">
        <v>8348</v>
      </c>
      <c r="S632" t="s">
        <v>8352</v>
      </c>
      <c r="T632" s="10">
        <f t="shared" si="48"/>
        <v>42223.619456018518</v>
      </c>
      <c r="U632" s="11">
        <f t="shared" si="49"/>
        <v>42253.215277777781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</v>
      </c>
      <c r="P633" s="6">
        <f t="shared" si="46"/>
        <v>76.666666666666671</v>
      </c>
      <c r="Q633" t="str">
        <f t="shared" si="47"/>
        <v>technology/web</v>
      </c>
      <c r="R633" t="s">
        <v>8348</v>
      </c>
      <c r="S633" t="s">
        <v>8352</v>
      </c>
      <c r="T633" s="10">
        <f t="shared" si="48"/>
        <v>42489.772326388891</v>
      </c>
      <c r="U633" s="11">
        <f t="shared" si="49"/>
        <v>42518.772326388891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 t="e">
        <f t="shared" si="46"/>
        <v>#DIV/0!</v>
      </c>
      <c r="Q634" t="str">
        <f t="shared" si="47"/>
        <v>technology/web</v>
      </c>
      <c r="R634" t="s">
        <v>8348</v>
      </c>
      <c r="S634" t="s">
        <v>8352</v>
      </c>
      <c r="T634" s="10">
        <f t="shared" si="48"/>
        <v>42303.659317129626</v>
      </c>
      <c r="U634" s="11">
        <f t="shared" si="49"/>
        <v>42333.700983796298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12.45</v>
      </c>
      <c r="P635" s="6">
        <f t="shared" si="46"/>
        <v>49.8</v>
      </c>
      <c r="Q635" t="str">
        <f t="shared" si="47"/>
        <v>technology/web</v>
      </c>
      <c r="R635" t="s">
        <v>8348</v>
      </c>
      <c r="S635" t="s">
        <v>8352</v>
      </c>
      <c r="T635" s="10">
        <f t="shared" si="48"/>
        <v>42507.29932870371</v>
      </c>
      <c r="U635" s="11">
        <f t="shared" si="49"/>
        <v>42538.958333333328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0.02</v>
      </c>
      <c r="P636" s="6">
        <f t="shared" si="46"/>
        <v>1</v>
      </c>
      <c r="Q636" t="str">
        <f t="shared" si="47"/>
        <v>technology/web</v>
      </c>
      <c r="R636" t="s">
        <v>8348</v>
      </c>
      <c r="S636" t="s">
        <v>8352</v>
      </c>
      <c r="T636" s="10">
        <f t="shared" si="48"/>
        <v>42031.928576388891</v>
      </c>
      <c r="U636" s="11">
        <f t="shared" si="49"/>
        <v>42061.928576388891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8.0000000000000002E-3</v>
      </c>
      <c r="P637" s="6">
        <f t="shared" si="46"/>
        <v>2</v>
      </c>
      <c r="Q637" t="str">
        <f t="shared" si="47"/>
        <v>technology/web</v>
      </c>
      <c r="R637" t="s">
        <v>8348</v>
      </c>
      <c r="S637" t="s">
        <v>8352</v>
      </c>
      <c r="T637" s="10">
        <f t="shared" si="48"/>
        <v>42076.092152777783</v>
      </c>
      <c r="U637" s="11">
        <f t="shared" si="49"/>
        <v>42106.092152777783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0.2</v>
      </c>
      <c r="P638" s="6">
        <f t="shared" si="46"/>
        <v>4</v>
      </c>
      <c r="Q638" t="str">
        <f t="shared" si="47"/>
        <v>technology/web</v>
      </c>
      <c r="R638" t="s">
        <v>8348</v>
      </c>
      <c r="S638" t="s">
        <v>8352</v>
      </c>
      <c r="T638" s="10">
        <f t="shared" si="48"/>
        <v>42131.455439814818</v>
      </c>
      <c r="U638" s="11">
        <f t="shared" si="49"/>
        <v>42161.44930555555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 t="e">
        <f t="shared" si="46"/>
        <v>#DIV/0!</v>
      </c>
      <c r="Q639" t="str">
        <f t="shared" si="47"/>
        <v>technology/web</v>
      </c>
      <c r="R639" t="s">
        <v>8348</v>
      </c>
      <c r="S639" t="s">
        <v>8352</v>
      </c>
      <c r="T639" s="10">
        <f t="shared" si="48"/>
        <v>42762.962013888886</v>
      </c>
      <c r="U639" s="11">
        <f t="shared" si="49"/>
        <v>42791.961111111115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9.0000000000000011E-3</v>
      </c>
      <c r="P640" s="6">
        <f t="shared" si="46"/>
        <v>3</v>
      </c>
      <c r="Q640" t="str">
        <f t="shared" si="47"/>
        <v>technology/web</v>
      </c>
      <c r="R640" t="s">
        <v>8348</v>
      </c>
      <c r="S640" t="s">
        <v>8352</v>
      </c>
      <c r="T640" s="10">
        <f t="shared" si="48"/>
        <v>42759.593310185184</v>
      </c>
      <c r="U640" s="11">
        <f t="shared" si="49"/>
        <v>42819.55164351852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9.9999999999999991E-5</v>
      </c>
      <c r="P641" s="6">
        <f t="shared" si="46"/>
        <v>1</v>
      </c>
      <c r="Q641" t="str">
        <f t="shared" si="47"/>
        <v>technology/web</v>
      </c>
      <c r="R641" t="s">
        <v>8348</v>
      </c>
      <c r="S641" t="s">
        <v>8352</v>
      </c>
      <c r="T641" s="10">
        <f t="shared" si="48"/>
        <v>41865.583275462966</v>
      </c>
      <c r="U641" s="11">
        <f t="shared" si="49"/>
        <v>41925.583275462966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50">(E642/D642)*100</f>
        <v>144.28571428571428</v>
      </c>
      <c r="P642" s="6">
        <f t="shared" ref="P642:P705" si="51">(E642/L642)</f>
        <v>50.5</v>
      </c>
      <c r="Q642" t="str">
        <f t="shared" ref="Q642:Q705" si="52">N642</f>
        <v>technology/wearables</v>
      </c>
      <c r="R642" t="s">
        <v>8347</v>
      </c>
      <c r="S642" t="s">
        <v>8352</v>
      </c>
      <c r="T642" s="10">
        <f t="shared" si="48"/>
        <v>42683.420312500006</v>
      </c>
      <c r="U642" s="11">
        <f t="shared" si="49"/>
        <v>42698.958333333328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0"/>
        <v>119.16249999999999</v>
      </c>
      <c r="P643" s="6">
        <f t="shared" si="51"/>
        <v>151.31746031746033</v>
      </c>
      <c r="Q643" t="str">
        <f t="shared" si="52"/>
        <v>technology/wearables</v>
      </c>
      <c r="R643" t="s">
        <v>8347</v>
      </c>
      <c r="S643" t="s">
        <v>8352</v>
      </c>
      <c r="T643" s="10">
        <f t="shared" ref="T643:T706" si="53">(((J643/60)/60)/24)+DATE(1970,1,1)</f>
        <v>42199.57</v>
      </c>
      <c r="U643" s="11">
        <f t="shared" ref="U643:U706" si="54">(((I643/60)/60)/24)+DATE(1970,1,1)</f>
        <v>42229.57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1460.4850000000001</v>
      </c>
      <c r="P644" s="6">
        <f t="shared" si="51"/>
        <v>134.3592456301748</v>
      </c>
      <c r="Q644" t="str">
        <f t="shared" si="52"/>
        <v>technology/wearables</v>
      </c>
      <c r="R644" t="s">
        <v>8347</v>
      </c>
      <c r="S644" t="s">
        <v>8352</v>
      </c>
      <c r="T644" s="10">
        <f t="shared" si="53"/>
        <v>42199.651319444441</v>
      </c>
      <c r="U644" s="11">
        <f t="shared" si="54"/>
        <v>42235.651319444441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105.80799999999999</v>
      </c>
      <c r="P645" s="6">
        <f t="shared" si="51"/>
        <v>174.02631578947367</v>
      </c>
      <c r="Q645" t="str">
        <f t="shared" si="52"/>
        <v>technology/wearables</v>
      </c>
      <c r="R645" t="s">
        <v>8347</v>
      </c>
      <c r="S645" t="s">
        <v>8352</v>
      </c>
      <c r="T645" s="10">
        <f t="shared" si="53"/>
        <v>42100.642071759255</v>
      </c>
      <c r="U645" s="11">
        <f t="shared" si="54"/>
        <v>42155.642071759255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300.11791999999997</v>
      </c>
      <c r="P646" s="6">
        <f t="shared" si="51"/>
        <v>73.486268364348675</v>
      </c>
      <c r="Q646" t="str">
        <f t="shared" si="52"/>
        <v>technology/wearables</v>
      </c>
      <c r="R646" t="s">
        <v>8347</v>
      </c>
      <c r="S646" t="s">
        <v>8352</v>
      </c>
      <c r="T646" s="10">
        <f t="shared" si="53"/>
        <v>41898.665960648148</v>
      </c>
      <c r="U646" s="11">
        <f t="shared" si="54"/>
        <v>41941.041666666664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278.7</v>
      </c>
      <c r="P647" s="6">
        <f t="shared" si="51"/>
        <v>23.518987341772153</v>
      </c>
      <c r="Q647" t="str">
        <f t="shared" si="52"/>
        <v>technology/wearables</v>
      </c>
      <c r="R647" t="s">
        <v>8347</v>
      </c>
      <c r="S647" t="s">
        <v>8352</v>
      </c>
      <c r="T647" s="10">
        <f t="shared" si="53"/>
        <v>42564.026319444441</v>
      </c>
      <c r="U647" s="11">
        <f t="shared" si="54"/>
        <v>42594.026319444441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131.87625</v>
      </c>
      <c r="P648" s="6">
        <f t="shared" si="51"/>
        <v>39.074444444444445</v>
      </c>
      <c r="Q648" t="str">
        <f t="shared" si="52"/>
        <v>technology/wearables</v>
      </c>
      <c r="R648" t="s">
        <v>8347</v>
      </c>
      <c r="S648" t="s">
        <v>8352</v>
      </c>
      <c r="T648" s="10">
        <f t="shared" si="53"/>
        <v>41832.852627314816</v>
      </c>
      <c r="U648" s="11">
        <f t="shared" si="54"/>
        <v>41862.852627314816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107.05</v>
      </c>
      <c r="P649" s="6">
        <f t="shared" si="51"/>
        <v>125.94117647058823</v>
      </c>
      <c r="Q649" t="str">
        <f t="shared" si="52"/>
        <v>technology/wearables</v>
      </c>
      <c r="R649" t="s">
        <v>8347</v>
      </c>
      <c r="S649" t="s">
        <v>8352</v>
      </c>
      <c r="T649" s="10">
        <f t="shared" si="53"/>
        <v>42416.767928240741</v>
      </c>
      <c r="U649" s="11">
        <f t="shared" si="54"/>
        <v>42446.726261574076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126.82285714285715</v>
      </c>
      <c r="P650" s="6">
        <f t="shared" si="51"/>
        <v>1644</v>
      </c>
      <c r="Q650" t="str">
        <f t="shared" si="52"/>
        <v>technology/wearables</v>
      </c>
      <c r="R650" t="s">
        <v>8347</v>
      </c>
      <c r="S650" t="s">
        <v>8352</v>
      </c>
      <c r="T650" s="10">
        <f t="shared" si="53"/>
        <v>41891.693379629629</v>
      </c>
      <c r="U650" s="11">
        <f t="shared" si="54"/>
        <v>41926.693379629629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139.96</v>
      </c>
      <c r="P651" s="6">
        <f t="shared" si="51"/>
        <v>42.670731707317074</v>
      </c>
      <c r="Q651" t="str">
        <f t="shared" si="52"/>
        <v>technology/wearables</v>
      </c>
      <c r="R651" t="s">
        <v>8347</v>
      </c>
      <c r="S651" t="s">
        <v>8352</v>
      </c>
      <c r="T651" s="10">
        <f t="shared" si="53"/>
        <v>41877.912187499998</v>
      </c>
      <c r="U651" s="11">
        <f t="shared" si="54"/>
        <v>41898.912187499998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112.4</v>
      </c>
      <c r="P652" s="6">
        <f t="shared" si="51"/>
        <v>35.125</v>
      </c>
      <c r="Q652" t="str">
        <f t="shared" si="52"/>
        <v>technology/wearables</v>
      </c>
      <c r="R652" t="s">
        <v>8347</v>
      </c>
      <c r="S652" t="s">
        <v>8352</v>
      </c>
      <c r="T652" s="10">
        <f t="shared" si="53"/>
        <v>41932.036851851852</v>
      </c>
      <c r="U652" s="11">
        <f t="shared" si="54"/>
        <v>41992.078518518523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100.52799999999999</v>
      </c>
      <c r="P653" s="6">
        <f t="shared" si="51"/>
        <v>239.35238095238094</v>
      </c>
      <c r="Q653" t="str">
        <f t="shared" si="52"/>
        <v>technology/wearables</v>
      </c>
      <c r="R653" t="s">
        <v>8347</v>
      </c>
      <c r="S653" t="s">
        <v>8352</v>
      </c>
      <c r="T653" s="10">
        <f t="shared" si="53"/>
        <v>41956.017488425925</v>
      </c>
      <c r="U653" s="11">
        <f t="shared" si="54"/>
        <v>41986.017488425925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100.46666666666665</v>
      </c>
      <c r="P654" s="6">
        <f t="shared" si="51"/>
        <v>107.64285714285714</v>
      </c>
      <c r="Q654" t="str">
        <f t="shared" si="52"/>
        <v>technology/wearables</v>
      </c>
      <c r="R654" t="s">
        <v>8347</v>
      </c>
      <c r="S654" t="s">
        <v>8352</v>
      </c>
      <c r="T654" s="10">
        <f t="shared" si="53"/>
        <v>42675.690393518518</v>
      </c>
      <c r="U654" s="11">
        <f t="shared" si="54"/>
        <v>42705.732060185182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141.446</v>
      </c>
      <c r="P655" s="6">
        <f t="shared" si="51"/>
        <v>95.830623306233065</v>
      </c>
      <c r="Q655" t="str">
        <f t="shared" si="52"/>
        <v>technology/wearables</v>
      </c>
      <c r="R655" t="s">
        <v>8347</v>
      </c>
      <c r="S655" t="s">
        <v>8352</v>
      </c>
      <c r="T655" s="10">
        <f t="shared" si="53"/>
        <v>42199.618518518517</v>
      </c>
      <c r="U655" s="11">
        <f t="shared" si="54"/>
        <v>42236.618518518517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267.29166666666669</v>
      </c>
      <c r="P656" s="6">
        <f t="shared" si="51"/>
        <v>31.663376110562684</v>
      </c>
      <c r="Q656" t="str">
        <f t="shared" si="52"/>
        <v>technology/wearables</v>
      </c>
      <c r="R656" t="s">
        <v>8347</v>
      </c>
      <c r="S656" t="s">
        <v>8352</v>
      </c>
      <c r="T656" s="10">
        <f t="shared" si="53"/>
        <v>42163.957326388889</v>
      </c>
      <c r="U656" s="11">
        <f t="shared" si="54"/>
        <v>42193.957326388889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146.88749999999999</v>
      </c>
      <c r="P657" s="6">
        <f t="shared" si="51"/>
        <v>42.886861313868614</v>
      </c>
      <c r="Q657" t="str">
        <f t="shared" si="52"/>
        <v>technology/wearables</v>
      </c>
      <c r="R657" t="s">
        <v>8347</v>
      </c>
      <c r="S657" t="s">
        <v>8352</v>
      </c>
      <c r="T657" s="10">
        <f t="shared" si="53"/>
        <v>42045.957314814819</v>
      </c>
      <c r="U657" s="11">
        <f t="shared" si="54"/>
        <v>42075.915648148148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213.56</v>
      </c>
      <c r="P658" s="6">
        <f t="shared" si="51"/>
        <v>122.73563218390805</v>
      </c>
      <c r="Q658" t="str">
        <f t="shared" si="52"/>
        <v>technology/wearables</v>
      </c>
      <c r="R658" t="s">
        <v>8347</v>
      </c>
      <c r="S658" t="s">
        <v>8352</v>
      </c>
      <c r="T658" s="10">
        <f t="shared" si="53"/>
        <v>42417.804618055554</v>
      </c>
      <c r="U658" s="11">
        <f t="shared" si="54"/>
        <v>42477.762951388882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125.69999999999999</v>
      </c>
      <c r="P659" s="6">
        <f t="shared" si="51"/>
        <v>190.45454545454547</v>
      </c>
      <c r="Q659" t="str">
        <f t="shared" si="52"/>
        <v>technology/wearables</v>
      </c>
      <c r="R659" t="s">
        <v>8347</v>
      </c>
      <c r="S659" t="s">
        <v>8352</v>
      </c>
      <c r="T659" s="10">
        <f t="shared" si="53"/>
        <v>42331.84574074074</v>
      </c>
      <c r="U659" s="11">
        <f t="shared" si="54"/>
        <v>42361.84574074074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104.46206037108834</v>
      </c>
      <c r="P660" s="6">
        <f t="shared" si="51"/>
        <v>109.33695652173913</v>
      </c>
      <c r="Q660" t="str">
        <f t="shared" si="52"/>
        <v>technology/wearables</v>
      </c>
      <c r="R660" t="s">
        <v>8347</v>
      </c>
      <c r="S660" t="s">
        <v>8352</v>
      </c>
      <c r="T660" s="10">
        <f t="shared" si="53"/>
        <v>42179.160752314812</v>
      </c>
      <c r="U660" s="11">
        <f t="shared" si="54"/>
        <v>42211.75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100.56666666666668</v>
      </c>
      <c r="P661" s="6">
        <f t="shared" si="51"/>
        <v>143.66666666666666</v>
      </c>
      <c r="Q661" t="str">
        <f t="shared" si="52"/>
        <v>technology/wearables</v>
      </c>
      <c r="R661" t="s">
        <v>8347</v>
      </c>
      <c r="S661" t="s">
        <v>8352</v>
      </c>
      <c r="T661" s="10">
        <f t="shared" si="53"/>
        <v>42209.593692129631</v>
      </c>
      <c r="U661" s="11">
        <f t="shared" si="54"/>
        <v>42239.593692129631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3.0579999999999998</v>
      </c>
      <c r="P662" s="6">
        <f t="shared" si="51"/>
        <v>84.944444444444443</v>
      </c>
      <c r="Q662" t="str">
        <f t="shared" si="52"/>
        <v>technology/wearables</v>
      </c>
      <c r="R662" t="s">
        <v>8347</v>
      </c>
      <c r="S662" t="s">
        <v>8352</v>
      </c>
      <c r="T662" s="10">
        <f t="shared" si="53"/>
        <v>41922.741655092592</v>
      </c>
      <c r="U662" s="11">
        <f t="shared" si="54"/>
        <v>41952.783321759263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0.95</v>
      </c>
      <c r="P663" s="6">
        <f t="shared" si="51"/>
        <v>10.555555555555555</v>
      </c>
      <c r="Q663" t="str">
        <f t="shared" si="52"/>
        <v>technology/wearables</v>
      </c>
      <c r="R663" t="s">
        <v>8347</v>
      </c>
      <c r="S663" t="s">
        <v>8352</v>
      </c>
      <c r="T663" s="10">
        <f t="shared" si="53"/>
        <v>42636.645358796297</v>
      </c>
      <c r="U663" s="11">
        <f t="shared" si="54"/>
        <v>42666.645358796297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0.4</v>
      </c>
      <c r="P664" s="6">
        <f t="shared" si="51"/>
        <v>39</v>
      </c>
      <c r="Q664" t="str">
        <f t="shared" si="52"/>
        <v>technology/wearables</v>
      </c>
      <c r="R664" t="s">
        <v>8347</v>
      </c>
      <c r="S664" t="s">
        <v>8352</v>
      </c>
      <c r="T664" s="10">
        <f t="shared" si="53"/>
        <v>41990.438043981485</v>
      </c>
      <c r="U664" s="11">
        <f t="shared" si="54"/>
        <v>42020.438043981485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0.35000000000000003</v>
      </c>
      <c r="P665" s="6">
        <f t="shared" si="51"/>
        <v>100</v>
      </c>
      <c r="Q665" t="str">
        <f t="shared" si="52"/>
        <v>technology/wearables</v>
      </c>
      <c r="R665" t="s">
        <v>8347</v>
      </c>
      <c r="S665" t="s">
        <v>8352</v>
      </c>
      <c r="T665" s="10">
        <f t="shared" si="53"/>
        <v>42173.843240740738</v>
      </c>
      <c r="U665" s="11">
        <f t="shared" si="54"/>
        <v>42203.843240740738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7.5333333333333332</v>
      </c>
      <c r="P666" s="6">
        <f t="shared" si="51"/>
        <v>31.172413793103448</v>
      </c>
      <c r="Q666" t="str">
        <f t="shared" si="52"/>
        <v>technology/wearables</v>
      </c>
      <c r="R666" t="s">
        <v>8347</v>
      </c>
      <c r="S666" t="s">
        <v>8352</v>
      </c>
      <c r="T666" s="10">
        <f t="shared" si="53"/>
        <v>42077.666377314818</v>
      </c>
      <c r="U666" s="11">
        <f t="shared" si="54"/>
        <v>42107.666377314818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18.64</v>
      </c>
      <c r="P667" s="6">
        <f t="shared" si="51"/>
        <v>155.33333333333334</v>
      </c>
      <c r="Q667" t="str">
        <f t="shared" si="52"/>
        <v>technology/wearables</v>
      </c>
      <c r="R667" t="s">
        <v>8347</v>
      </c>
      <c r="S667" t="s">
        <v>8352</v>
      </c>
      <c r="T667" s="10">
        <f t="shared" si="53"/>
        <v>42688.711354166662</v>
      </c>
      <c r="U667" s="11">
        <f t="shared" si="54"/>
        <v>42748.711354166662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4.0000000000000001E-3</v>
      </c>
      <c r="P668" s="6">
        <f t="shared" si="51"/>
        <v>2</v>
      </c>
      <c r="Q668" t="str">
        <f t="shared" si="52"/>
        <v>technology/wearables</v>
      </c>
      <c r="R668" t="s">
        <v>8347</v>
      </c>
      <c r="S668" t="s">
        <v>8352</v>
      </c>
      <c r="T668" s="10">
        <f t="shared" si="53"/>
        <v>41838.832152777781</v>
      </c>
      <c r="U668" s="11">
        <f t="shared" si="54"/>
        <v>41868.832152777781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10.02</v>
      </c>
      <c r="P669" s="6">
        <f t="shared" si="51"/>
        <v>178.92857142857142</v>
      </c>
      <c r="Q669" t="str">
        <f t="shared" si="52"/>
        <v>technology/wearables</v>
      </c>
      <c r="R669" t="s">
        <v>8347</v>
      </c>
      <c r="S669" t="s">
        <v>8352</v>
      </c>
      <c r="T669" s="10">
        <f t="shared" si="53"/>
        <v>42632.373414351852</v>
      </c>
      <c r="U669" s="11">
        <f t="shared" si="54"/>
        <v>42672.373414351852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4.5600000000000005</v>
      </c>
      <c r="P670" s="6">
        <f t="shared" si="51"/>
        <v>27.36</v>
      </c>
      <c r="Q670" t="str">
        <f t="shared" si="52"/>
        <v>technology/wearables</v>
      </c>
      <c r="R670" t="s">
        <v>8347</v>
      </c>
      <c r="S670" t="s">
        <v>8352</v>
      </c>
      <c r="T670" s="10">
        <f t="shared" si="53"/>
        <v>42090.831273148149</v>
      </c>
      <c r="U670" s="11">
        <f t="shared" si="54"/>
        <v>42135.831273148149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21.5075</v>
      </c>
      <c r="P671" s="6">
        <f t="shared" si="51"/>
        <v>1536.25</v>
      </c>
      <c r="Q671" t="str">
        <f t="shared" si="52"/>
        <v>technology/wearables</v>
      </c>
      <c r="R671" t="s">
        <v>8347</v>
      </c>
      <c r="S671" t="s">
        <v>8352</v>
      </c>
      <c r="T671" s="10">
        <f t="shared" si="53"/>
        <v>42527.625671296293</v>
      </c>
      <c r="U671" s="11">
        <f t="shared" si="54"/>
        <v>42557.625671296293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29.276666666666667</v>
      </c>
      <c r="P672" s="6">
        <f t="shared" si="51"/>
        <v>84.99677419354839</v>
      </c>
      <c r="Q672" t="str">
        <f t="shared" si="52"/>
        <v>technology/wearables</v>
      </c>
      <c r="R672" t="s">
        <v>8347</v>
      </c>
      <c r="S672" t="s">
        <v>8352</v>
      </c>
      <c r="T672" s="10">
        <f t="shared" si="53"/>
        <v>42506.709722222222</v>
      </c>
      <c r="U672" s="11">
        <f t="shared" si="54"/>
        <v>42540.340277777781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39.426666666666662</v>
      </c>
      <c r="P673" s="6">
        <f t="shared" si="51"/>
        <v>788.5333333333333</v>
      </c>
      <c r="Q673" t="str">
        <f t="shared" si="52"/>
        <v>technology/wearables</v>
      </c>
      <c r="R673" t="s">
        <v>8347</v>
      </c>
      <c r="S673" t="s">
        <v>8352</v>
      </c>
      <c r="T673" s="10">
        <f t="shared" si="53"/>
        <v>41984.692731481482</v>
      </c>
      <c r="U673" s="11">
        <f t="shared" si="54"/>
        <v>42018.166666666672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21.628</v>
      </c>
      <c r="P674" s="6">
        <f t="shared" si="51"/>
        <v>50.29767441860465</v>
      </c>
      <c r="Q674" t="str">
        <f t="shared" si="52"/>
        <v>technology/wearables</v>
      </c>
      <c r="R674" t="s">
        <v>8347</v>
      </c>
      <c r="S674" t="s">
        <v>8352</v>
      </c>
      <c r="T674" s="10">
        <f t="shared" si="53"/>
        <v>41974.219490740739</v>
      </c>
      <c r="U674" s="11">
        <f t="shared" si="54"/>
        <v>42005.207638888889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0.20500000000000002</v>
      </c>
      <c r="P675" s="6">
        <f t="shared" si="51"/>
        <v>68.333333333333329</v>
      </c>
      <c r="Q675" t="str">
        <f t="shared" si="52"/>
        <v>technology/wearables</v>
      </c>
      <c r="R675" t="s">
        <v>8347</v>
      </c>
      <c r="S675" t="s">
        <v>8352</v>
      </c>
      <c r="T675" s="10">
        <f t="shared" si="53"/>
        <v>41838.840474537035</v>
      </c>
      <c r="U675" s="11">
        <f t="shared" si="54"/>
        <v>41883.840474537035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0.03</v>
      </c>
      <c r="P676" s="6">
        <f t="shared" si="51"/>
        <v>7.5</v>
      </c>
      <c r="Q676" t="str">
        <f t="shared" si="52"/>
        <v>technology/wearables</v>
      </c>
      <c r="R676" t="s">
        <v>8347</v>
      </c>
      <c r="S676" t="s">
        <v>8352</v>
      </c>
      <c r="T676" s="10">
        <f t="shared" si="53"/>
        <v>41803.116053240738</v>
      </c>
      <c r="U676" s="11">
        <f t="shared" si="54"/>
        <v>41863.116053240738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14.85</v>
      </c>
      <c r="P677" s="6">
        <f t="shared" si="51"/>
        <v>34.269230769230766</v>
      </c>
      <c r="Q677" t="str">
        <f t="shared" si="52"/>
        <v>technology/wearables</v>
      </c>
      <c r="R677" t="s">
        <v>8347</v>
      </c>
      <c r="S677" t="s">
        <v>8352</v>
      </c>
      <c r="T677" s="10">
        <f t="shared" si="53"/>
        <v>41975.930601851855</v>
      </c>
      <c r="U677" s="11">
        <f t="shared" si="54"/>
        <v>42005.290972222225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</v>
      </c>
      <c r="P678" s="6">
        <f t="shared" si="51"/>
        <v>61.291666666666664</v>
      </c>
      <c r="Q678" t="str">
        <f t="shared" si="52"/>
        <v>technology/wearables</v>
      </c>
      <c r="R678" t="s">
        <v>8347</v>
      </c>
      <c r="S678" t="s">
        <v>8352</v>
      </c>
      <c r="T678" s="10">
        <f t="shared" si="53"/>
        <v>42012.768298611118</v>
      </c>
      <c r="U678" s="11">
        <f t="shared" si="54"/>
        <v>42042.768298611118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25.584</v>
      </c>
      <c r="P679" s="6">
        <f t="shared" si="51"/>
        <v>133.25</v>
      </c>
      <c r="Q679" t="str">
        <f t="shared" si="52"/>
        <v>technology/wearables</v>
      </c>
      <c r="R679" t="s">
        <v>8347</v>
      </c>
      <c r="S679" t="s">
        <v>8352</v>
      </c>
      <c r="T679" s="10">
        <f t="shared" si="53"/>
        <v>42504.403877314813</v>
      </c>
      <c r="U679" s="11">
        <f t="shared" si="54"/>
        <v>42549.403877314813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3.8206896551724134</v>
      </c>
      <c r="P680" s="6">
        <f t="shared" si="51"/>
        <v>65.17647058823529</v>
      </c>
      <c r="Q680" t="str">
        <f t="shared" si="52"/>
        <v>technology/wearables</v>
      </c>
      <c r="R680" t="s">
        <v>8347</v>
      </c>
      <c r="S680" t="s">
        <v>8352</v>
      </c>
      <c r="T680" s="10">
        <f t="shared" si="53"/>
        <v>42481.376597222217</v>
      </c>
      <c r="U680" s="11">
        <f t="shared" si="54"/>
        <v>42511.376597222217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15.485964912280703</v>
      </c>
      <c r="P681" s="6">
        <f t="shared" si="51"/>
        <v>93.90425531914893</v>
      </c>
      <c r="Q681" t="str">
        <f t="shared" si="52"/>
        <v>technology/wearables</v>
      </c>
      <c r="R681" t="s">
        <v>8347</v>
      </c>
      <c r="S681" t="s">
        <v>8352</v>
      </c>
      <c r="T681" s="10">
        <f t="shared" si="53"/>
        <v>42556.695706018523</v>
      </c>
      <c r="U681" s="11">
        <f t="shared" si="54"/>
        <v>42616.695706018523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25.912000000000003</v>
      </c>
      <c r="P682" s="6">
        <f t="shared" si="51"/>
        <v>150.65116279069767</v>
      </c>
      <c r="Q682" t="str">
        <f t="shared" si="52"/>
        <v>technology/wearables</v>
      </c>
      <c r="R682" t="s">
        <v>8347</v>
      </c>
      <c r="S682" t="s">
        <v>8352</v>
      </c>
      <c r="T682" s="10">
        <f t="shared" si="53"/>
        <v>41864.501516203702</v>
      </c>
      <c r="U682" s="11">
        <f t="shared" si="54"/>
        <v>41899.501516203702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0.04</v>
      </c>
      <c r="P683" s="6">
        <f t="shared" si="51"/>
        <v>1</v>
      </c>
      <c r="Q683" t="str">
        <f t="shared" si="52"/>
        <v>technology/wearables</v>
      </c>
      <c r="R683" t="s">
        <v>8347</v>
      </c>
      <c r="S683" t="s">
        <v>8352</v>
      </c>
      <c r="T683" s="10">
        <f t="shared" si="53"/>
        <v>42639.805601851855</v>
      </c>
      <c r="U683" s="11">
        <f t="shared" si="54"/>
        <v>42669.805601851855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0.106</v>
      </c>
      <c r="P684" s="6">
        <f t="shared" si="51"/>
        <v>13.25</v>
      </c>
      <c r="Q684" t="str">
        <f t="shared" si="52"/>
        <v>technology/wearables</v>
      </c>
      <c r="R684" t="s">
        <v>8347</v>
      </c>
      <c r="S684" t="s">
        <v>8352</v>
      </c>
      <c r="T684" s="10">
        <f t="shared" si="53"/>
        <v>42778.765300925923</v>
      </c>
      <c r="U684" s="11">
        <f t="shared" si="54"/>
        <v>42808.723634259266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0.85142857142857142</v>
      </c>
      <c r="P685" s="6">
        <f t="shared" si="51"/>
        <v>99.333333333333329</v>
      </c>
      <c r="Q685" t="str">
        <f t="shared" si="52"/>
        <v>technology/wearables</v>
      </c>
      <c r="R685" t="s">
        <v>8347</v>
      </c>
      <c r="S685" t="s">
        <v>8352</v>
      </c>
      <c r="T685" s="10">
        <f t="shared" si="53"/>
        <v>42634.900046296301</v>
      </c>
      <c r="U685" s="11">
        <f t="shared" si="54"/>
        <v>42674.900046296301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7.4837500000000006</v>
      </c>
      <c r="P686" s="6">
        <f t="shared" si="51"/>
        <v>177.39259259259259</v>
      </c>
      <c r="Q686" t="str">
        <f t="shared" si="52"/>
        <v>technology/wearables</v>
      </c>
      <c r="R686" t="s">
        <v>8347</v>
      </c>
      <c r="S686" t="s">
        <v>8352</v>
      </c>
      <c r="T686" s="10">
        <f t="shared" si="53"/>
        <v>41809.473275462966</v>
      </c>
      <c r="U686" s="11">
        <f t="shared" si="54"/>
        <v>41845.125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27.650000000000002</v>
      </c>
      <c r="P687" s="6">
        <f t="shared" si="51"/>
        <v>55.3</v>
      </c>
      <c r="Q687" t="str">
        <f t="shared" si="52"/>
        <v>technology/wearables</v>
      </c>
      <c r="R687" t="s">
        <v>8347</v>
      </c>
      <c r="S687" t="s">
        <v>8352</v>
      </c>
      <c r="T687" s="10">
        <f t="shared" si="53"/>
        <v>41971.866574074069</v>
      </c>
      <c r="U687" s="11">
        <f t="shared" si="54"/>
        <v>42016.866574074069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 t="e">
        <f t="shared" si="51"/>
        <v>#DIV/0!</v>
      </c>
      <c r="Q688" t="str">
        <f t="shared" si="52"/>
        <v>technology/wearables</v>
      </c>
      <c r="R688" t="s">
        <v>8347</v>
      </c>
      <c r="S688" t="s">
        <v>8352</v>
      </c>
      <c r="T688" s="10">
        <f t="shared" si="53"/>
        <v>42189.673263888893</v>
      </c>
      <c r="U688" s="11">
        <f t="shared" si="54"/>
        <v>42219.673263888893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3.55</v>
      </c>
      <c r="P689" s="6">
        <f t="shared" si="51"/>
        <v>591.66666666666663</v>
      </c>
      <c r="Q689" t="str">
        <f t="shared" si="52"/>
        <v>technology/wearables</v>
      </c>
      <c r="R689" t="s">
        <v>8347</v>
      </c>
      <c r="S689" t="s">
        <v>8352</v>
      </c>
      <c r="T689" s="10">
        <f t="shared" si="53"/>
        <v>42711.750613425931</v>
      </c>
      <c r="U689" s="11">
        <f t="shared" si="54"/>
        <v>42771.750613425931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72.989999999999995</v>
      </c>
      <c r="P690" s="6">
        <f t="shared" si="51"/>
        <v>405.5</v>
      </c>
      <c r="Q690" t="str">
        <f t="shared" si="52"/>
        <v>technology/wearables</v>
      </c>
      <c r="R690" t="s">
        <v>8347</v>
      </c>
      <c r="S690" t="s">
        <v>8352</v>
      </c>
      <c r="T690" s="10">
        <f t="shared" si="53"/>
        <v>42262.104780092588</v>
      </c>
      <c r="U690" s="11">
        <f t="shared" si="54"/>
        <v>42292.104780092588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57.648750000000007</v>
      </c>
      <c r="P691" s="6">
        <f t="shared" si="51"/>
        <v>343.14732142857144</v>
      </c>
      <c r="Q691" t="str">
        <f t="shared" si="52"/>
        <v>technology/wearables</v>
      </c>
      <c r="R691" t="s">
        <v>8347</v>
      </c>
      <c r="S691" t="s">
        <v>8352</v>
      </c>
      <c r="T691" s="10">
        <f t="shared" si="53"/>
        <v>42675.66778935185</v>
      </c>
      <c r="U691" s="11">
        <f t="shared" si="54"/>
        <v>42712.207638888889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12.34</v>
      </c>
      <c r="P692" s="6">
        <f t="shared" si="51"/>
        <v>72.588235294117652</v>
      </c>
      <c r="Q692" t="str">
        <f t="shared" si="52"/>
        <v>technology/wearables</v>
      </c>
      <c r="R692" t="s">
        <v>8347</v>
      </c>
      <c r="S692" t="s">
        <v>8352</v>
      </c>
      <c r="T692" s="10">
        <f t="shared" si="53"/>
        <v>42579.634733796294</v>
      </c>
      <c r="U692" s="11">
        <f t="shared" si="54"/>
        <v>42622.25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0.52</v>
      </c>
      <c r="P693" s="6">
        <f t="shared" si="51"/>
        <v>26</v>
      </c>
      <c r="Q693" t="str">
        <f t="shared" si="52"/>
        <v>technology/wearables</v>
      </c>
      <c r="R693" t="s">
        <v>8347</v>
      </c>
      <c r="S693" t="s">
        <v>8352</v>
      </c>
      <c r="T693" s="10">
        <f t="shared" si="53"/>
        <v>42158.028310185182</v>
      </c>
      <c r="U693" s="11">
        <f t="shared" si="54"/>
        <v>42186.028310185182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6.5299999999999994</v>
      </c>
      <c r="P694" s="6">
        <f t="shared" si="51"/>
        <v>6.4975124378109452</v>
      </c>
      <c r="Q694" t="str">
        <f t="shared" si="52"/>
        <v>technology/wearables</v>
      </c>
      <c r="R694" t="s">
        <v>8347</v>
      </c>
      <c r="S694" t="s">
        <v>8352</v>
      </c>
      <c r="T694" s="10">
        <f t="shared" si="53"/>
        <v>42696.37572916667</v>
      </c>
      <c r="U694" s="11">
        <f t="shared" si="54"/>
        <v>42726.37572916667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35.338000000000001</v>
      </c>
      <c r="P695" s="6">
        <f t="shared" si="51"/>
        <v>119.38513513513513</v>
      </c>
      <c r="Q695" t="str">
        <f t="shared" si="52"/>
        <v>technology/wearables</v>
      </c>
      <c r="R695" t="s">
        <v>8347</v>
      </c>
      <c r="S695" t="s">
        <v>8352</v>
      </c>
      <c r="T695" s="10">
        <f t="shared" si="53"/>
        <v>42094.808182870373</v>
      </c>
      <c r="U695" s="11">
        <f t="shared" si="54"/>
        <v>42124.808182870373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0.39333333333333331</v>
      </c>
      <c r="P696" s="6">
        <f t="shared" si="51"/>
        <v>84.285714285714292</v>
      </c>
      <c r="Q696" t="str">
        <f t="shared" si="52"/>
        <v>technology/wearables</v>
      </c>
      <c r="R696" t="s">
        <v>8347</v>
      </c>
      <c r="S696" t="s">
        <v>8352</v>
      </c>
      <c r="T696" s="10">
        <f t="shared" si="53"/>
        <v>42737.663877314815</v>
      </c>
      <c r="U696" s="11">
        <f t="shared" si="54"/>
        <v>42767.663877314815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</v>
      </c>
      <c r="P697" s="6">
        <f t="shared" si="51"/>
        <v>90.857142857142861</v>
      </c>
      <c r="Q697" t="str">
        <f t="shared" si="52"/>
        <v>technology/wearables</v>
      </c>
      <c r="R697" t="s">
        <v>8347</v>
      </c>
      <c r="S697" t="s">
        <v>8352</v>
      </c>
      <c r="T697" s="10">
        <f t="shared" si="53"/>
        <v>41913.521064814813</v>
      </c>
      <c r="U697" s="11">
        <f t="shared" si="54"/>
        <v>41943.521064814813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5.7142857142857147E-4</v>
      </c>
      <c r="P698" s="6">
        <f t="shared" si="51"/>
        <v>1</v>
      </c>
      <c r="Q698" t="str">
        <f t="shared" si="52"/>
        <v>technology/wearables</v>
      </c>
      <c r="R698" t="s">
        <v>8347</v>
      </c>
      <c r="S698" t="s">
        <v>8352</v>
      </c>
      <c r="T698" s="10">
        <f t="shared" si="53"/>
        <v>41815.927106481482</v>
      </c>
      <c r="U698" s="11">
        <f t="shared" si="54"/>
        <v>41845.927106481482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46.379999999999995</v>
      </c>
      <c r="P699" s="6">
        <f t="shared" si="51"/>
        <v>20.342105263157894</v>
      </c>
      <c r="Q699" t="str">
        <f t="shared" si="52"/>
        <v>technology/wearables</v>
      </c>
      <c r="R699" t="s">
        <v>8347</v>
      </c>
      <c r="S699" t="s">
        <v>8352</v>
      </c>
      <c r="T699" s="10">
        <f t="shared" si="53"/>
        <v>42388.523020833338</v>
      </c>
      <c r="U699" s="11">
        <f t="shared" si="54"/>
        <v>42403.523020833338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15.39</v>
      </c>
      <c r="P700" s="6">
        <f t="shared" si="51"/>
        <v>530.68965517241384</v>
      </c>
      <c r="Q700" t="str">
        <f t="shared" si="52"/>
        <v>technology/wearables</v>
      </c>
      <c r="R700" t="s">
        <v>8347</v>
      </c>
      <c r="S700" t="s">
        <v>8352</v>
      </c>
      <c r="T700" s="10">
        <f t="shared" si="53"/>
        <v>41866.931076388886</v>
      </c>
      <c r="U700" s="11">
        <f t="shared" si="54"/>
        <v>41900.083333333336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82.422107692307705</v>
      </c>
      <c r="P701" s="6">
        <f t="shared" si="51"/>
        <v>120.39184269662923</v>
      </c>
      <c r="Q701" t="str">
        <f t="shared" si="52"/>
        <v>technology/wearables</v>
      </c>
      <c r="R701" t="s">
        <v>8347</v>
      </c>
      <c r="S701" t="s">
        <v>8352</v>
      </c>
      <c r="T701" s="10">
        <f t="shared" si="53"/>
        <v>41563.485509259262</v>
      </c>
      <c r="U701" s="11">
        <f t="shared" si="54"/>
        <v>41600.666666666664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2.6866666666666665</v>
      </c>
      <c r="P702" s="6">
        <f t="shared" si="51"/>
        <v>13</v>
      </c>
      <c r="Q702" t="str">
        <f t="shared" si="52"/>
        <v>technology/wearables</v>
      </c>
      <c r="R702" t="s">
        <v>8347</v>
      </c>
      <c r="S702" t="s">
        <v>8352</v>
      </c>
      <c r="T702" s="10">
        <f t="shared" si="53"/>
        <v>42715.688437500001</v>
      </c>
      <c r="U702" s="11">
        <f t="shared" si="54"/>
        <v>42745.688437500001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26.6</v>
      </c>
      <c r="P703" s="6">
        <f t="shared" si="51"/>
        <v>291.33333333333331</v>
      </c>
      <c r="Q703" t="str">
        <f t="shared" si="52"/>
        <v>technology/wearables</v>
      </c>
      <c r="R703" t="s">
        <v>8347</v>
      </c>
      <c r="S703" t="s">
        <v>8352</v>
      </c>
      <c r="T703" s="10">
        <f t="shared" si="53"/>
        <v>41813.662962962961</v>
      </c>
      <c r="U703" s="11">
        <f t="shared" si="54"/>
        <v>41843.662962962961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30.813400000000001</v>
      </c>
      <c r="P704" s="6">
        <f t="shared" si="51"/>
        <v>124.9191891891892</v>
      </c>
      <c r="Q704" t="str">
        <f t="shared" si="52"/>
        <v>technology/wearables</v>
      </c>
      <c r="R704" t="s">
        <v>8347</v>
      </c>
      <c r="S704" t="s">
        <v>8352</v>
      </c>
      <c r="T704" s="10">
        <f t="shared" si="53"/>
        <v>42668.726701388892</v>
      </c>
      <c r="U704" s="11">
        <f t="shared" si="54"/>
        <v>42698.768368055549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</v>
      </c>
      <c r="P705" s="6">
        <f t="shared" si="51"/>
        <v>119.57142857142857</v>
      </c>
      <c r="Q705" t="str">
        <f t="shared" si="52"/>
        <v>technology/wearables</v>
      </c>
      <c r="R705" t="s">
        <v>8347</v>
      </c>
      <c r="S705" t="s">
        <v>8352</v>
      </c>
      <c r="T705" s="10">
        <f t="shared" si="53"/>
        <v>42711.950798611113</v>
      </c>
      <c r="U705" s="11">
        <f t="shared" si="54"/>
        <v>42766.98055555555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55">(E706/D706)*100</f>
        <v>0.87454545454545463</v>
      </c>
      <c r="P706" s="6">
        <f t="shared" ref="P706:P769" si="56">(E706/L706)</f>
        <v>120.25</v>
      </c>
      <c r="Q706" t="str">
        <f t="shared" ref="Q706:Q769" si="57">N706</f>
        <v>technology/wearables</v>
      </c>
      <c r="R706" t="s">
        <v>8347</v>
      </c>
      <c r="S706" t="s">
        <v>8352</v>
      </c>
      <c r="T706" s="10">
        <f t="shared" si="53"/>
        <v>42726.192916666667</v>
      </c>
      <c r="U706" s="11">
        <f t="shared" si="54"/>
        <v>42786.192916666667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5"/>
        <v>0.97699999999999987</v>
      </c>
      <c r="P707" s="6">
        <f t="shared" si="56"/>
        <v>195.4</v>
      </c>
      <c r="Q707" t="str">
        <f t="shared" si="57"/>
        <v>technology/wearables</v>
      </c>
      <c r="R707" t="s">
        <v>8347</v>
      </c>
      <c r="S707" t="s">
        <v>8352</v>
      </c>
      <c r="T707" s="10">
        <f t="shared" ref="T707:T770" si="58">(((J707/60)/60)/24)+DATE(1970,1,1)</f>
        <v>42726.491643518515</v>
      </c>
      <c r="U707" s="11">
        <f t="shared" ref="U707:U770" si="59">(((I707/60)/60)/24)+DATE(1970,1,1)</f>
        <v>42756.491643518515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 t="e">
        <f t="shared" si="56"/>
        <v>#DIV/0!</v>
      </c>
      <c r="Q708" t="str">
        <f t="shared" si="57"/>
        <v>technology/wearables</v>
      </c>
      <c r="R708" t="s">
        <v>8347</v>
      </c>
      <c r="S708" t="s">
        <v>8352</v>
      </c>
      <c r="T708" s="10">
        <f t="shared" si="58"/>
        <v>42676.995173611111</v>
      </c>
      <c r="U708" s="11">
        <f t="shared" si="59"/>
        <v>42718.777083333334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78.927352941176466</v>
      </c>
      <c r="P709" s="6">
        <f t="shared" si="56"/>
        <v>117.69868421052631</v>
      </c>
      <c r="Q709" t="str">
        <f t="shared" si="57"/>
        <v>technology/wearables</v>
      </c>
      <c r="R709" t="s">
        <v>8347</v>
      </c>
      <c r="S709" t="s">
        <v>8352</v>
      </c>
      <c r="T709" s="10">
        <f t="shared" si="58"/>
        <v>42696.663506944446</v>
      </c>
      <c r="U709" s="11">
        <f t="shared" si="59"/>
        <v>42736.663506944446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22.092500000000001</v>
      </c>
      <c r="P710" s="6">
        <f t="shared" si="56"/>
        <v>23.948509485094849</v>
      </c>
      <c r="Q710" t="str">
        <f t="shared" si="57"/>
        <v>technology/wearables</v>
      </c>
      <c r="R710" t="s">
        <v>8347</v>
      </c>
      <c r="S710" t="s">
        <v>8352</v>
      </c>
      <c r="T710" s="10">
        <f t="shared" si="58"/>
        <v>41835.581018518518</v>
      </c>
      <c r="U710" s="11">
        <f t="shared" si="59"/>
        <v>41895.581018518518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0.40666666666666662</v>
      </c>
      <c r="P711" s="6">
        <f t="shared" si="56"/>
        <v>30.5</v>
      </c>
      <c r="Q711" t="str">
        <f t="shared" si="57"/>
        <v>technology/wearables</v>
      </c>
      <c r="R711" t="s">
        <v>8347</v>
      </c>
      <c r="S711" t="s">
        <v>8352</v>
      </c>
      <c r="T711" s="10">
        <f t="shared" si="58"/>
        <v>41948.041192129633</v>
      </c>
      <c r="U711" s="11">
        <f t="shared" si="59"/>
        <v>41978.041192129633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 t="e">
        <f t="shared" si="56"/>
        <v>#DIV/0!</v>
      </c>
      <c r="Q712" t="str">
        <f t="shared" si="57"/>
        <v>technology/wearables</v>
      </c>
      <c r="R712" t="s">
        <v>8347</v>
      </c>
      <c r="S712" t="s">
        <v>8352</v>
      </c>
      <c r="T712" s="10">
        <f t="shared" si="58"/>
        <v>41837.984976851854</v>
      </c>
      <c r="U712" s="11">
        <f t="shared" si="59"/>
        <v>41871.030555555553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33.790999999999997</v>
      </c>
      <c r="P713" s="6">
        <f t="shared" si="56"/>
        <v>99.973372781065095</v>
      </c>
      <c r="Q713" t="str">
        <f t="shared" si="57"/>
        <v>technology/wearables</v>
      </c>
      <c r="R713" t="s">
        <v>8347</v>
      </c>
      <c r="S713" t="s">
        <v>8352</v>
      </c>
      <c r="T713" s="10">
        <f t="shared" si="58"/>
        <v>42678.459120370375</v>
      </c>
      <c r="U713" s="11">
        <f t="shared" si="59"/>
        <v>42718.500787037032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0.21649484536082475</v>
      </c>
      <c r="P714" s="6">
        <f t="shared" si="56"/>
        <v>26.25</v>
      </c>
      <c r="Q714" t="str">
        <f t="shared" si="57"/>
        <v>technology/wearables</v>
      </c>
      <c r="R714" t="s">
        <v>8347</v>
      </c>
      <c r="S714" t="s">
        <v>8352</v>
      </c>
      <c r="T714" s="10">
        <f t="shared" si="58"/>
        <v>42384.680925925932</v>
      </c>
      <c r="U714" s="11">
        <f t="shared" si="59"/>
        <v>42414.680925925932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0.79600000000000004</v>
      </c>
      <c r="P715" s="6">
        <f t="shared" si="56"/>
        <v>199</v>
      </c>
      <c r="Q715" t="str">
        <f t="shared" si="57"/>
        <v>technology/wearables</v>
      </c>
      <c r="R715" t="s">
        <v>8347</v>
      </c>
      <c r="S715" t="s">
        <v>8352</v>
      </c>
      <c r="T715" s="10">
        <f t="shared" si="58"/>
        <v>42496.529305555552</v>
      </c>
      <c r="U715" s="11">
        <f t="shared" si="59"/>
        <v>42526.529305555552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14.993333333333334</v>
      </c>
      <c r="P716" s="6">
        <f t="shared" si="56"/>
        <v>80.321428571428569</v>
      </c>
      <c r="Q716" t="str">
        <f t="shared" si="57"/>
        <v>technology/wearables</v>
      </c>
      <c r="R716" t="s">
        <v>8347</v>
      </c>
      <c r="S716" t="s">
        <v>8352</v>
      </c>
      <c r="T716" s="10">
        <f t="shared" si="58"/>
        <v>42734.787986111114</v>
      </c>
      <c r="U716" s="11">
        <f t="shared" si="59"/>
        <v>42794.787986111114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5.0509090909090908</v>
      </c>
      <c r="P717" s="6">
        <f t="shared" si="56"/>
        <v>115.75</v>
      </c>
      <c r="Q717" t="str">
        <f t="shared" si="57"/>
        <v>technology/wearables</v>
      </c>
      <c r="R717" t="s">
        <v>8347</v>
      </c>
      <c r="S717" t="s">
        <v>8352</v>
      </c>
      <c r="T717" s="10">
        <f t="shared" si="58"/>
        <v>42273.090740740736</v>
      </c>
      <c r="U717" s="11">
        <f t="shared" si="59"/>
        <v>42313.132407407407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10.214285714285715</v>
      </c>
      <c r="P718" s="6">
        <f t="shared" si="56"/>
        <v>44.6875</v>
      </c>
      <c r="Q718" t="str">
        <f t="shared" si="57"/>
        <v>technology/wearables</v>
      </c>
      <c r="R718" t="s">
        <v>8347</v>
      </c>
      <c r="S718" t="s">
        <v>8352</v>
      </c>
      <c r="T718" s="10">
        <f t="shared" si="58"/>
        <v>41940.658645833333</v>
      </c>
      <c r="U718" s="11">
        <f t="shared" si="59"/>
        <v>41974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0.30499999999999999</v>
      </c>
      <c r="P719" s="6">
        <f t="shared" si="56"/>
        <v>76.25</v>
      </c>
      <c r="Q719" t="str">
        <f t="shared" si="57"/>
        <v>technology/wearables</v>
      </c>
      <c r="R719" t="s">
        <v>8347</v>
      </c>
      <c r="S719" t="s">
        <v>8352</v>
      </c>
      <c r="T719" s="10">
        <f t="shared" si="58"/>
        <v>41857.854189814818</v>
      </c>
      <c r="U719" s="11">
        <f t="shared" si="59"/>
        <v>41887.854189814818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0.75</v>
      </c>
      <c r="P720" s="6">
        <f t="shared" si="56"/>
        <v>22.5</v>
      </c>
      <c r="Q720" t="str">
        <f t="shared" si="57"/>
        <v>technology/wearables</v>
      </c>
      <c r="R720" t="s">
        <v>8347</v>
      </c>
      <c r="S720" t="s">
        <v>8352</v>
      </c>
      <c r="T720" s="10">
        <f t="shared" si="58"/>
        <v>42752.845451388886</v>
      </c>
      <c r="U720" s="11">
        <f t="shared" si="59"/>
        <v>42784.249305555553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1.2933333333333332</v>
      </c>
      <c r="P721" s="6">
        <f t="shared" si="56"/>
        <v>19.399999999999999</v>
      </c>
      <c r="Q721" t="str">
        <f t="shared" si="57"/>
        <v>technology/wearables</v>
      </c>
      <c r="R721" t="s">
        <v>8347</v>
      </c>
      <c r="S721" t="s">
        <v>8352</v>
      </c>
      <c r="T721" s="10">
        <f t="shared" si="58"/>
        <v>42409.040231481486</v>
      </c>
      <c r="U721" s="11">
        <f t="shared" si="59"/>
        <v>42423.040231481486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143.94736842105263</v>
      </c>
      <c r="P722" s="6">
        <f t="shared" si="56"/>
        <v>66.707317073170728</v>
      </c>
      <c r="Q722" t="str">
        <f t="shared" si="57"/>
        <v>publishing/nonfiction</v>
      </c>
      <c r="R722" t="s">
        <v>8329</v>
      </c>
      <c r="S722" t="s">
        <v>8353</v>
      </c>
      <c r="T722" s="10">
        <f t="shared" si="58"/>
        <v>40909.649201388893</v>
      </c>
      <c r="U722" s="11">
        <f t="shared" si="59"/>
        <v>40937.649201388893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122.10975609756099</v>
      </c>
      <c r="P723" s="6">
        <f t="shared" si="56"/>
        <v>84.142857142857139</v>
      </c>
      <c r="Q723" t="str">
        <f t="shared" si="57"/>
        <v>publishing/nonfiction</v>
      </c>
      <c r="R723" t="s">
        <v>8329</v>
      </c>
      <c r="S723" t="s">
        <v>8353</v>
      </c>
      <c r="T723" s="10">
        <f t="shared" si="58"/>
        <v>41807.571840277778</v>
      </c>
      <c r="U723" s="11">
        <f t="shared" si="59"/>
        <v>41852.571840277778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132.024</v>
      </c>
      <c r="P724" s="6">
        <f t="shared" si="56"/>
        <v>215.72549019607843</v>
      </c>
      <c r="Q724" t="str">
        <f t="shared" si="57"/>
        <v>publishing/nonfiction</v>
      </c>
      <c r="R724" t="s">
        <v>8329</v>
      </c>
      <c r="S724" t="s">
        <v>8353</v>
      </c>
      <c r="T724" s="10">
        <f t="shared" si="58"/>
        <v>40977.805300925924</v>
      </c>
      <c r="U724" s="11">
        <f t="shared" si="59"/>
        <v>41007.76363425926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109.38000000000001</v>
      </c>
      <c r="P725" s="6">
        <f t="shared" si="56"/>
        <v>54.69</v>
      </c>
      <c r="Q725" t="str">
        <f t="shared" si="57"/>
        <v>publishing/nonfiction</v>
      </c>
      <c r="R725" t="s">
        <v>8329</v>
      </c>
      <c r="S725" t="s">
        <v>8353</v>
      </c>
      <c r="T725" s="10">
        <f t="shared" si="58"/>
        <v>42184.816539351858</v>
      </c>
      <c r="U725" s="11">
        <f t="shared" si="59"/>
        <v>42215.165972222225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105.47157142857144</v>
      </c>
      <c r="P726" s="6">
        <f t="shared" si="56"/>
        <v>51.62944055944056</v>
      </c>
      <c r="Q726" t="str">
        <f t="shared" si="57"/>
        <v>publishing/nonfiction</v>
      </c>
      <c r="R726" t="s">
        <v>8329</v>
      </c>
      <c r="S726" t="s">
        <v>8353</v>
      </c>
      <c r="T726" s="10">
        <f t="shared" si="58"/>
        <v>40694.638460648144</v>
      </c>
      <c r="U726" s="11">
        <f t="shared" si="59"/>
        <v>40724.638460648144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100.35000000000001</v>
      </c>
      <c r="P727" s="6">
        <f t="shared" si="56"/>
        <v>143.35714285714286</v>
      </c>
      <c r="Q727" t="str">
        <f t="shared" si="57"/>
        <v>publishing/nonfiction</v>
      </c>
      <c r="R727" t="s">
        <v>8329</v>
      </c>
      <c r="S727" t="s">
        <v>8353</v>
      </c>
      <c r="T727" s="10">
        <f t="shared" si="58"/>
        <v>42321.626296296294</v>
      </c>
      <c r="U727" s="11">
        <f t="shared" si="59"/>
        <v>42351.626296296294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101.4</v>
      </c>
      <c r="P728" s="6">
        <f t="shared" si="56"/>
        <v>72.428571428571431</v>
      </c>
      <c r="Q728" t="str">
        <f t="shared" si="57"/>
        <v>publishing/nonfiction</v>
      </c>
      <c r="R728" t="s">
        <v>8329</v>
      </c>
      <c r="S728" t="s">
        <v>8353</v>
      </c>
      <c r="T728" s="10">
        <f t="shared" si="58"/>
        <v>41346.042673611111</v>
      </c>
      <c r="U728" s="11">
        <f t="shared" si="59"/>
        <v>41376.042673611111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155.51428571428571</v>
      </c>
      <c r="P729" s="6">
        <f t="shared" si="56"/>
        <v>36.530201342281877</v>
      </c>
      <c r="Q729" t="str">
        <f t="shared" si="57"/>
        <v>publishing/nonfiction</v>
      </c>
      <c r="R729" t="s">
        <v>8329</v>
      </c>
      <c r="S729" t="s">
        <v>8353</v>
      </c>
      <c r="T729" s="10">
        <f t="shared" si="58"/>
        <v>41247.020243055551</v>
      </c>
      <c r="U729" s="11">
        <f t="shared" si="59"/>
        <v>41288.888888888891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105.566</v>
      </c>
      <c r="P730" s="6">
        <f t="shared" si="56"/>
        <v>60.903461538461535</v>
      </c>
      <c r="Q730" t="str">
        <f t="shared" si="57"/>
        <v>publishing/nonfiction</v>
      </c>
      <c r="R730" t="s">
        <v>8329</v>
      </c>
      <c r="S730" t="s">
        <v>8353</v>
      </c>
      <c r="T730" s="10">
        <f t="shared" si="58"/>
        <v>40731.837465277778</v>
      </c>
      <c r="U730" s="11">
        <f t="shared" si="59"/>
        <v>40776.837465277778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130.65</v>
      </c>
      <c r="P731" s="6">
        <f t="shared" si="56"/>
        <v>43.55</v>
      </c>
      <c r="Q731" t="str">
        <f t="shared" si="57"/>
        <v>publishing/nonfiction</v>
      </c>
      <c r="R731" t="s">
        <v>8329</v>
      </c>
      <c r="S731" t="s">
        <v>8353</v>
      </c>
      <c r="T731" s="10">
        <f t="shared" si="58"/>
        <v>41111.185891203706</v>
      </c>
      <c r="U731" s="11">
        <f t="shared" si="59"/>
        <v>41171.185891203706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132.19</v>
      </c>
      <c r="P732" s="6">
        <f t="shared" si="56"/>
        <v>99.766037735849054</v>
      </c>
      <c r="Q732" t="str">
        <f t="shared" si="57"/>
        <v>publishing/nonfiction</v>
      </c>
      <c r="R732" t="s">
        <v>8329</v>
      </c>
      <c r="S732" t="s">
        <v>8353</v>
      </c>
      <c r="T732" s="10">
        <f t="shared" si="58"/>
        <v>40854.745266203703</v>
      </c>
      <c r="U732" s="11">
        <f t="shared" si="59"/>
        <v>40884.745266203703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 s="6">
        <f t="shared" si="56"/>
        <v>88.732394366197184</v>
      </c>
      <c r="Q733" t="str">
        <f t="shared" si="57"/>
        <v>publishing/nonfiction</v>
      </c>
      <c r="R733" t="s">
        <v>8329</v>
      </c>
      <c r="S733" t="s">
        <v>8353</v>
      </c>
      <c r="T733" s="10">
        <f t="shared" si="58"/>
        <v>40879.795682870368</v>
      </c>
      <c r="U733" s="11">
        <f t="shared" si="59"/>
        <v>40930.25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 s="6">
        <f t="shared" si="56"/>
        <v>4.9230769230769234</v>
      </c>
      <c r="Q734" t="str">
        <f t="shared" si="57"/>
        <v>publishing/nonfiction</v>
      </c>
      <c r="R734" t="s">
        <v>8329</v>
      </c>
      <c r="S734" t="s">
        <v>8353</v>
      </c>
      <c r="T734" s="10">
        <f t="shared" si="58"/>
        <v>41486.424317129626</v>
      </c>
      <c r="U734" s="11">
        <f t="shared" si="59"/>
        <v>41546.424317129626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120.48</v>
      </c>
      <c r="P735" s="6">
        <f t="shared" si="56"/>
        <v>17.822485207100591</v>
      </c>
      <c r="Q735" t="str">
        <f t="shared" si="57"/>
        <v>publishing/nonfiction</v>
      </c>
      <c r="R735" t="s">
        <v>8329</v>
      </c>
      <c r="S735" t="s">
        <v>8353</v>
      </c>
      <c r="T735" s="10">
        <f t="shared" si="58"/>
        <v>41598.420046296298</v>
      </c>
      <c r="U735" s="11">
        <f t="shared" si="59"/>
        <v>41628.420046296298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125.52941176470588</v>
      </c>
      <c r="P736" s="6">
        <f t="shared" si="56"/>
        <v>187.19298245614036</v>
      </c>
      <c r="Q736" t="str">
        <f t="shared" si="57"/>
        <v>publishing/nonfiction</v>
      </c>
      <c r="R736" t="s">
        <v>8329</v>
      </c>
      <c r="S736" t="s">
        <v>8353</v>
      </c>
      <c r="T736" s="10">
        <f t="shared" si="58"/>
        <v>42102.164583333331</v>
      </c>
      <c r="U736" s="11">
        <f t="shared" si="59"/>
        <v>42133.208333333328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114.40638297872341</v>
      </c>
      <c r="P737" s="6">
        <f t="shared" si="56"/>
        <v>234.80786026200875</v>
      </c>
      <c r="Q737" t="str">
        <f t="shared" si="57"/>
        <v>publishing/nonfiction</v>
      </c>
      <c r="R737" t="s">
        <v>8329</v>
      </c>
      <c r="S737" t="s">
        <v>8353</v>
      </c>
      <c r="T737" s="10">
        <f t="shared" si="58"/>
        <v>41946.029467592591</v>
      </c>
      <c r="U737" s="11">
        <f t="shared" si="59"/>
        <v>41977.027083333334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315.13888888888891</v>
      </c>
      <c r="P738" s="6">
        <f t="shared" si="56"/>
        <v>105.04629629629629</v>
      </c>
      <c r="Q738" t="str">
        <f t="shared" si="57"/>
        <v>publishing/nonfiction</v>
      </c>
      <c r="R738" t="s">
        <v>8329</v>
      </c>
      <c r="S738" t="s">
        <v>8353</v>
      </c>
      <c r="T738" s="10">
        <f t="shared" si="58"/>
        <v>41579.734259259261</v>
      </c>
      <c r="U738" s="11">
        <f t="shared" si="59"/>
        <v>41599.207638888889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122.39999999999999</v>
      </c>
      <c r="P739" s="6">
        <f t="shared" si="56"/>
        <v>56.666666666666664</v>
      </c>
      <c r="Q739" t="str">
        <f t="shared" si="57"/>
        <v>publishing/nonfiction</v>
      </c>
      <c r="R739" t="s">
        <v>8329</v>
      </c>
      <c r="S739" t="s">
        <v>8353</v>
      </c>
      <c r="T739" s="10">
        <f t="shared" si="58"/>
        <v>41667.275312500002</v>
      </c>
      <c r="U739" s="11">
        <f t="shared" si="59"/>
        <v>41684.833333333336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106.73333333333332</v>
      </c>
      <c r="P740" s="6">
        <f t="shared" si="56"/>
        <v>39.048780487804876</v>
      </c>
      <c r="Q740" t="str">
        <f t="shared" si="57"/>
        <v>publishing/nonfiction</v>
      </c>
      <c r="R740" t="s">
        <v>8329</v>
      </c>
      <c r="S740" t="s">
        <v>8353</v>
      </c>
      <c r="T740" s="10">
        <f t="shared" si="58"/>
        <v>41943.604097222218</v>
      </c>
      <c r="U740" s="11">
        <f t="shared" si="59"/>
        <v>41974.207638888889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158.33333333333331</v>
      </c>
      <c r="P741" s="6">
        <f t="shared" si="56"/>
        <v>68.345323741007192</v>
      </c>
      <c r="Q741" t="str">
        <f t="shared" si="57"/>
        <v>publishing/nonfiction</v>
      </c>
      <c r="R741" t="s">
        <v>8329</v>
      </c>
      <c r="S741" t="s">
        <v>8353</v>
      </c>
      <c r="T741" s="10">
        <f t="shared" si="58"/>
        <v>41829.502650462964</v>
      </c>
      <c r="U741" s="11">
        <f t="shared" si="59"/>
        <v>41862.502650462964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107.4</v>
      </c>
      <c r="P742" s="6">
        <f t="shared" si="56"/>
        <v>169.57894736842104</v>
      </c>
      <c r="Q742" t="str">
        <f t="shared" si="57"/>
        <v>publishing/nonfiction</v>
      </c>
      <c r="R742" t="s">
        <v>8329</v>
      </c>
      <c r="S742" t="s">
        <v>8353</v>
      </c>
      <c r="T742" s="10">
        <f t="shared" si="58"/>
        <v>42162.146782407406</v>
      </c>
      <c r="U742" s="11">
        <f t="shared" si="59"/>
        <v>42176.146782407406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102.25999999999999</v>
      </c>
      <c r="P743" s="6">
        <f t="shared" si="56"/>
        <v>141.42340425531913</v>
      </c>
      <c r="Q743" t="str">
        <f t="shared" si="57"/>
        <v>publishing/nonfiction</v>
      </c>
      <c r="R743" t="s">
        <v>8329</v>
      </c>
      <c r="S743" t="s">
        <v>8353</v>
      </c>
      <c r="T743" s="10">
        <f t="shared" si="58"/>
        <v>41401.648217592592</v>
      </c>
      <c r="U743" s="11">
        <f t="shared" si="59"/>
        <v>41436.648217592592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110.71428571428572</v>
      </c>
      <c r="P744" s="6">
        <f t="shared" si="56"/>
        <v>67.391304347826093</v>
      </c>
      <c r="Q744" t="str">
        <f t="shared" si="57"/>
        <v>publishing/nonfiction</v>
      </c>
      <c r="R744" t="s">
        <v>8329</v>
      </c>
      <c r="S744" t="s">
        <v>8353</v>
      </c>
      <c r="T744" s="10">
        <f t="shared" si="58"/>
        <v>41689.917962962965</v>
      </c>
      <c r="U744" s="11">
        <f t="shared" si="59"/>
        <v>41719.876296296294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 s="6">
        <f t="shared" si="56"/>
        <v>54.266666666666666</v>
      </c>
      <c r="Q745" t="str">
        <f t="shared" si="57"/>
        <v>publishing/nonfiction</v>
      </c>
      <c r="R745" t="s">
        <v>8329</v>
      </c>
      <c r="S745" t="s">
        <v>8353</v>
      </c>
      <c r="T745" s="10">
        <f t="shared" si="58"/>
        <v>40990.709317129629</v>
      </c>
      <c r="U745" s="11">
        <f t="shared" si="59"/>
        <v>41015.875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102.32000000000001</v>
      </c>
      <c r="P746" s="6">
        <f t="shared" si="56"/>
        <v>82.516129032258064</v>
      </c>
      <c r="Q746" t="str">
        <f t="shared" si="57"/>
        <v>publishing/nonfiction</v>
      </c>
      <c r="R746" t="s">
        <v>8329</v>
      </c>
      <c r="S746" t="s">
        <v>8353</v>
      </c>
      <c r="T746" s="10">
        <f t="shared" si="58"/>
        <v>41226.95721064815</v>
      </c>
      <c r="U746" s="11">
        <f t="shared" si="59"/>
        <v>41256.95721064815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179.09909909909908</v>
      </c>
      <c r="P747" s="6">
        <f t="shared" si="56"/>
        <v>53.729729729729726</v>
      </c>
      <c r="Q747" t="str">
        <f t="shared" si="57"/>
        <v>publishing/nonfiction</v>
      </c>
      <c r="R747" t="s">
        <v>8329</v>
      </c>
      <c r="S747" t="s">
        <v>8353</v>
      </c>
      <c r="T747" s="10">
        <f t="shared" si="58"/>
        <v>41367.572280092594</v>
      </c>
      <c r="U747" s="11">
        <f t="shared" si="59"/>
        <v>41397.572280092594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111.08135252761969</v>
      </c>
      <c r="P748" s="6">
        <f t="shared" si="56"/>
        <v>34.206185567010309</v>
      </c>
      <c r="Q748" t="str">
        <f t="shared" si="57"/>
        <v>publishing/nonfiction</v>
      </c>
      <c r="R748" t="s">
        <v>8329</v>
      </c>
      <c r="S748" t="s">
        <v>8353</v>
      </c>
      <c r="T748" s="10">
        <f t="shared" si="58"/>
        <v>41157.042928240742</v>
      </c>
      <c r="U748" s="11">
        <f t="shared" si="59"/>
        <v>41175.165972222225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100.04285714285714</v>
      </c>
      <c r="P749" s="6">
        <f t="shared" si="56"/>
        <v>127.32727272727273</v>
      </c>
      <c r="Q749" t="str">
        <f t="shared" si="57"/>
        <v>publishing/nonfiction</v>
      </c>
      <c r="R749" t="s">
        <v>8329</v>
      </c>
      <c r="S749" t="s">
        <v>8353</v>
      </c>
      <c r="T749" s="10">
        <f t="shared" si="58"/>
        <v>41988.548831018517</v>
      </c>
      <c r="U749" s="11">
        <f t="shared" si="59"/>
        <v>42019.454166666663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100.25</v>
      </c>
      <c r="P750" s="6">
        <f t="shared" si="56"/>
        <v>45.56818181818182</v>
      </c>
      <c r="Q750" t="str">
        <f t="shared" si="57"/>
        <v>publishing/nonfiction</v>
      </c>
      <c r="R750" t="s">
        <v>8329</v>
      </c>
      <c r="S750" t="s">
        <v>8353</v>
      </c>
      <c r="T750" s="10">
        <f t="shared" si="58"/>
        <v>41831.846828703703</v>
      </c>
      <c r="U750" s="11">
        <f t="shared" si="59"/>
        <v>41861.846828703703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105.56</v>
      </c>
      <c r="P751" s="6">
        <f t="shared" si="56"/>
        <v>95.963636363636368</v>
      </c>
      <c r="Q751" t="str">
        <f t="shared" si="57"/>
        <v>publishing/nonfiction</v>
      </c>
      <c r="R751" t="s">
        <v>8329</v>
      </c>
      <c r="S751" t="s">
        <v>8353</v>
      </c>
      <c r="T751" s="10">
        <f t="shared" si="58"/>
        <v>42733.94131944445</v>
      </c>
      <c r="U751" s="11">
        <f t="shared" si="59"/>
        <v>42763.94131944445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102.58775877587757</v>
      </c>
      <c r="P752" s="6">
        <f t="shared" si="56"/>
        <v>77.271186440677965</v>
      </c>
      <c r="Q752" t="str">
        <f t="shared" si="57"/>
        <v>publishing/nonfiction</v>
      </c>
      <c r="R752" t="s">
        <v>8329</v>
      </c>
      <c r="S752" t="s">
        <v>8353</v>
      </c>
      <c r="T752" s="10">
        <f t="shared" si="58"/>
        <v>41299.878148148149</v>
      </c>
      <c r="U752" s="11">
        <f t="shared" si="59"/>
        <v>41329.878148148149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118.5</v>
      </c>
      <c r="P753" s="6">
        <f t="shared" si="56"/>
        <v>57.338709677419352</v>
      </c>
      <c r="Q753" t="str">
        <f t="shared" si="57"/>
        <v>publishing/nonfiction</v>
      </c>
      <c r="R753" t="s">
        <v>8329</v>
      </c>
      <c r="S753" t="s">
        <v>8353</v>
      </c>
      <c r="T753" s="10">
        <f t="shared" si="58"/>
        <v>40713.630497685182</v>
      </c>
      <c r="U753" s="11">
        <f t="shared" si="59"/>
        <v>40759.630497685182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111.7</v>
      </c>
      <c r="P754" s="6">
        <f t="shared" si="56"/>
        <v>53.19047619047619</v>
      </c>
      <c r="Q754" t="str">
        <f t="shared" si="57"/>
        <v>publishing/nonfiction</v>
      </c>
      <c r="R754" t="s">
        <v>8329</v>
      </c>
      <c r="S754" t="s">
        <v>8353</v>
      </c>
      <c r="T754" s="10">
        <f t="shared" si="58"/>
        <v>42639.421493055561</v>
      </c>
      <c r="U754" s="11">
        <f t="shared" si="59"/>
        <v>42659.458333333328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 s="6">
        <f t="shared" si="56"/>
        <v>492.30769230769232</v>
      </c>
      <c r="Q755" t="str">
        <f t="shared" si="57"/>
        <v>publishing/nonfiction</v>
      </c>
      <c r="R755" t="s">
        <v>8329</v>
      </c>
      <c r="S755" t="s">
        <v>8353</v>
      </c>
      <c r="T755" s="10">
        <f t="shared" si="58"/>
        <v>42019.590173611112</v>
      </c>
      <c r="U755" s="11">
        <f t="shared" si="59"/>
        <v>42049.590173611112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103.75000000000001</v>
      </c>
      <c r="P756" s="6">
        <f t="shared" si="56"/>
        <v>42.346938775510203</v>
      </c>
      <c r="Q756" t="str">
        <f t="shared" si="57"/>
        <v>publishing/nonfiction</v>
      </c>
      <c r="R756" t="s">
        <v>8329</v>
      </c>
      <c r="S756" t="s">
        <v>8353</v>
      </c>
      <c r="T756" s="10">
        <f t="shared" si="58"/>
        <v>41249.749085648145</v>
      </c>
      <c r="U756" s="11">
        <f t="shared" si="59"/>
        <v>41279.749085648145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101.9076</v>
      </c>
      <c r="P757" s="6">
        <f t="shared" si="56"/>
        <v>37.466029411764708</v>
      </c>
      <c r="Q757" t="str">
        <f t="shared" si="57"/>
        <v>publishing/nonfiction</v>
      </c>
      <c r="R757" t="s">
        <v>8329</v>
      </c>
      <c r="S757" t="s">
        <v>8353</v>
      </c>
      <c r="T757" s="10">
        <f t="shared" si="58"/>
        <v>41383.605057870373</v>
      </c>
      <c r="U757" s="11">
        <f t="shared" si="59"/>
        <v>41414.02847222222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117.71428571428571</v>
      </c>
      <c r="P758" s="6">
        <f t="shared" si="56"/>
        <v>37.454545454545453</v>
      </c>
      <c r="Q758" t="str">
        <f t="shared" si="57"/>
        <v>publishing/nonfiction</v>
      </c>
      <c r="R758" t="s">
        <v>8329</v>
      </c>
      <c r="S758" t="s">
        <v>8353</v>
      </c>
      <c r="T758" s="10">
        <f t="shared" si="58"/>
        <v>40590.766886574071</v>
      </c>
      <c r="U758" s="11">
        <f t="shared" si="59"/>
        <v>40651.725219907406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 s="6">
        <f t="shared" si="56"/>
        <v>33.055555555555557</v>
      </c>
      <c r="Q759" t="str">
        <f t="shared" si="57"/>
        <v>publishing/nonfiction</v>
      </c>
      <c r="R759" t="s">
        <v>8329</v>
      </c>
      <c r="S759" t="s">
        <v>8353</v>
      </c>
      <c r="T759" s="10">
        <f t="shared" si="58"/>
        <v>41235.054560185185</v>
      </c>
      <c r="U759" s="11">
        <f t="shared" si="59"/>
        <v>41249.054560185185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 s="6">
        <f t="shared" si="56"/>
        <v>134.21052631578948</v>
      </c>
      <c r="Q760" t="str">
        <f t="shared" si="57"/>
        <v>publishing/nonfiction</v>
      </c>
      <c r="R760" t="s">
        <v>8329</v>
      </c>
      <c r="S760" t="s">
        <v>8353</v>
      </c>
      <c r="T760" s="10">
        <f t="shared" si="58"/>
        <v>40429.836435185185</v>
      </c>
      <c r="U760" s="11">
        <f t="shared" si="59"/>
        <v>40459.836435185185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101.92000000000002</v>
      </c>
      <c r="P761" s="6">
        <f t="shared" si="56"/>
        <v>51.474747474747474</v>
      </c>
      <c r="Q761" t="str">
        <f t="shared" si="57"/>
        <v>publishing/nonfiction</v>
      </c>
      <c r="R761" t="s">
        <v>8329</v>
      </c>
      <c r="S761" t="s">
        <v>8353</v>
      </c>
      <c r="T761" s="10">
        <f t="shared" si="58"/>
        <v>41789.330312500002</v>
      </c>
      <c r="U761" s="11">
        <f t="shared" si="59"/>
        <v>41829.330312500002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 t="e">
        <f t="shared" si="56"/>
        <v>#DIV/0!</v>
      </c>
      <c r="Q762" t="str">
        <f t="shared" si="57"/>
        <v>publishing/fiction</v>
      </c>
      <c r="R762" t="s">
        <v>8318</v>
      </c>
      <c r="S762" t="s">
        <v>8353</v>
      </c>
      <c r="T762" s="10">
        <f t="shared" si="58"/>
        <v>42670.764039351852</v>
      </c>
      <c r="U762" s="11">
        <f t="shared" si="59"/>
        <v>42700.805706018517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</v>
      </c>
      <c r="P763" s="6">
        <f t="shared" si="56"/>
        <v>39.166666666666664</v>
      </c>
      <c r="Q763" t="str">
        <f t="shared" si="57"/>
        <v>publishing/fiction</v>
      </c>
      <c r="R763" t="s">
        <v>8318</v>
      </c>
      <c r="S763" t="s">
        <v>8353</v>
      </c>
      <c r="T763" s="10">
        <f t="shared" si="58"/>
        <v>41642.751458333332</v>
      </c>
      <c r="U763" s="11">
        <f t="shared" si="59"/>
        <v>41672.751458333332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 t="e">
        <f t="shared" si="56"/>
        <v>#DIV/0!</v>
      </c>
      <c r="Q764" t="str">
        <f t="shared" si="57"/>
        <v>publishing/fiction</v>
      </c>
      <c r="R764" t="s">
        <v>8318</v>
      </c>
      <c r="S764" t="s">
        <v>8353</v>
      </c>
      <c r="T764" s="10">
        <f t="shared" si="58"/>
        <v>42690.858449074076</v>
      </c>
      <c r="U764" s="11">
        <f t="shared" si="59"/>
        <v>42708.25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0.11655011655011654</v>
      </c>
      <c r="P765" s="6">
        <f t="shared" si="56"/>
        <v>5</v>
      </c>
      <c r="Q765" t="str">
        <f t="shared" si="57"/>
        <v>publishing/fiction</v>
      </c>
      <c r="R765" t="s">
        <v>8318</v>
      </c>
      <c r="S765" t="s">
        <v>8353</v>
      </c>
      <c r="T765" s="10">
        <f t="shared" si="58"/>
        <v>41471.446851851848</v>
      </c>
      <c r="U765" s="11">
        <f t="shared" si="59"/>
        <v>41501.446851851848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 t="e">
        <f t="shared" si="56"/>
        <v>#DIV/0!</v>
      </c>
      <c r="Q766" t="str">
        <f t="shared" si="57"/>
        <v>publishing/fiction</v>
      </c>
      <c r="R766" t="s">
        <v>8318</v>
      </c>
      <c r="S766" t="s">
        <v>8353</v>
      </c>
      <c r="T766" s="10">
        <f t="shared" si="58"/>
        <v>42227.173159722224</v>
      </c>
      <c r="U766" s="11">
        <f t="shared" si="59"/>
        <v>42257.173159722224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36.014285714285712</v>
      </c>
      <c r="P767" s="6">
        <f t="shared" si="56"/>
        <v>57.295454545454547</v>
      </c>
      <c r="Q767" t="str">
        <f t="shared" si="57"/>
        <v>publishing/fiction</v>
      </c>
      <c r="R767" t="s">
        <v>8318</v>
      </c>
      <c r="S767" t="s">
        <v>8353</v>
      </c>
      <c r="T767" s="10">
        <f t="shared" si="58"/>
        <v>41901.542638888888</v>
      </c>
      <c r="U767" s="11">
        <f t="shared" si="59"/>
        <v>41931.542638888888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 t="e">
        <f t="shared" si="56"/>
        <v>#DIV/0!</v>
      </c>
      <c r="Q768" t="str">
        <f t="shared" si="57"/>
        <v>publishing/fiction</v>
      </c>
      <c r="R768" t="s">
        <v>8318</v>
      </c>
      <c r="S768" t="s">
        <v>8353</v>
      </c>
      <c r="T768" s="10">
        <f t="shared" si="58"/>
        <v>42021.783368055556</v>
      </c>
      <c r="U768" s="11">
        <f t="shared" si="59"/>
        <v>42051.783368055556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</v>
      </c>
      <c r="P769" s="6">
        <f t="shared" si="56"/>
        <v>59</v>
      </c>
      <c r="Q769" t="str">
        <f t="shared" si="57"/>
        <v>publishing/fiction</v>
      </c>
      <c r="R769" t="s">
        <v>8318</v>
      </c>
      <c r="S769" t="s">
        <v>8353</v>
      </c>
      <c r="T769" s="10">
        <f t="shared" si="58"/>
        <v>42115.143634259264</v>
      </c>
      <c r="U769" s="11">
        <f t="shared" si="59"/>
        <v>42145.143634259264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60">(E770/D770)*100</f>
        <v>0</v>
      </c>
      <c r="P770" s="6" t="e">
        <f t="shared" ref="P770:P833" si="61">(E770/L770)</f>
        <v>#DIV/0!</v>
      </c>
      <c r="Q770" t="str">
        <f t="shared" ref="Q770:Q833" si="62">N770</f>
        <v>publishing/fiction</v>
      </c>
      <c r="R770" t="s">
        <v>8318</v>
      </c>
      <c r="S770" t="s">
        <v>8353</v>
      </c>
      <c r="T770" s="10">
        <f t="shared" si="58"/>
        <v>41594.207060185188</v>
      </c>
      <c r="U770" s="11">
        <f t="shared" si="59"/>
        <v>41624.207060185188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60"/>
        <v>41.4</v>
      </c>
      <c r="P771" s="6">
        <f t="shared" si="61"/>
        <v>31.846153846153847</v>
      </c>
      <c r="Q771" t="str">
        <f t="shared" si="62"/>
        <v>publishing/fiction</v>
      </c>
      <c r="R771" t="s">
        <v>8318</v>
      </c>
      <c r="S771" t="s">
        <v>8353</v>
      </c>
      <c r="T771" s="10">
        <f t="shared" ref="T771:T834" si="63">(((J771/60)/60)/24)+DATE(1970,1,1)</f>
        <v>41604.996458333335</v>
      </c>
      <c r="U771" s="11">
        <f t="shared" ref="U771:U834" si="64">(((I771/60)/60)/24)+DATE(1970,1,1)</f>
        <v>41634.996458333335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 t="e">
        <f t="shared" si="61"/>
        <v>#DIV/0!</v>
      </c>
      <c r="Q772" t="str">
        <f t="shared" si="62"/>
        <v>publishing/fiction</v>
      </c>
      <c r="R772" t="s">
        <v>8318</v>
      </c>
      <c r="S772" t="s">
        <v>8353</v>
      </c>
      <c r="T772" s="10">
        <f t="shared" si="63"/>
        <v>41289.999641203707</v>
      </c>
      <c r="U772" s="11">
        <f t="shared" si="64"/>
        <v>41329.999641203707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2.6315789473684209E-2</v>
      </c>
      <c r="P773" s="6">
        <f t="shared" si="61"/>
        <v>10</v>
      </c>
      <c r="Q773" t="str">
        <f t="shared" si="62"/>
        <v>publishing/fiction</v>
      </c>
      <c r="R773" t="s">
        <v>8318</v>
      </c>
      <c r="S773" t="s">
        <v>8353</v>
      </c>
      <c r="T773" s="10">
        <f t="shared" si="63"/>
        <v>42349.824097222227</v>
      </c>
      <c r="U773" s="11">
        <f t="shared" si="64"/>
        <v>42399.824097222227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3.3333333333333335</v>
      </c>
      <c r="P774" s="6">
        <f t="shared" si="61"/>
        <v>50</v>
      </c>
      <c r="Q774" t="str">
        <f t="shared" si="62"/>
        <v>publishing/fiction</v>
      </c>
      <c r="R774" t="s">
        <v>8318</v>
      </c>
      <c r="S774" t="s">
        <v>8353</v>
      </c>
      <c r="T774" s="10">
        <f t="shared" si="63"/>
        <v>40068.056932870371</v>
      </c>
      <c r="U774" s="11">
        <f t="shared" si="64"/>
        <v>40118.165972222225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0.85129023676509719</v>
      </c>
      <c r="P775" s="6">
        <f t="shared" si="61"/>
        <v>16</v>
      </c>
      <c r="Q775" t="str">
        <f t="shared" si="62"/>
        <v>publishing/fiction</v>
      </c>
      <c r="R775" t="s">
        <v>8318</v>
      </c>
      <c r="S775" t="s">
        <v>8353</v>
      </c>
      <c r="T775" s="10">
        <f t="shared" si="63"/>
        <v>42100.735937499994</v>
      </c>
      <c r="U775" s="11">
        <f t="shared" si="64"/>
        <v>42134.959027777775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70.199999999999989</v>
      </c>
      <c r="P776" s="6">
        <f t="shared" si="61"/>
        <v>39</v>
      </c>
      <c r="Q776" t="str">
        <f t="shared" si="62"/>
        <v>publishing/fiction</v>
      </c>
      <c r="R776" t="s">
        <v>8318</v>
      </c>
      <c r="S776" t="s">
        <v>8353</v>
      </c>
      <c r="T776" s="10">
        <f t="shared" si="63"/>
        <v>41663.780300925922</v>
      </c>
      <c r="U776" s="11">
        <f t="shared" si="64"/>
        <v>41693.780300925922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1.7000000000000002</v>
      </c>
      <c r="P777" s="6">
        <f t="shared" si="61"/>
        <v>34</v>
      </c>
      <c r="Q777" t="str">
        <f t="shared" si="62"/>
        <v>publishing/fiction</v>
      </c>
      <c r="R777" t="s">
        <v>8318</v>
      </c>
      <c r="S777" t="s">
        <v>8353</v>
      </c>
      <c r="T777" s="10">
        <f t="shared" si="63"/>
        <v>40863.060127314813</v>
      </c>
      <c r="U777" s="11">
        <f t="shared" si="64"/>
        <v>40893.060127314813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51.4</v>
      </c>
      <c r="P778" s="6">
        <f t="shared" si="61"/>
        <v>63.122807017543863</v>
      </c>
      <c r="Q778" t="str">
        <f t="shared" si="62"/>
        <v>publishing/fiction</v>
      </c>
      <c r="R778" t="s">
        <v>8318</v>
      </c>
      <c r="S778" t="s">
        <v>8353</v>
      </c>
      <c r="T778" s="10">
        <f t="shared" si="63"/>
        <v>42250.685706018514</v>
      </c>
      <c r="U778" s="11">
        <f t="shared" si="64"/>
        <v>42288.208333333328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0.70000000000000007</v>
      </c>
      <c r="P779" s="6">
        <f t="shared" si="61"/>
        <v>7</v>
      </c>
      <c r="Q779" t="str">
        <f t="shared" si="62"/>
        <v>publishing/fiction</v>
      </c>
      <c r="R779" t="s">
        <v>8318</v>
      </c>
      <c r="S779" t="s">
        <v>8353</v>
      </c>
      <c r="T779" s="10">
        <f t="shared" si="63"/>
        <v>41456.981215277774</v>
      </c>
      <c r="U779" s="11">
        <f t="shared" si="64"/>
        <v>41486.981215277774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0.4</v>
      </c>
      <c r="P780" s="6">
        <f t="shared" si="61"/>
        <v>2</v>
      </c>
      <c r="Q780" t="str">
        <f t="shared" si="62"/>
        <v>publishing/fiction</v>
      </c>
      <c r="R780" t="s">
        <v>8318</v>
      </c>
      <c r="S780" t="s">
        <v>8353</v>
      </c>
      <c r="T780" s="10">
        <f t="shared" si="63"/>
        <v>41729.702314814815</v>
      </c>
      <c r="U780" s="11">
        <f t="shared" si="64"/>
        <v>41759.702314814815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2.666666666666667</v>
      </c>
      <c r="P781" s="6">
        <f t="shared" si="61"/>
        <v>66.666666666666671</v>
      </c>
      <c r="Q781" t="str">
        <f t="shared" si="62"/>
        <v>publishing/fiction</v>
      </c>
      <c r="R781" t="s">
        <v>8318</v>
      </c>
      <c r="S781" t="s">
        <v>8353</v>
      </c>
      <c r="T781" s="10">
        <f t="shared" si="63"/>
        <v>40436.68408564815</v>
      </c>
      <c r="U781" s="11">
        <f t="shared" si="64"/>
        <v>40466.166666666664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 s="6">
        <f t="shared" si="61"/>
        <v>38.518518518518519</v>
      </c>
      <c r="Q782" t="str">
        <f t="shared" si="62"/>
        <v>music/rock</v>
      </c>
      <c r="R782" t="s">
        <v>8337</v>
      </c>
      <c r="S782" t="s">
        <v>8354</v>
      </c>
      <c r="T782" s="10">
        <f t="shared" si="63"/>
        <v>40636.673900462964</v>
      </c>
      <c r="U782" s="11">
        <f t="shared" si="64"/>
        <v>40666.673900462964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133.15375</v>
      </c>
      <c r="P783" s="6">
        <f t="shared" si="61"/>
        <v>42.609200000000001</v>
      </c>
      <c r="Q783" t="str">
        <f t="shared" si="62"/>
        <v>music/rock</v>
      </c>
      <c r="R783" t="s">
        <v>8337</v>
      </c>
      <c r="S783" t="s">
        <v>8354</v>
      </c>
      <c r="T783" s="10">
        <f t="shared" si="63"/>
        <v>41403.000856481485</v>
      </c>
      <c r="U783" s="11">
        <f t="shared" si="64"/>
        <v>41433.000856481485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 s="6">
        <f t="shared" si="61"/>
        <v>50</v>
      </c>
      <c r="Q784" t="str">
        <f t="shared" si="62"/>
        <v>music/rock</v>
      </c>
      <c r="R784" t="s">
        <v>8337</v>
      </c>
      <c r="S784" t="s">
        <v>8354</v>
      </c>
      <c r="T784" s="10">
        <f t="shared" si="63"/>
        <v>41116.758125</v>
      </c>
      <c r="U784" s="11">
        <f t="shared" si="64"/>
        <v>41146.758125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148.13333333333333</v>
      </c>
      <c r="P785" s="6">
        <f t="shared" si="61"/>
        <v>63.485714285714288</v>
      </c>
      <c r="Q785" t="str">
        <f t="shared" si="62"/>
        <v>music/rock</v>
      </c>
      <c r="R785" t="s">
        <v>8337</v>
      </c>
      <c r="S785" t="s">
        <v>8354</v>
      </c>
      <c r="T785" s="10">
        <f t="shared" si="63"/>
        <v>40987.773715277777</v>
      </c>
      <c r="U785" s="11">
        <f t="shared" si="64"/>
        <v>41026.916666666664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102.49999999999999</v>
      </c>
      <c r="P786" s="6">
        <f t="shared" si="61"/>
        <v>102.5</v>
      </c>
      <c r="Q786" t="str">
        <f t="shared" si="62"/>
        <v>music/rock</v>
      </c>
      <c r="R786" t="s">
        <v>8337</v>
      </c>
      <c r="S786" t="s">
        <v>8354</v>
      </c>
      <c r="T786" s="10">
        <f t="shared" si="63"/>
        <v>41675.149525462963</v>
      </c>
      <c r="U786" s="11">
        <f t="shared" si="64"/>
        <v>41715.107858796298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180.62799999999999</v>
      </c>
      <c r="P787" s="6">
        <f t="shared" si="61"/>
        <v>31.142758620689655</v>
      </c>
      <c r="Q787" t="str">
        <f t="shared" si="62"/>
        <v>music/rock</v>
      </c>
      <c r="R787" t="s">
        <v>8337</v>
      </c>
      <c r="S787" t="s">
        <v>8354</v>
      </c>
      <c r="T787" s="10">
        <f t="shared" si="63"/>
        <v>41303.593923611108</v>
      </c>
      <c r="U787" s="11">
        <f t="shared" si="64"/>
        <v>41333.593923611108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142.79999999999998</v>
      </c>
      <c r="P788" s="6">
        <f t="shared" si="61"/>
        <v>162.27272727272728</v>
      </c>
      <c r="Q788" t="str">
        <f t="shared" si="62"/>
        <v>music/rock</v>
      </c>
      <c r="R788" t="s">
        <v>8337</v>
      </c>
      <c r="S788" t="s">
        <v>8354</v>
      </c>
      <c r="T788" s="10">
        <f t="shared" si="63"/>
        <v>40983.055949074071</v>
      </c>
      <c r="U788" s="11">
        <f t="shared" si="64"/>
        <v>41040.657638888886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114.16666666666666</v>
      </c>
      <c r="P789" s="6">
        <f t="shared" si="61"/>
        <v>80.588235294117652</v>
      </c>
      <c r="Q789" t="str">
        <f t="shared" si="62"/>
        <v>music/rock</v>
      </c>
      <c r="R789" t="s">
        <v>8337</v>
      </c>
      <c r="S789" t="s">
        <v>8354</v>
      </c>
      <c r="T789" s="10">
        <f t="shared" si="63"/>
        <v>41549.627615740741</v>
      </c>
      <c r="U789" s="11">
        <f t="shared" si="64"/>
        <v>41579.627615740741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203.505</v>
      </c>
      <c r="P790" s="6">
        <f t="shared" si="61"/>
        <v>59.85441176470588</v>
      </c>
      <c r="Q790" t="str">
        <f t="shared" si="62"/>
        <v>music/rock</v>
      </c>
      <c r="R790" t="s">
        <v>8337</v>
      </c>
      <c r="S790" t="s">
        <v>8354</v>
      </c>
      <c r="T790" s="10">
        <f t="shared" si="63"/>
        <v>41059.006805555553</v>
      </c>
      <c r="U790" s="11">
        <f t="shared" si="64"/>
        <v>41097.165972222225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109.41176470588236</v>
      </c>
      <c r="P791" s="6">
        <f t="shared" si="61"/>
        <v>132.85714285714286</v>
      </c>
      <c r="Q791" t="str">
        <f t="shared" si="62"/>
        <v>music/rock</v>
      </c>
      <c r="R791" t="s">
        <v>8337</v>
      </c>
      <c r="S791" t="s">
        <v>8354</v>
      </c>
      <c r="T791" s="10">
        <f t="shared" si="63"/>
        <v>41277.186111111114</v>
      </c>
      <c r="U791" s="11">
        <f t="shared" si="64"/>
        <v>41295.332638888889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144.37459999999999</v>
      </c>
      <c r="P792" s="6">
        <f t="shared" si="61"/>
        <v>92.547820512820508</v>
      </c>
      <c r="Q792" t="str">
        <f t="shared" si="62"/>
        <v>music/rock</v>
      </c>
      <c r="R792" t="s">
        <v>8337</v>
      </c>
      <c r="S792" t="s">
        <v>8354</v>
      </c>
      <c r="T792" s="10">
        <f t="shared" si="63"/>
        <v>41276.047905092593</v>
      </c>
      <c r="U792" s="11">
        <f t="shared" si="64"/>
        <v>41306.047905092593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103.86666666666666</v>
      </c>
      <c r="P793" s="6">
        <f t="shared" si="61"/>
        <v>60.859375</v>
      </c>
      <c r="Q793" t="str">
        <f t="shared" si="62"/>
        <v>music/rock</v>
      </c>
      <c r="R793" t="s">
        <v>8337</v>
      </c>
      <c r="S793" t="s">
        <v>8354</v>
      </c>
      <c r="T793" s="10">
        <f t="shared" si="63"/>
        <v>41557.780624999999</v>
      </c>
      <c r="U793" s="11">
        <f t="shared" si="64"/>
        <v>41591.249305555553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100.44440000000002</v>
      </c>
      <c r="P794" s="6">
        <f t="shared" si="61"/>
        <v>41.851833333333339</v>
      </c>
      <c r="Q794" t="str">
        <f t="shared" si="62"/>
        <v>music/rock</v>
      </c>
      <c r="R794" t="s">
        <v>8337</v>
      </c>
      <c r="S794" t="s">
        <v>8354</v>
      </c>
      <c r="T794" s="10">
        <f t="shared" si="63"/>
        <v>41555.873645833337</v>
      </c>
      <c r="U794" s="11">
        <f t="shared" si="64"/>
        <v>41585.915312500001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102.77927272727271</v>
      </c>
      <c r="P795" s="6">
        <f t="shared" si="61"/>
        <v>88.325937499999995</v>
      </c>
      <c r="Q795" t="str">
        <f t="shared" si="62"/>
        <v>music/rock</v>
      </c>
      <c r="R795" t="s">
        <v>8337</v>
      </c>
      <c r="S795" t="s">
        <v>8354</v>
      </c>
      <c r="T795" s="10">
        <f t="shared" si="63"/>
        <v>41442.741249999999</v>
      </c>
      <c r="U795" s="11">
        <f t="shared" si="64"/>
        <v>41458.207638888889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105.31250000000001</v>
      </c>
      <c r="P796" s="6">
        <f t="shared" si="61"/>
        <v>158.96226415094338</v>
      </c>
      <c r="Q796" t="str">
        <f t="shared" si="62"/>
        <v>music/rock</v>
      </c>
      <c r="R796" t="s">
        <v>8337</v>
      </c>
      <c r="S796" t="s">
        <v>8354</v>
      </c>
      <c r="T796" s="10">
        <f t="shared" si="63"/>
        <v>40736.115011574075</v>
      </c>
      <c r="U796" s="11">
        <f t="shared" si="64"/>
        <v>40791.712500000001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111.78571428571429</v>
      </c>
      <c r="P797" s="6">
        <f t="shared" si="61"/>
        <v>85.054347826086953</v>
      </c>
      <c r="Q797" t="str">
        <f t="shared" si="62"/>
        <v>music/rock</v>
      </c>
      <c r="R797" t="s">
        <v>8337</v>
      </c>
      <c r="S797" t="s">
        <v>8354</v>
      </c>
      <c r="T797" s="10">
        <f t="shared" si="63"/>
        <v>40963.613032407404</v>
      </c>
      <c r="U797" s="11">
        <f t="shared" si="64"/>
        <v>41006.207638888889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101.35000000000001</v>
      </c>
      <c r="P798" s="6">
        <f t="shared" si="61"/>
        <v>112.61111111111111</v>
      </c>
      <c r="Q798" t="str">
        <f t="shared" si="62"/>
        <v>music/rock</v>
      </c>
      <c r="R798" t="s">
        <v>8337</v>
      </c>
      <c r="S798" t="s">
        <v>8354</v>
      </c>
      <c r="T798" s="10">
        <f t="shared" si="63"/>
        <v>41502.882928240739</v>
      </c>
      <c r="U798" s="11">
        <f t="shared" si="64"/>
        <v>41532.881944444445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107.53333333333333</v>
      </c>
      <c r="P799" s="6">
        <f t="shared" si="61"/>
        <v>45.436619718309856</v>
      </c>
      <c r="Q799" t="str">
        <f t="shared" si="62"/>
        <v>music/rock</v>
      </c>
      <c r="R799" t="s">
        <v>8337</v>
      </c>
      <c r="S799" t="s">
        <v>8354</v>
      </c>
      <c r="T799" s="10">
        <f t="shared" si="63"/>
        <v>40996.994074074071</v>
      </c>
      <c r="U799" s="11">
        <f t="shared" si="64"/>
        <v>41028.166666666664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114.88571428571429</v>
      </c>
      <c r="P800" s="6">
        <f t="shared" si="61"/>
        <v>46.218390804597703</v>
      </c>
      <c r="Q800" t="str">
        <f t="shared" si="62"/>
        <v>music/rock</v>
      </c>
      <c r="R800" t="s">
        <v>8337</v>
      </c>
      <c r="S800" t="s">
        <v>8354</v>
      </c>
      <c r="T800" s="10">
        <f t="shared" si="63"/>
        <v>41882.590127314819</v>
      </c>
      <c r="U800" s="11">
        <f t="shared" si="64"/>
        <v>41912.590127314819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100.02</v>
      </c>
      <c r="P801" s="6">
        <f t="shared" si="61"/>
        <v>178.60714285714286</v>
      </c>
      <c r="Q801" t="str">
        <f t="shared" si="62"/>
        <v>music/rock</v>
      </c>
      <c r="R801" t="s">
        <v>8337</v>
      </c>
      <c r="S801" t="s">
        <v>8354</v>
      </c>
      <c r="T801" s="10">
        <f t="shared" si="63"/>
        <v>40996.667199074072</v>
      </c>
      <c r="U801" s="11">
        <f t="shared" si="64"/>
        <v>41026.667199074072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152.13333333333335</v>
      </c>
      <c r="P802" s="6">
        <f t="shared" si="61"/>
        <v>40.75</v>
      </c>
      <c r="Q802" t="str">
        <f t="shared" si="62"/>
        <v>music/rock</v>
      </c>
      <c r="R802" t="s">
        <v>8337</v>
      </c>
      <c r="S802" t="s">
        <v>8354</v>
      </c>
      <c r="T802" s="10">
        <f t="shared" si="63"/>
        <v>41863.433495370373</v>
      </c>
      <c r="U802" s="11">
        <f t="shared" si="64"/>
        <v>41893.433495370373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111.52149999999999</v>
      </c>
      <c r="P803" s="6">
        <f t="shared" si="61"/>
        <v>43.733921568627444</v>
      </c>
      <c r="Q803" t="str">
        <f t="shared" si="62"/>
        <v>music/rock</v>
      </c>
      <c r="R803" t="s">
        <v>8337</v>
      </c>
      <c r="S803" t="s">
        <v>8354</v>
      </c>
      <c r="T803" s="10">
        <f t="shared" si="63"/>
        <v>40695.795370370368</v>
      </c>
      <c r="U803" s="11">
        <f t="shared" si="64"/>
        <v>40725.795370370368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101.33333333333334</v>
      </c>
      <c r="P804" s="6">
        <f t="shared" si="61"/>
        <v>81.066666666666663</v>
      </c>
      <c r="Q804" t="str">
        <f t="shared" si="62"/>
        <v>music/rock</v>
      </c>
      <c r="R804" t="s">
        <v>8337</v>
      </c>
      <c r="S804" t="s">
        <v>8354</v>
      </c>
      <c r="T804" s="10">
        <f t="shared" si="63"/>
        <v>41123.022268518522</v>
      </c>
      <c r="U804" s="11">
        <f t="shared" si="64"/>
        <v>41169.170138888891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123.2608695652174</v>
      </c>
      <c r="P805" s="6">
        <f t="shared" si="61"/>
        <v>74.60526315789474</v>
      </c>
      <c r="Q805" t="str">
        <f t="shared" si="62"/>
        <v>music/rock</v>
      </c>
      <c r="R805" t="s">
        <v>8337</v>
      </c>
      <c r="S805" t="s">
        <v>8354</v>
      </c>
      <c r="T805" s="10">
        <f t="shared" si="63"/>
        <v>40665.949976851851</v>
      </c>
      <c r="U805" s="11">
        <f t="shared" si="64"/>
        <v>40692.041666666664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 s="6">
        <f t="shared" si="61"/>
        <v>305.55555555555554</v>
      </c>
      <c r="Q806" t="str">
        <f t="shared" si="62"/>
        <v>music/rock</v>
      </c>
      <c r="R806" t="s">
        <v>8337</v>
      </c>
      <c r="S806" t="s">
        <v>8354</v>
      </c>
      <c r="T806" s="10">
        <f t="shared" si="63"/>
        <v>40730.105625000004</v>
      </c>
      <c r="U806" s="11">
        <f t="shared" si="64"/>
        <v>40747.165972222225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 s="6">
        <f t="shared" si="61"/>
        <v>58.333333333333336</v>
      </c>
      <c r="Q807" t="str">
        <f t="shared" si="62"/>
        <v>music/rock</v>
      </c>
      <c r="R807" t="s">
        <v>8337</v>
      </c>
      <c r="S807" t="s">
        <v>8354</v>
      </c>
      <c r="T807" s="10">
        <f t="shared" si="63"/>
        <v>40690.823055555556</v>
      </c>
      <c r="U807" s="11">
        <f t="shared" si="64"/>
        <v>40740.958333333336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104.4375</v>
      </c>
      <c r="P808" s="6">
        <f t="shared" si="61"/>
        <v>117.67605633802818</v>
      </c>
      <c r="Q808" t="str">
        <f t="shared" si="62"/>
        <v>music/rock</v>
      </c>
      <c r="R808" t="s">
        <v>8337</v>
      </c>
      <c r="S808" t="s">
        <v>8354</v>
      </c>
      <c r="T808" s="10">
        <f t="shared" si="63"/>
        <v>40763.691423611112</v>
      </c>
      <c r="U808" s="11">
        <f t="shared" si="64"/>
        <v>40793.691423611112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105.125</v>
      </c>
      <c r="P809" s="6">
        <f t="shared" si="61"/>
        <v>73.771929824561397</v>
      </c>
      <c r="Q809" t="str">
        <f t="shared" si="62"/>
        <v>music/rock</v>
      </c>
      <c r="R809" t="s">
        <v>8337</v>
      </c>
      <c r="S809" t="s">
        <v>8354</v>
      </c>
      <c r="T809" s="10">
        <f t="shared" si="63"/>
        <v>42759.628599537042</v>
      </c>
      <c r="U809" s="11">
        <f t="shared" si="64"/>
        <v>42795.083333333328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 s="6">
        <f t="shared" si="61"/>
        <v>104.65116279069767</v>
      </c>
      <c r="Q810" t="str">
        <f t="shared" si="62"/>
        <v>music/rock</v>
      </c>
      <c r="R810" t="s">
        <v>8337</v>
      </c>
      <c r="S810" t="s">
        <v>8354</v>
      </c>
      <c r="T810" s="10">
        <f t="shared" si="63"/>
        <v>41962.100532407407</v>
      </c>
      <c r="U810" s="11">
        <f t="shared" si="64"/>
        <v>41995.207638888889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103.77499999999999</v>
      </c>
      <c r="P811" s="6">
        <f t="shared" si="61"/>
        <v>79.82692307692308</v>
      </c>
      <c r="Q811" t="str">
        <f t="shared" si="62"/>
        <v>music/rock</v>
      </c>
      <c r="R811" t="s">
        <v>8337</v>
      </c>
      <c r="S811" t="s">
        <v>8354</v>
      </c>
      <c r="T811" s="10">
        <f t="shared" si="63"/>
        <v>41628.833680555559</v>
      </c>
      <c r="U811" s="11">
        <f t="shared" si="64"/>
        <v>41658.833680555559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 s="6">
        <f t="shared" si="61"/>
        <v>58.333333333333336</v>
      </c>
      <c r="Q812" t="str">
        <f t="shared" si="62"/>
        <v>music/rock</v>
      </c>
      <c r="R812" t="s">
        <v>8337</v>
      </c>
      <c r="S812" t="s">
        <v>8354</v>
      </c>
      <c r="T812" s="10">
        <f t="shared" si="63"/>
        <v>41123.056273148148</v>
      </c>
      <c r="U812" s="11">
        <f t="shared" si="64"/>
        <v>41153.056273148148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 s="6">
        <f t="shared" si="61"/>
        <v>86.666666666666671</v>
      </c>
      <c r="Q813" t="str">
        <f t="shared" si="62"/>
        <v>music/rock</v>
      </c>
      <c r="R813" t="s">
        <v>8337</v>
      </c>
      <c r="S813" t="s">
        <v>8354</v>
      </c>
      <c r="T813" s="10">
        <f t="shared" si="63"/>
        <v>41443.643541666665</v>
      </c>
      <c r="U813" s="11">
        <f t="shared" si="64"/>
        <v>41465.702777777777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151.83333333333334</v>
      </c>
      <c r="P814" s="6">
        <f t="shared" si="61"/>
        <v>27.606060606060606</v>
      </c>
      <c r="Q814" t="str">
        <f t="shared" si="62"/>
        <v>music/rock</v>
      </c>
      <c r="R814" t="s">
        <v>8337</v>
      </c>
      <c r="S814" t="s">
        <v>8354</v>
      </c>
      <c r="T814" s="10">
        <f t="shared" si="63"/>
        <v>41282.017962962964</v>
      </c>
      <c r="U814" s="11">
        <f t="shared" si="64"/>
        <v>41334.581944444442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159.99600000000001</v>
      </c>
      <c r="P815" s="6">
        <f t="shared" si="61"/>
        <v>24.999375000000001</v>
      </c>
      <c r="Q815" t="str">
        <f t="shared" si="62"/>
        <v>music/rock</v>
      </c>
      <c r="R815" t="s">
        <v>8337</v>
      </c>
      <c r="S815" t="s">
        <v>8354</v>
      </c>
      <c r="T815" s="10">
        <f t="shared" si="63"/>
        <v>41080.960243055553</v>
      </c>
      <c r="U815" s="11">
        <f t="shared" si="64"/>
        <v>41110.960243055553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127.3</v>
      </c>
      <c r="P816" s="6">
        <f t="shared" si="61"/>
        <v>45.464285714285715</v>
      </c>
      <c r="Q816" t="str">
        <f t="shared" si="62"/>
        <v>music/rock</v>
      </c>
      <c r="R816" t="s">
        <v>8337</v>
      </c>
      <c r="S816" t="s">
        <v>8354</v>
      </c>
      <c r="T816" s="10">
        <f t="shared" si="63"/>
        <v>40679.743067129632</v>
      </c>
      <c r="U816" s="11">
        <f t="shared" si="64"/>
        <v>40694.75277777778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 s="6">
        <f t="shared" si="61"/>
        <v>99.534883720930239</v>
      </c>
      <c r="Q817" t="str">
        <f t="shared" si="62"/>
        <v>music/rock</v>
      </c>
      <c r="R817" t="s">
        <v>8337</v>
      </c>
      <c r="S817" t="s">
        <v>8354</v>
      </c>
      <c r="T817" s="10">
        <f t="shared" si="63"/>
        <v>41914.917858796296</v>
      </c>
      <c r="U817" s="11">
        <f t="shared" si="64"/>
        <v>41944.917858796296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115.12214285714286</v>
      </c>
      <c r="P818" s="6">
        <f t="shared" si="61"/>
        <v>39.31</v>
      </c>
      <c r="Q818" t="str">
        <f t="shared" si="62"/>
        <v>music/rock</v>
      </c>
      <c r="R818" t="s">
        <v>8337</v>
      </c>
      <c r="S818" t="s">
        <v>8354</v>
      </c>
      <c r="T818" s="10">
        <f t="shared" si="63"/>
        <v>41341.870868055557</v>
      </c>
      <c r="U818" s="11">
        <f t="shared" si="64"/>
        <v>41373.270833333336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137.11066666666665</v>
      </c>
      <c r="P819" s="6">
        <f t="shared" si="61"/>
        <v>89.419999999999987</v>
      </c>
      <c r="Q819" t="str">
        <f t="shared" si="62"/>
        <v>music/rock</v>
      </c>
      <c r="R819" t="s">
        <v>8337</v>
      </c>
      <c r="S819" t="s">
        <v>8354</v>
      </c>
      <c r="T819" s="10">
        <f t="shared" si="63"/>
        <v>40925.599664351852</v>
      </c>
      <c r="U819" s="11">
        <f t="shared" si="64"/>
        <v>40979.207638888889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155.71428571428572</v>
      </c>
      <c r="P820" s="6">
        <f t="shared" si="61"/>
        <v>28.684210526315791</v>
      </c>
      <c r="Q820" t="str">
        <f t="shared" si="62"/>
        <v>music/rock</v>
      </c>
      <c r="R820" t="s">
        <v>8337</v>
      </c>
      <c r="S820" t="s">
        <v>8354</v>
      </c>
      <c r="T820" s="10">
        <f t="shared" si="63"/>
        <v>41120.882881944446</v>
      </c>
      <c r="U820" s="11">
        <f t="shared" si="64"/>
        <v>41128.709027777775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108.74999999999999</v>
      </c>
      <c r="P821" s="6">
        <f t="shared" si="61"/>
        <v>31.071428571428573</v>
      </c>
      <c r="Q821" t="str">
        <f t="shared" si="62"/>
        <v>music/rock</v>
      </c>
      <c r="R821" t="s">
        <v>8337</v>
      </c>
      <c r="S821" t="s">
        <v>8354</v>
      </c>
      <c r="T821" s="10">
        <f t="shared" si="63"/>
        <v>41619.998310185183</v>
      </c>
      <c r="U821" s="11">
        <f t="shared" si="64"/>
        <v>41629.197222222225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134.05000000000001</v>
      </c>
      <c r="P822" s="6">
        <f t="shared" si="61"/>
        <v>70.55263157894737</v>
      </c>
      <c r="Q822" t="str">
        <f t="shared" si="62"/>
        <v>music/rock</v>
      </c>
      <c r="R822" t="s">
        <v>8337</v>
      </c>
      <c r="S822" t="s">
        <v>8354</v>
      </c>
      <c r="T822" s="10">
        <f t="shared" si="63"/>
        <v>41768.841921296298</v>
      </c>
      <c r="U822" s="11">
        <f t="shared" si="64"/>
        <v>41799.208333333336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 s="6">
        <f t="shared" si="61"/>
        <v>224.12820512820514</v>
      </c>
      <c r="Q823" t="str">
        <f t="shared" si="62"/>
        <v>music/rock</v>
      </c>
      <c r="R823" t="s">
        <v>8337</v>
      </c>
      <c r="S823" t="s">
        <v>8354</v>
      </c>
      <c r="T823" s="10">
        <f t="shared" si="63"/>
        <v>42093.922048611115</v>
      </c>
      <c r="U823" s="11">
        <f t="shared" si="64"/>
        <v>42128.167361111111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119.16666666666667</v>
      </c>
      <c r="P824" s="6">
        <f t="shared" si="61"/>
        <v>51.811594202898547</v>
      </c>
      <c r="Q824" t="str">
        <f t="shared" si="62"/>
        <v>music/rock</v>
      </c>
      <c r="R824" t="s">
        <v>8337</v>
      </c>
      <c r="S824" t="s">
        <v>8354</v>
      </c>
      <c r="T824" s="10">
        <f t="shared" si="63"/>
        <v>41157.947337962964</v>
      </c>
      <c r="U824" s="11">
        <f t="shared" si="64"/>
        <v>41187.947337962964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179.5</v>
      </c>
      <c r="P825" s="6">
        <f t="shared" si="61"/>
        <v>43.515151515151516</v>
      </c>
      <c r="Q825" t="str">
        <f t="shared" si="62"/>
        <v>music/rock</v>
      </c>
      <c r="R825" t="s">
        <v>8337</v>
      </c>
      <c r="S825" t="s">
        <v>8354</v>
      </c>
      <c r="T825" s="10">
        <f t="shared" si="63"/>
        <v>42055.972824074073</v>
      </c>
      <c r="U825" s="11">
        <f t="shared" si="64"/>
        <v>42085.931157407409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134.38124999999999</v>
      </c>
      <c r="P826" s="6">
        <f t="shared" si="61"/>
        <v>39.816666666666663</v>
      </c>
      <c r="Q826" t="str">
        <f t="shared" si="62"/>
        <v>music/rock</v>
      </c>
      <c r="R826" t="s">
        <v>8337</v>
      </c>
      <c r="S826" t="s">
        <v>8354</v>
      </c>
      <c r="T826" s="10">
        <f t="shared" si="63"/>
        <v>40250.242106481484</v>
      </c>
      <c r="U826" s="11">
        <f t="shared" si="64"/>
        <v>40286.290972222225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100.43200000000002</v>
      </c>
      <c r="P827" s="6">
        <f t="shared" si="61"/>
        <v>126.8080808080808</v>
      </c>
      <c r="Q827" t="str">
        <f t="shared" si="62"/>
        <v>music/rock</v>
      </c>
      <c r="R827" t="s">
        <v>8337</v>
      </c>
      <c r="S827" t="s">
        <v>8354</v>
      </c>
      <c r="T827" s="10">
        <f t="shared" si="63"/>
        <v>41186.306527777779</v>
      </c>
      <c r="U827" s="11">
        <f t="shared" si="64"/>
        <v>41211.306527777779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101.45454545454547</v>
      </c>
      <c r="P828" s="6">
        <f t="shared" si="61"/>
        <v>113.87755102040816</v>
      </c>
      <c r="Q828" t="str">
        <f t="shared" si="62"/>
        <v>music/rock</v>
      </c>
      <c r="R828" t="s">
        <v>8337</v>
      </c>
      <c r="S828" t="s">
        <v>8354</v>
      </c>
      <c r="T828" s="10">
        <f t="shared" si="63"/>
        <v>40973.038541666669</v>
      </c>
      <c r="U828" s="11">
        <f t="shared" si="64"/>
        <v>40993.996874999997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103.33333333333334</v>
      </c>
      <c r="P829" s="6">
        <f t="shared" si="61"/>
        <v>28.181818181818183</v>
      </c>
      <c r="Q829" t="str">
        <f t="shared" si="62"/>
        <v>music/rock</v>
      </c>
      <c r="R829" t="s">
        <v>8337</v>
      </c>
      <c r="S829" t="s">
        <v>8354</v>
      </c>
      <c r="T829" s="10">
        <f t="shared" si="63"/>
        <v>40927.473460648151</v>
      </c>
      <c r="U829" s="11">
        <f t="shared" si="64"/>
        <v>40953.825694444444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 s="6">
        <f t="shared" si="61"/>
        <v>36.60526315789474</v>
      </c>
      <c r="Q830" t="str">
        <f t="shared" si="62"/>
        <v>music/rock</v>
      </c>
      <c r="R830" t="s">
        <v>8337</v>
      </c>
      <c r="S830" t="s">
        <v>8354</v>
      </c>
      <c r="T830" s="10">
        <f t="shared" si="63"/>
        <v>41073.050717592596</v>
      </c>
      <c r="U830" s="11">
        <f t="shared" si="64"/>
        <v>41085.683333333334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 s="6">
        <f t="shared" si="61"/>
        <v>32.5</v>
      </c>
      <c r="Q831" t="str">
        <f t="shared" si="62"/>
        <v>music/rock</v>
      </c>
      <c r="R831" t="s">
        <v>8337</v>
      </c>
      <c r="S831" t="s">
        <v>8354</v>
      </c>
      <c r="T831" s="10">
        <f t="shared" si="63"/>
        <v>42504.801388888889</v>
      </c>
      <c r="U831" s="11">
        <f t="shared" si="64"/>
        <v>42564.801388888889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107.83333333333334</v>
      </c>
      <c r="P832" s="6">
        <f t="shared" si="61"/>
        <v>60.65625</v>
      </c>
      <c r="Q832" t="str">
        <f t="shared" si="62"/>
        <v>music/rock</v>
      </c>
      <c r="R832" t="s">
        <v>8337</v>
      </c>
      <c r="S832" t="s">
        <v>8354</v>
      </c>
      <c r="T832" s="10">
        <f t="shared" si="63"/>
        <v>41325.525752314818</v>
      </c>
      <c r="U832" s="11">
        <f t="shared" si="64"/>
        <v>41355.484085648146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233.33333333333334</v>
      </c>
      <c r="P833" s="6">
        <f t="shared" si="61"/>
        <v>175</v>
      </c>
      <c r="Q833" t="str">
        <f t="shared" si="62"/>
        <v>music/rock</v>
      </c>
      <c r="R833" t="s">
        <v>8337</v>
      </c>
      <c r="S833" t="s">
        <v>8354</v>
      </c>
      <c r="T833" s="10">
        <f t="shared" si="63"/>
        <v>40996.646921296298</v>
      </c>
      <c r="U833" s="11">
        <f t="shared" si="64"/>
        <v>41026.646921296298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65">(E834/D834)*100</f>
        <v>100.60706666666665</v>
      </c>
      <c r="P834" s="6">
        <f t="shared" ref="P834:P897" si="66">(E834/L834)</f>
        <v>97.993896103896105</v>
      </c>
      <c r="Q834" t="str">
        <f t="shared" ref="Q834:Q897" si="67">N834</f>
        <v>music/rock</v>
      </c>
      <c r="R834" t="s">
        <v>8337</v>
      </c>
      <c r="S834" t="s">
        <v>8354</v>
      </c>
      <c r="T834" s="10">
        <f t="shared" si="63"/>
        <v>40869.675173611111</v>
      </c>
      <c r="U834" s="11">
        <f t="shared" si="64"/>
        <v>40929.342361111114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65"/>
        <v>101.66666666666666</v>
      </c>
      <c r="P835" s="6">
        <f t="shared" si="66"/>
        <v>148.78048780487805</v>
      </c>
      <c r="Q835" t="str">
        <f t="shared" si="67"/>
        <v>music/rock</v>
      </c>
      <c r="R835" t="s">
        <v>8337</v>
      </c>
      <c r="S835" t="s">
        <v>8354</v>
      </c>
      <c r="T835" s="10">
        <f t="shared" ref="T835:T898" si="68">(((J835/60)/60)/24)+DATE(1970,1,1)</f>
        <v>41718.878182870372</v>
      </c>
      <c r="U835" s="11">
        <f t="shared" ref="U835:U898" si="69">(((I835/60)/60)/24)+DATE(1970,1,1)</f>
        <v>41748.878182870372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131.0181818181818</v>
      </c>
      <c r="P836" s="6">
        <f t="shared" si="66"/>
        <v>96.08</v>
      </c>
      <c r="Q836" t="str">
        <f t="shared" si="67"/>
        <v>music/rock</v>
      </c>
      <c r="R836" t="s">
        <v>8337</v>
      </c>
      <c r="S836" t="s">
        <v>8354</v>
      </c>
      <c r="T836" s="10">
        <f t="shared" si="68"/>
        <v>41422.822824074072</v>
      </c>
      <c r="U836" s="11">
        <f t="shared" si="69"/>
        <v>41456.165972222225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117.25000000000001</v>
      </c>
      <c r="P837" s="6">
        <f t="shared" si="66"/>
        <v>58.625</v>
      </c>
      <c r="Q837" t="str">
        <f t="shared" si="67"/>
        <v>music/rock</v>
      </c>
      <c r="R837" t="s">
        <v>8337</v>
      </c>
      <c r="S837" t="s">
        <v>8354</v>
      </c>
      <c r="T837" s="10">
        <f t="shared" si="68"/>
        <v>41005.45784722222</v>
      </c>
      <c r="U837" s="11">
        <f t="shared" si="69"/>
        <v>41048.125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100.93039999999999</v>
      </c>
      <c r="P838" s="6">
        <f t="shared" si="66"/>
        <v>109.70695652173914</v>
      </c>
      <c r="Q838" t="str">
        <f t="shared" si="67"/>
        <v>music/rock</v>
      </c>
      <c r="R838" t="s">
        <v>8337</v>
      </c>
      <c r="S838" t="s">
        <v>8354</v>
      </c>
      <c r="T838" s="10">
        <f t="shared" si="68"/>
        <v>41524.056921296295</v>
      </c>
      <c r="U838" s="11">
        <f t="shared" si="69"/>
        <v>41554.056921296295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121.8</v>
      </c>
      <c r="P839" s="6">
        <f t="shared" si="66"/>
        <v>49.112903225806448</v>
      </c>
      <c r="Q839" t="str">
        <f t="shared" si="67"/>
        <v>music/rock</v>
      </c>
      <c r="R839" t="s">
        <v>8337</v>
      </c>
      <c r="S839" t="s">
        <v>8354</v>
      </c>
      <c r="T839" s="10">
        <f t="shared" si="68"/>
        <v>41730.998402777775</v>
      </c>
      <c r="U839" s="11">
        <f t="shared" si="69"/>
        <v>41760.998402777775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145.4</v>
      </c>
      <c r="P840" s="6">
        <f t="shared" si="66"/>
        <v>47.672131147540981</v>
      </c>
      <c r="Q840" t="str">
        <f t="shared" si="67"/>
        <v>music/rock</v>
      </c>
      <c r="R840" t="s">
        <v>8337</v>
      </c>
      <c r="S840" t="s">
        <v>8354</v>
      </c>
      <c r="T840" s="10">
        <f t="shared" si="68"/>
        <v>40895.897974537038</v>
      </c>
      <c r="U840" s="11">
        <f t="shared" si="69"/>
        <v>40925.897974537038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116.61660000000001</v>
      </c>
      <c r="P841" s="6">
        <f t="shared" si="66"/>
        <v>60.737812499999997</v>
      </c>
      <c r="Q841" t="str">
        <f t="shared" si="67"/>
        <v>music/rock</v>
      </c>
      <c r="R841" t="s">
        <v>8337</v>
      </c>
      <c r="S841" t="s">
        <v>8354</v>
      </c>
      <c r="T841" s="10">
        <f t="shared" si="68"/>
        <v>41144.763379629629</v>
      </c>
      <c r="U841" s="11">
        <f t="shared" si="69"/>
        <v>41174.763379629629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120.4166</v>
      </c>
      <c r="P842" s="6">
        <f t="shared" si="66"/>
        <v>63.37715789473684</v>
      </c>
      <c r="Q842" t="str">
        <f t="shared" si="67"/>
        <v>music/metal</v>
      </c>
      <c r="R842" t="s">
        <v>8325</v>
      </c>
      <c r="S842" t="s">
        <v>8354</v>
      </c>
      <c r="T842" s="10">
        <f t="shared" si="68"/>
        <v>42607.226701388892</v>
      </c>
      <c r="U842" s="11">
        <f t="shared" si="69"/>
        <v>42637.226701388892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101.32000000000001</v>
      </c>
      <c r="P843" s="6">
        <f t="shared" si="66"/>
        <v>53.893617021276597</v>
      </c>
      <c r="Q843" t="str">
        <f t="shared" si="67"/>
        <v>music/metal</v>
      </c>
      <c r="R843" t="s">
        <v>8325</v>
      </c>
      <c r="S843" t="s">
        <v>8354</v>
      </c>
      <c r="T843" s="10">
        <f t="shared" si="68"/>
        <v>41923.838692129626</v>
      </c>
      <c r="U843" s="11">
        <f t="shared" si="69"/>
        <v>41953.88035879629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104.32</v>
      </c>
      <c r="P844" s="6">
        <f t="shared" si="66"/>
        <v>66.871794871794876</v>
      </c>
      <c r="Q844" t="str">
        <f t="shared" si="67"/>
        <v>music/metal</v>
      </c>
      <c r="R844" t="s">
        <v>8325</v>
      </c>
      <c r="S844" t="s">
        <v>8354</v>
      </c>
      <c r="T844" s="10">
        <f t="shared" si="68"/>
        <v>41526.592395833337</v>
      </c>
      <c r="U844" s="11">
        <f t="shared" si="69"/>
        <v>41561.165972222225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267.13333333333333</v>
      </c>
      <c r="P845" s="6">
        <f t="shared" si="66"/>
        <v>63.102362204724407</v>
      </c>
      <c r="Q845" t="str">
        <f t="shared" si="67"/>
        <v>music/metal</v>
      </c>
      <c r="R845" t="s">
        <v>8325</v>
      </c>
      <c r="S845" t="s">
        <v>8354</v>
      </c>
      <c r="T845" s="10">
        <f t="shared" si="68"/>
        <v>42695.257870370369</v>
      </c>
      <c r="U845" s="11">
        <f t="shared" si="69"/>
        <v>42712.333333333328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194.13333333333333</v>
      </c>
      <c r="P846" s="6">
        <f t="shared" si="66"/>
        <v>36.628930817610062</v>
      </c>
      <c r="Q846" t="str">
        <f t="shared" si="67"/>
        <v>music/metal</v>
      </c>
      <c r="R846" t="s">
        <v>8325</v>
      </c>
      <c r="S846" t="s">
        <v>8354</v>
      </c>
      <c r="T846" s="10">
        <f t="shared" si="68"/>
        <v>41905.684629629628</v>
      </c>
      <c r="U846" s="11">
        <f t="shared" si="69"/>
        <v>41944.207638888889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120.3802</v>
      </c>
      <c r="P847" s="6">
        <f t="shared" si="66"/>
        <v>34.005706214689269</v>
      </c>
      <c r="Q847" t="str">
        <f t="shared" si="67"/>
        <v>music/metal</v>
      </c>
      <c r="R847" t="s">
        <v>8325</v>
      </c>
      <c r="S847" t="s">
        <v>8354</v>
      </c>
      <c r="T847" s="10">
        <f t="shared" si="68"/>
        <v>42578.205972222218</v>
      </c>
      <c r="U847" s="11">
        <f t="shared" si="69"/>
        <v>42618.165972222225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122.00090909090908</v>
      </c>
      <c r="P848" s="6">
        <f t="shared" si="66"/>
        <v>28.553404255319148</v>
      </c>
      <c r="Q848" t="str">
        <f t="shared" si="67"/>
        <v>music/metal</v>
      </c>
      <c r="R848" t="s">
        <v>8325</v>
      </c>
      <c r="S848" t="s">
        <v>8354</v>
      </c>
      <c r="T848" s="10">
        <f t="shared" si="68"/>
        <v>41694.391840277778</v>
      </c>
      <c r="U848" s="11">
        <f t="shared" si="69"/>
        <v>41708.583333333336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 s="6">
        <f t="shared" si="66"/>
        <v>10</v>
      </c>
      <c r="Q849" t="str">
        <f t="shared" si="67"/>
        <v>music/metal</v>
      </c>
      <c r="R849" t="s">
        <v>8325</v>
      </c>
      <c r="S849" t="s">
        <v>8354</v>
      </c>
      <c r="T849" s="10">
        <f t="shared" si="68"/>
        <v>42165.79833333334</v>
      </c>
      <c r="U849" s="11">
        <f t="shared" si="69"/>
        <v>42195.79833333334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 s="6">
        <f t="shared" si="66"/>
        <v>18.75</v>
      </c>
      <c r="Q850" t="str">
        <f t="shared" si="67"/>
        <v>music/metal</v>
      </c>
      <c r="R850" t="s">
        <v>8325</v>
      </c>
      <c r="S850" t="s">
        <v>8354</v>
      </c>
      <c r="T850" s="10">
        <f t="shared" si="68"/>
        <v>42078.792048611111</v>
      </c>
      <c r="U850" s="11">
        <f t="shared" si="69"/>
        <v>42108.792048611111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119.9</v>
      </c>
      <c r="P851" s="6">
        <f t="shared" si="66"/>
        <v>41.704347826086959</v>
      </c>
      <c r="Q851" t="str">
        <f t="shared" si="67"/>
        <v>music/metal</v>
      </c>
      <c r="R851" t="s">
        <v>8325</v>
      </c>
      <c r="S851" t="s">
        <v>8354</v>
      </c>
      <c r="T851" s="10">
        <f t="shared" si="68"/>
        <v>42051.148888888885</v>
      </c>
      <c r="U851" s="11">
        <f t="shared" si="69"/>
        <v>42079.107222222221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155.17499999999998</v>
      </c>
      <c r="P852" s="6">
        <f t="shared" si="66"/>
        <v>46.669172932330824</v>
      </c>
      <c r="Q852" t="str">
        <f t="shared" si="67"/>
        <v>music/metal</v>
      </c>
      <c r="R852" t="s">
        <v>8325</v>
      </c>
      <c r="S852" t="s">
        <v>8354</v>
      </c>
      <c r="T852" s="10">
        <f t="shared" si="68"/>
        <v>42452.827743055561</v>
      </c>
      <c r="U852" s="11">
        <f t="shared" si="69"/>
        <v>42485.207638888889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130.44999999999999</v>
      </c>
      <c r="P853" s="6">
        <f t="shared" si="66"/>
        <v>37.271428571428572</v>
      </c>
      <c r="Q853" t="str">
        <f t="shared" si="67"/>
        <v>music/metal</v>
      </c>
      <c r="R853" t="s">
        <v>8325</v>
      </c>
      <c r="S853" t="s">
        <v>8354</v>
      </c>
      <c r="T853" s="10">
        <f t="shared" si="68"/>
        <v>42522.880243055552</v>
      </c>
      <c r="U853" s="11">
        <f t="shared" si="69"/>
        <v>42582.822916666672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104.97142857142859</v>
      </c>
      <c r="P854" s="6">
        <f t="shared" si="66"/>
        <v>59.258064516129032</v>
      </c>
      <c r="Q854" t="str">
        <f t="shared" si="67"/>
        <v>music/metal</v>
      </c>
      <c r="R854" t="s">
        <v>8325</v>
      </c>
      <c r="S854" t="s">
        <v>8354</v>
      </c>
      <c r="T854" s="10">
        <f t="shared" si="68"/>
        <v>42656.805497685185</v>
      </c>
      <c r="U854" s="11">
        <f t="shared" si="69"/>
        <v>42667.875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 s="6">
        <f t="shared" si="66"/>
        <v>30</v>
      </c>
      <c r="Q855" t="str">
        <f t="shared" si="67"/>
        <v>music/metal</v>
      </c>
      <c r="R855" t="s">
        <v>8325</v>
      </c>
      <c r="S855" t="s">
        <v>8354</v>
      </c>
      <c r="T855" s="10">
        <f t="shared" si="68"/>
        <v>42021.832280092596</v>
      </c>
      <c r="U855" s="11">
        <f t="shared" si="69"/>
        <v>42051.832280092596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118.2205035971223</v>
      </c>
      <c r="P856" s="6">
        <f t="shared" si="66"/>
        <v>65.8623246492986</v>
      </c>
      <c r="Q856" t="str">
        <f t="shared" si="67"/>
        <v>music/metal</v>
      </c>
      <c r="R856" t="s">
        <v>8325</v>
      </c>
      <c r="S856" t="s">
        <v>8354</v>
      </c>
      <c r="T856" s="10">
        <f t="shared" si="68"/>
        <v>42702.212337962963</v>
      </c>
      <c r="U856" s="11">
        <f t="shared" si="69"/>
        <v>42732.212337962963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103.44827586206897</v>
      </c>
      <c r="P857" s="6">
        <f t="shared" si="66"/>
        <v>31.914893617021278</v>
      </c>
      <c r="Q857" t="str">
        <f t="shared" si="67"/>
        <v>music/metal</v>
      </c>
      <c r="R857" t="s">
        <v>8325</v>
      </c>
      <c r="S857" t="s">
        <v>8354</v>
      </c>
      <c r="T857" s="10">
        <f t="shared" si="68"/>
        <v>42545.125196759262</v>
      </c>
      <c r="U857" s="11">
        <f t="shared" si="69"/>
        <v>42575.125196759262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218.00000000000003</v>
      </c>
      <c r="P858" s="6">
        <f t="shared" si="66"/>
        <v>19.464285714285715</v>
      </c>
      <c r="Q858" t="str">
        <f t="shared" si="67"/>
        <v>music/metal</v>
      </c>
      <c r="R858" t="s">
        <v>8325</v>
      </c>
      <c r="S858" t="s">
        <v>8354</v>
      </c>
      <c r="T858" s="10">
        <f t="shared" si="68"/>
        <v>42609.311990740738</v>
      </c>
      <c r="U858" s="11">
        <f t="shared" si="69"/>
        <v>42668.791666666672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 s="6">
        <f t="shared" si="66"/>
        <v>50</v>
      </c>
      <c r="Q859" t="str">
        <f t="shared" si="67"/>
        <v>music/metal</v>
      </c>
      <c r="R859" t="s">
        <v>8325</v>
      </c>
      <c r="S859" t="s">
        <v>8354</v>
      </c>
      <c r="T859" s="10">
        <f t="shared" si="68"/>
        <v>42291.581377314811</v>
      </c>
      <c r="U859" s="11">
        <f t="shared" si="69"/>
        <v>42333.623043981483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144.00583333333333</v>
      </c>
      <c r="P860" s="6">
        <f t="shared" si="66"/>
        <v>22.737763157894737</v>
      </c>
      <c r="Q860" t="str">
        <f t="shared" si="67"/>
        <v>music/metal</v>
      </c>
      <c r="R860" t="s">
        <v>8325</v>
      </c>
      <c r="S860" t="s">
        <v>8354</v>
      </c>
      <c r="T860" s="10">
        <f t="shared" si="68"/>
        <v>42079.745578703703</v>
      </c>
      <c r="U860" s="11">
        <f t="shared" si="69"/>
        <v>42109.957638888889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104.67500000000001</v>
      </c>
      <c r="P861" s="6">
        <f t="shared" si="66"/>
        <v>42.724489795918366</v>
      </c>
      <c r="Q861" t="str">
        <f t="shared" si="67"/>
        <v>music/metal</v>
      </c>
      <c r="R861" t="s">
        <v>8325</v>
      </c>
      <c r="S861" t="s">
        <v>8354</v>
      </c>
      <c r="T861" s="10">
        <f t="shared" si="68"/>
        <v>42128.820231481484</v>
      </c>
      <c r="U861" s="11">
        <f t="shared" si="69"/>
        <v>42159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18.142857142857142</v>
      </c>
      <c r="P862" s="6">
        <f t="shared" si="66"/>
        <v>52.916666666666664</v>
      </c>
      <c r="Q862" t="str">
        <f t="shared" si="67"/>
        <v>music/jazz</v>
      </c>
      <c r="R862" t="s">
        <v>8323</v>
      </c>
      <c r="S862" t="s">
        <v>8354</v>
      </c>
      <c r="T862" s="10">
        <f t="shared" si="68"/>
        <v>41570.482789351852</v>
      </c>
      <c r="U862" s="11">
        <f t="shared" si="69"/>
        <v>41600.524456018517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2.2444444444444445</v>
      </c>
      <c r="P863" s="6">
        <f t="shared" si="66"/>
        <v>50.5</v>
      </c>
      <c r="Q863" t="str">
        <f t="shared" si="67"/>
        <v>music/jazz</v>
      </c>
      <c r="R863" t="s">
        <v>8323</v>
      </c>
      <c r="S863" t="s">
        <v>8354</v>
      </c>
      <c r="T863" s="10">
        <f t="shared" si="68"/>
        <v>42599.965324074074</v>
      </c>
      <c r="U863" s="11">
        <f t="shared" si="69"/>
        <v>42629.965324074074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0.33999999999999997</v>
      </c>
      <c r="P864" s="6">
        <f t="shared" si="66"/>
        <v>42.5</v>
      </c>
      <c r="Q864" t="str">
        <f t="shared" si="67"/>
        <v>music/jazz</v>
      </c>
      <c r="R864" t="s">
        <v>8323</v>
      </c>
      <c r="S864" t="s">
        <v>8354</v>
      </c>
      <c r="T864" s="10">
        <f t="shared" si="68"/>
        <v>41559.5549537037</v>
      </c>
      <c r="U864" s="11">
        <f t="shared" si="69"/>
        <v>41589.596620370372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4.5</v>
      </c>
      <c r="P865" s="6">
        <f t="shared" si="66"/>
        <v>18</v>
      </c>
      <c r="Q865" t="str">
        <f t="shared" si="67"/>
        <v>music/jazz</v>
      </c>
      <c r="R865" t="s">
        <v>8323</v>
      </c>
      <c r="S865" t="s">
        <v>8354</v>
      </c>
      <c r="T865" s="10">
        <f t="shared" si="68"/>
        <v>40921.117662037039</v>
      </c>
      <c r="U865" s="11">
        <f t="shared" si="69"/>
        <v>40951.117662037039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41.53846153846154</v>
      </c>
      <c r="P866" s="6">
        <f t="shared" si="66"/>
        <v>34.177215189873415</v>
      </c>
      <c r="Q866" t="str">
        <f t="shared" si="67"/>
        <v>music/jazz</v>
      </c>
      <c r="R866" t="s">
        <v>8323</v>
      </c>
      <c r="S866" t="s">
        <v>8354</v>
      </c>
      <c r="T866" s="10">
        <f t="shared" si="68"/>
        <v>41541.106921296298</v>
      </c>
      <c r="U866" s="11">
        <f t="shared" si="69"/>
        <v>41563.415972222225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</v>
      </c>
      <c r="P867" s="6">
        <f t="shared" si="66"/>
        <v>22.5</v>
      </c>
      <c r="Q867" t="str">
        <f t="shared" si="67"/>
        <v>music/jazz</v>
      </c>
      <c r="R867" t="s">
        <v>8323</v>
      </c>
      <c r="S867" t="s">
        <v>8354</v>
      </c>
      <c r="T867" s="10">
        <f t="shared" si="68"/>
        <v>41230.77311342593</v>
      </c>
      <c r="U867" s="11">
        <f t="shared" si="69"/>
        <v>41290.77311342593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18.285714285714285</v>
      </c>
      <c r="P868" s="6">
        <f t="shared" si="66"/>
        <v>58.18181818181818</v>
      </c>
      <c r="Q868" t="str">
        <f t="shared" si="67"/>
        <v>music/jazz</v>
      </c>
      <c r="R868" t="s">
        <v>8323</v>
      </c>
      <c r="S868" t="s">
        <v>8354</v>
      </c>
      <c r="T868" s="10">
        <f t="shared" si="68"/>
        <v>42025.637939814813</v>
      </c>
      <c r="U868" s="11">
        <f t="shared" si="69"/>
        <v>42063.631944444445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24.02</v>
      </c>
      <c r="P869" s="6">
        <f t="shared" si="66"/>
        <v>109.18181818181819</v>
      </c>
      <c r="Q869" t="str">
        <f t="shared" si="67"/>
        <v>music/jazz</v>
      </c>
      <c r="R869" t="s">
        <v>8323</v>
      </c>
      <c r="S869" t="s">
        <v>8354</v>
      </c>
      <c r="T869" s="10">
        <f t="shared" si="68"/>
        <v>40088.105393518519</v>
      </c>
      <c r="U869" s="11">
        <f t="shared" si="69"/>
        <v>40148.207638888889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0.1111111111111111</v>
      </c>
      <c r="P870" s="6">
        <f t="shared" si="66"/>
        <v>50</v>
      </c>
      <c r="Q870" t="str">
        <f t="shared" si="67"/>
        <v>music/jazz</v>
      </c>
      <c r="R870" t="s">
        <v>8323</v>
      </c>
      <c r="S870" t="s">
        <v>8354</v>
      </c>
      <c r="T870" s="10">
        <f t="shared" si="68"/>
        <v>41616.027754629627</v>
      </c>
      <c r="U870" s="11">
        <f t="shared" si="69"/>
        <v>41646.027754629627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11.818181818181818</v>
      </c>
      <c r="P871" s="6">
        <f t="shared" si="66"/>
        <v>346.66666666666669</v>
      </c>
      <c r="Q871" t="str">
        <f t="shared" si="67"/>
        <v>music/jazz</v>
      </c>
      <c r="R871" t="s">
        <v>8323</v>
      </c>
      <c r="S871" t="s">
        <v>8354</v>
      </c>
      <c r="T871" s="10">
        <f t="shared" si="68"/>
        <v>41342.845567129632</v>
      </c>
      <c r="U871" s="11">
        <f t="shared" si="69"/>
        <v>41372.803900462961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0.31</v>
      </c>
      <c r="P872" s="6">
        <f t="shared" si="66"/>
        <v>12.4</v>
      </c>
      <c r="Q872" t="str">
        <f t="shared" si="67"/>
        <v>music/jazz</v>
      </c>
      <c r="R872" t="s">
        <v>8323</v>
      </c>
      <c r="S872" t="s">
        <v>8354</v>
      </c>
      <c r="T872" s="10">
        <f t="shared" si="68"/>
        <v>41488.022256944445</v>
      </c>
      <c r="U872" s="11">
        <f t="shared" si="69"/>
        <v>41518.022256944445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5.416666666666667</v>
      </c>
      <c r="P873" s="6">
        <f t="shared" si="66"/>
        <v>27.083333333333332</v>
      </c>
      <c r="Q873" t="str">
        <f t="shared" si="67"/>
        <v>music/jazz</v>
      </c>
      <c r="R873" t="s">
        <v>8323</v>
      </c>
      <c r="S873" t="s">
        <v>8354</v>
      </c>
      <c r="T873" s="10">
        <f t="shared" si="68"/>
        <v>41577.561284722222</v>
      </c>
      <c r="U873" s="11">
        <f t="shared" si="69"/>
        <v>41607.602951388886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0.8125</v>
      </c>
      <c r="P874" s="6">
        <f t="shared" si="66"/>
        <v>32.5</v>
      </c>
      <c r="Q874" t="str">
        <f t="shared" si="67"/>
        <v>music/jazz</v>
      </c>
      <c r="R874" t="s">
        <v>8323</v>
      </c>
      <c r="S874" t="s">
        <v>8354</v>
      </c>
      <c r="T874" s="10">
        <f t="shared" si="68"/>
        <v>40567.825543981482</v>
      </c>
      <c r="U874" s="11">
        <f t="shared" si="69"/>
        <v>40612.825543981482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1.2857142857142856</v>
      </c>
      <c r="P875" s="6">
        <f t="shared" si="66"/>
        <v>9</v>
      </c>
      <c r="Q875" t="str">
        <f t="shared" si="67"/>
        <v>music/jazz</v>
      </c>
      <c r="R875" t="s">
        <v>8323</v>
      </c>
      <c r="S875" t="s">
        <v>8354</v>
      </c>
      <c r="T875" s="10">
        <f t="shared" si="68"/>
        <v>41184.167129629634</v>
      </c>
      <c r="U875" s="11">
        <f t="shared" si="69"/>
        <v>41224.208796296298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24.333333333333336</v>
      </c>
      <c r="P876" s="6">
        <f t="shared" si="66"/>
        <v>34.761904761904759</v>
      </c>
      <c r="Q876" t="str">
        <f t="shared" si="67"/>
        <v>music/jazz</v>
      </c>
      <c r="R876" t="s">
        <v>8323</v>
      </c>
      <c r="S876" t="s">
        <v>8354</v>
      </c>
      <c r="T876" s="10">
        <f t="shared" si="68"/>
        <v>41368.583726851852</v>
      </c>
      <c r="U876" s="11">
        <f t="shared" si="69"/>
        <v>41398.583726851852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 t="e">
        <f t="shared" si="66"/>
        <v>#DIV/0!</v>
      </c>
      <c r="Q877" t="str">
        <f t="shared" si="67"/>
        <v>music/jazz</v>
      </c>
      <c r="R877" t="s">
        <v>8323</v>
      </c>
      <c r="S877" t="s">
        <v>8354</v>
      </c>
      <c r="T877" s="10">
        <f t="shared" si="68"/>
        <v>42248.723738425921</v>
      </c>
      <c r="U877" s="11">
        <f t="shared" si="69"/>
        <v>42268.723738425921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40.799492385786799</v>
      </c>
      <c r="P878" s="6">
        <f t="shared" si="66"/>
        <v>28.577777777777779</v>
      </c>
      <c r="Q878" t="str">
        <f t="shared" si="67"/>
        <v>music/jazz</v>
      </c>
      <c r="R878" t="s">
        <v>8323</v>
      </c>
      <c r="S878" t="s">
        <v>8354</v>
      </c>
      <c r="T878" s="10">
        <f t="shared" si="68"/>
        <v>41276.496840277774</v>
      </c>
      <c r="U878" s="11">
        <f t="shared" si="69"/>
        <v>41309.496840277774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67.55</v>
      </c>
      <c r="P879" s="6">
        <f t="shared" si="66"/>
        <v>46.586206896551722</v>
      </c>
      <c r="Q879" t="str">
        <f t="shared" si="67"/>
        <v>music/jazz</v>
      </c>
      <c r="R879" t="s">
        <v>8323</v>
      </c>
      <c r="S879" t="s">
        <v>8354</v>
      </c>
      <c r="T879" s="10">
        <f t="shared" si="68"/>
        <v>41597.788888888892</v>
      </c>
      <c r="U879" s="11">
        <f t="shared" si="69"/>
        <v>41627.788888888892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1.3</v>
      </c>
      <c r="P880" s="6">
        <f t="shared" si="66"/>
        <v>32.5</v>
      </c>
      <c r="Q880" t="str">
        <f t="shared" si="67"/>
        <v>music/jazz</v>
      </c>
      <c r="R880" t="s">
        <v>8323</v>
      </c>
      <c r="S880" t="s">
        <v>8354</v>
      </c>
      <c r="T880" s="10">
        <f t="shared" si="68"/>
        <v>40505.232916666668</v>
      </c>
      <c r="U880" s="11">
        <f t="shared" si="69"/>
        <v>40535.232916666668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30.666666666666664</v>
      </c>
      <c r="P881" s="6">
        <f t="shared" si="66"/>
        <v>21.466666666666665</v>
      </c>
      <c r="Q881" t="str">
        <f t="shared" si="67"/>
        <v>music/jazz</v>
      </c>
      <c r="R881" t="s">
        <v>8323</v>
      </c>
      <c r="S881" t="s">
        <v>8354</v>
      </c>
      <c r="T881" s="10">
        <f t="shared" si="68"/>
        <v>41037.829918981479</v>
      </c>
      <c r="U881" s="11">
        <f t="shared" si="69"/>
        <v>41058.829918981479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</v>
      </c>
      <c r="P882" s="6">
        <f t="shared" si="66"/>
        <v>14.125</v>
      </c>
      <c r="Q882" t="str">
        <f t="shared" si="67"/>
        <v>music/indie rock</v>
      </c>
      <c r="R882" t="s">
        <v>8322</v>
      </c>
      <c r="S882" t="s">
        <v>8354</v>
      </c>
      <c r="T882" s="10">
        <f t="shared" si="68"/>
        <v>41179.32104166667</v>
      </c>
      <c r="U882" s="11">
        <f t="shared" si="69"/>
        <v>41212.32104166667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0.8</v>
      </c>
      <c r="P883" s="6">
        <f t="shared" si="66"/>
        <v>30</v>
      </c>
      <c r="Q883" t="str">
        <f t="shared" si="67"/>
        <v>music/indie rock</v>
      </c>
      <c r="R883" t="s">
        <v>8322</v>
      </c>
      <c r="S883" t="s">
        <v>8354</v>
      </c>
      <c r="T883" s="10">
        <f t="shared" si="68"/>
        <v>40877.25099537037</v>
      </c>
      <c r="U883" s="11">
        <f t="shared" si="69"/>
        <v>40922.25099537037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20.133333333333333</v>
      </c>
      <c r="P884" s="6">
        <f t="shared" si="66"/>
        <v>21.571428571428573</v>
      </c>
      <c r="Q884" t="str">
        <f t="shared" si="67"/>
        <v>music/indie rock</v>
      </c>
      <c r="R884" t="s">
        <v>8322</v>
      </c>
      <c r="S884" t="s">
        <v>8354</v>
      </c>
      <c r="T884" s="10">
        <f t="shared" si="68"/>
        <v>40759.860532407409</v>
      </c>
      <c r="U884" s="11">
        <f t="shared" si="69"/>
        <v>40792.860532407409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40.020000000000003</v>
      </c>
      <c r="P885" s="6">
        <f t="shared" si="66"/>
        <v>83.375</v>
      </c>
      <c r="Q885" t="str">
        <f t="shared" si="67"/>
        <v>music/indie rock</v>
      </c>
      <c r="R885" t="s">
        <v>8322</v>
      </c>
      <c r="S885" t="s">
        <v>8354</v>
      </c>
      <c r="T885" s="10">
        <f t="shared" si="68"/>
        <v>42371.935590277775</v>
      </c>
      <c r="U885" s="11">
        <f t="shared" si="69"/>
        <v>42431.935590277775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 s="6">
        <f t="shared" si="66"/>
        <v>10</v>
      </c>
      <c r="Q886" t="str">
        <f t="shared" si="67"/>
        <v>music/indie rock</v>
      </c>
      <c r="R886" t="s">
        <v>8322</v>
      </c>
      <c r="S886" t="s">
        <v>8354</v>
      </c>
      <c r="T886" s="10">
        <f t="shared" si="68"/>
        <v>40981.802615740737</v>
      </c>
      <c r="U886" s="11">
        <f t="shared" si="69"/>
        <v>41041.104861111111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 s="6">
        <f t="shared" si="66"/>
        <v>35.714285714285715</v>
      </c>
      <c r="Q887" t="str">
        <f t="shared" si="67"/>
        <v>music/indie rock</v>
      </c>
      <c r="R887" t="s">
        <v>8322</v>
      </c>
      <c r="S887" t="s">
        <v>8354</v>
      </c>
      <c r="T887" s="10">
        <f t="shared" si="68"/>
        <v>42713.941099537042</v>
      </c>
      <c r="U887" s="11">
        <f t="shared" si="69"/>
        <v>42734.941099537042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 s="6">
        <f t="shared" si="66"/>
        <v>29.285714285714285</v>
      </c>
      <c r="Q888" t="str">
        <f t="shared" si="67"/>
        <v>music/indie rock</v>
      </c>
      <c r="R888" t="s">
        <v>8322</v>
      </c>
      <c r="S888" t="s">
        <v>8354</v>
      </c>
      <c r="T888" s="10">
        <f t="shared" si="68"/>
        <v>42603.870520833334</v>
      </c>
      <c r="U888" s="11">
        <f t="shared" si="69"/>
        <v>42628.870520833334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 t="e">
        <f t="shared" si="66"/>
        <v>#DIV/0!</v>
      </c>
      <c r="Q889" t="str">
        <f t="shared" si="67"/>
        <v>music/indie rock</v>
      </c>
      <c r="R889" t="s">
        <v>8322</v>
      </c>
      <c r="S889" t="s">
        <v>8354</v>
      </c>
      <c r="T889" s="10">
        <f t="shared" si="68"/>
        <v>41026.958969907406</v>
      </c>
      <c r="U889" s="11">
        <f t="shared" si="69"/>
        <v>41056.958969907406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7.1999999999999993</v>
      </c>
      <c r="P890" s="6">
        <f t="shared" si="66"/>
        <v>18</v>
      </c>
      <c r="Q890" t="str">
        <f t="shared" si="67"/>
        <v>music/indie rock</v>
      </c>
      <c r="R890" t="s">
        <v>8322</v>
      </c>
      <c r="S890" t="s">
        <v>8354</v>
      </c>
      <c r="T890" s="10">
        <f t="shared" si="68"/>
        <v>40751.753298611111</v>
      </c>
      <c r="U890" s="11">
        <f t="shared" si="69"/>
        <v>40787.25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9.4412800000000008</v>
      </c>
      <c r="P891" s="6">
        <f t="shared" si="66"/>
        <v>73.760000000000005</v>
      </c>
      <c r="Q891" t="str">
        <f t="shared" si="67"/>
        <v>music/indie rock</v>
      </c>
      <c r="R891" t="s">
        <v>8322</v>
      </c>
      <c r="S891" t="s">
        <v>8354</v>
      </c>
      <c r="T891" s="10">
        <f t="shared" si="68"/>
        <v>41887.784062500003</v>
      </c>
      <c r="U891" s="11">
        <f t="shared" si="69"/>
        <v>41917.784062500003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4.1666666666666661</v>
      </c>
      <c r="P892" s="6">
        <f t="shared" si="66"/>
        <v>31.25</v>
      </c>
      <c r="Q892" t="str">
        <f t="shared" si="67"/>
        <v>music/indie rock</v>
      </c>
      <c r="R892" t="s">
        <v>8322</v>
      </c>
      <c r="S892" t="s">
        <v>8354</v>
      </c>
      <c r="T892" s="10">
        <f t="shared" si="68"/>
        <v>41569.698831018519</v>
      </c>
      <c r="U892" s="11">
        <f t="shared" si="69"/>
        <v>41599.740497685183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</v>
      </c>
      <c r="P893" s="6">
        <f t="shared" si="66"/>
        <v>28.888888888888889</v>
      </c>
      <c r="Q893" t="str">
        <f t="shared" si="67"/>
        <v>music/indie rock</v>
      </c>
      <c r="R893" t="s">
        <v>8322</v>
      </c>
      <c r="S893" t="s">
        <v>8354</v>
      </c>
      <c r="T893" s="10">
        <f t="shared" si="68"/>
        <v>41842.031597222223</v>
      </c>
      <c r="U893" s="11">
        <f t="shared" si="69"/>
        <v>41872.031597222223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40.75</v>
      </c>
      <c r="P894" s="6">
        <f t="shared" si="66"/>
        <v>143.8235294117647</v>
      </c>
      <c r="Q894" t="str">
        <f t="shared" si="67"/>
        <v>music/indie rock</v>
      </c>
      <c r="R894" t="s">
        <v>8322</v>
      </c>
      <c r="S894" t="s">
        <v>8354</v>
      </c>
      <c r="T894" s="10">
        <f t="shared" si="68"/>
        <v>40304.20003472222</v>
      </c>
      <c r="U894" s="11">
        <f t="shared" si="69"/>
        <v>40391.166666666664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 s="6">
        <f t="shared" si="66"/>
        <v>40</v>
      </c>
      <c r="Q895" t="str">
        <f t="shared" si="67"/>
        <v>music/indie rock</v>
      </c>
      <c r="R895" t="s">
        <v>8322</v>
      </c>
      <c r="S895" t="s">
        <v>8354</v>
      </c>
      <c r="T895" s="10">
        <f t="shared" si="68"/>
        <v>42065.897719907407</v>
      </c>
      <c r="U895" s="11">
        <f t="shared" si="69"/>
        <v>42095.856053240743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39.17</v>
      </c>
      <c r="P896" s="6">
        <f t="shared" si="66"/>
        <v>147.81132075471697</v>
      </c>
      <c r="Q896" t="str">
        <f t="shared" si="67"/>
        <v>music/indie rock</v>
      </c>
      <c r="R896" t="s">
        <v>8322</v>
      </c>
      <c r="S896" t="s">
        <v>8354</v>
      </c>
      <c r="T896" s="10">
        <f t="shared" si="68"/>
        <v>42496.981597222228</v>
      </c>
      <c r="U896" s="11">
        <f t="shared" si="69"/>
        <v>42526.981597222228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</v>
      </c>
      <c r="P897" s="6">
        <f t="shared" si="66"/>
        <v>27.857142857142858</v>
      </c>
      <c r="Q897" t="str">
        <f t="shared" si="67"/>
        <v>music/indie rock</v>
      </c>
      <c r="R897" t="s">
        <v>8322</v>
      </c>
      <c r="S897" t="s">
        <v>8354</v>
      </c>
      <c r="T897" s="10">
        <f t="shared" si="68"/>
        <v>40431.127650462964</v>
      </c>
      <c r="U897" s="11">
        <f t="shared" si="69"/>
        <v>40476.127650462964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70">(E898/D898)*100</f>
        <v>40</v>
      </c>
      <c r="P898" s="6">
        <f t="shared" ref="P898:P961" si="71">(E898/L898)</f>
        <v>44.444444444444443</v>
      </c>
      <c r="Q898" t="str">
        <f t="shared" ref="Q898:Q961" si="72">N898</f>
        <v>music/indie rock</v>
      </c>
      <c r="R898" t="s">
        <v>8322</v>
      </c>
      <c r="S898" t="s">
        <v>8354</v>
      </c>
      <c r="T898" s="10">
        <f t="shared" si="68"/>
        <v>42218.872986111113</v>
      </c>
      <c r="U898" s="11">
        <f t="shared" si="69"/>
        <v>42244.166666666672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70"/>
        <v>0</v>
      </c>
      <c r="P899" s="6" t="e">
        <f t="shared" si="71"/>
        <v>#DIV/0!</v>
      </c>
      <c r="Q899" t="str">
        <f t="shared" si="72"/>
        <v>music/indie rock</v>
      </c>
      <c r="R899" t="s">
        <v>8322</v>
      </c>
      <c r="S899" t="s">
        <v>8354</v>
      </c>
      <c r="T899" s="10">
        <f t="shared" ref="T899:T962" si="73">(((J899/60)/60)/24)+DATE(1970,1,1)</f>
        <v>41211.688750000001</v>
      </c>
      <c r="U899" s="11">
        <f t="shared" ref="U899:U962" si="74">(((I899/60)/60)/24)+DATE(1970,1,1)</f>
        <v>41241.730416666665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2.8000000000000003</v>
      </c>
      <c r="P900" s="6">
        <f t="shared" si="71"/>
        <v>35</v>
      </c>
      <c r="Q900" t="str">
        <f t="shared" si="72"/>
        <v>music/indie rock</v>
      </c>
      <c r="R900" t="s">
        <v>8322</v>
      </c>
      <c r="S900" t="s">
        <v>8354</v>
      </c>
      <c r="T900" s="10">
        <f t="shared" si="73"/>
        <v>40878.758217592593</v>
      </c>
      <c r="U900" s="11">
        <f t="shared" si="74"/>
        <v>40923.758217592593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37.333333333333336</v>
      </c>
      <c r="P901" s="6">
        <f t="shared" si="71"/>
        <v>35</v>
      </c>
      <c r="Q901" t="str">
        <f t="shared" si="72"/>
        <v>music/indie rock</v>
      </c>
      <c r="R901" t="s">
        <v>8322</v>
      </c>
      <c r="S901" t="s">
        <v>8354</v>
      </c>
      <c r="T901" s="10">
        <f t="shared" si="73"/>
        <v>40646.099097222221</v>
      </c>
      <c r="U901" s="11">
        <f t="shared" si="74"/>
        <v>40691.099097222221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0.42</v>
      </c>
      <c r="P902" s="6">
        <f t="shared" si="71"/>
        <v>10.5</v>
      </c>
      <c r="Q902" t="str">
        <f t="shared" si="72"/>
        <v>music/jazz</v>
      </c>
      <c r="R902" t="s">
        <v>8323</v>
      </c>
      <c r="S902" t="s">
        <v>8354</v>
      </c>
      <c r="T902" s="10">
        <f t="shared" si="73"/>
        <v>42429.84956018519</v>
      </c>
      <c r="U902" s="11">
        <f t="shared" si="74"/>
        <v>42459.807893518519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 t="e">
        <f t="shared" si="71"/>
        <v>#DIV/0!</v>
      </c>
      <c r="Q903" t="str">
        <f t="shared" si="72"/>
        <v>music/jazz</v>
      </c>
      <c r="R903" t="s">
        <v>8323</v>
      </c>
      <c r="S903" t="s">
        <v>8354</v>
      </c>
      <c r="T903" s="10">
        <f t="shared" si="73"/>
        <v>40291.81150462963</v>
      </c>
      <c r="U903" s="11">
        <f t="shared" si="74"/>
        <v>40337.799305555556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0.3</v>
      </c>
      <c r="P904" s="6">
        <f t="shared" si="71"/>
        <v>30</v>
      </c>
      <c r="Q904" t="str">
        <f t="shared" si="72"/>
        <v>music/jazz</v>
      </c>
      <c r="R904" t="s">
        <v>8323</v>
      </c>
      <c r="S904" t="s">
        <v>8354</v>
      </c>
      <c r="T904" s="10">
        <f t="shared" si="73"/>
        <v>41829.965532407405</v>
      </c>
      <c r="U904" s="11">
        <f t="shared" si="74"/>
        <v>41881.645833333336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</v>
      </c>
      <c r="P905" s="6">
        <f t="shared" si="71"/>
        <v>40</v>
      </c>
      <c r="Q905" t="str">
        <f t="shared" si="72"/>
        <v>music/jazz</v>
      </c>
      <c r="R905" t="s">
        <v>8323</v>
      </c>
      <c r="S905" t="s">
        <v>8354</v>
      </c>
      <c r="T905" s="10">
        <f t="shared" si="73"/>
        <v>41149.796064814815</v>
      </c>
      <c r="U905" s="11">
        <f t="shared" si="74"/>
        <v>41175.100694444445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0.30199999999999999</v>
      </c>
      <c r="P906" s="6">
        <f t="shared" si="71"/>
        <v>50.333333333333336</v>
      </c>
      <c r="Q906" t="str">
        <f t="shared" si="72"/>
        <v>music/jazz</v>
      </c>
      <c r="R906" t="s">
        <v>8323</v>
      </c>
      <c r="S906" t="s">
        <v>8354</v>
      </c>
      <c r="T906" s="10">
        <f t="shared" si="73"/>
        <v>42342.080289351856</v>
      </c>
      <c r="U906" s="11">
        <f t="shared" si="74"/>
        <v>42372.080289351856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</v>
      </c>
      <c r="P907" s="6">
        <f t="shared" si="71"/>
        <v>32.666666666666664</v>
      </c>
      <c r="Q907" t="str">
        <f t="shared" si="72"/>
        <v>music/jazz</v>
      </c>
      <c r="R907" t="s">
        <v>8323</v>
      </c>
      <c r="S907" t="s">
        <v>8354</v>
      </c>
      <c r="T907" s="10">
        <f t="shared" si="73"/>
        <v>40507.239884259259</v>
      </c>
      <c r="U907" s="11">
        <f t="shared" si="74"/>
        <v>40567.239884259259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 t="e">
        <f t="shared" si="71"/>
        <v>#DIV/0!</v>
      </c>
      <c r="Q908" t="str">
        <f t="shared" si="72"/>
        <v>music/jazz</v>
      </c>
      <c r="R908" t="s">
        <v>8323</v>
      </c>
      <c r="S908" t="s">
        <v>8354</v>
      </c>
      <c r="T908" s="10">
        <f t="shared" si="73"/>
        <v>41681.189699074072</v>
      </c>
      <c r="U908" s="11">
        <f t="shared" si="74"/>
        <v>41711.148032407407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 t="e">
        <f t="shared" si="71"/>
        <v>#DIV/0!</v>
      </c>
      <c r="Q909" t="str">
        <f t="shared" si="72"/>
        <v>music/jazz</v>
      </c>
      <c r="R909" t="s">
        <v>8323</v>
      </c>
      <c r="S909" t="s">
        <v>8354</v>
      </c>
      <c r="T909" s="10">
        <f t="shared" si="73"/>
        <v>40767.192395833335</v>
      </c>
      <c r="U909" s="11">
        <f t="shared" si="74"/>
        <v>40797.192395833335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 t="e">
        <f t="shared" si="71"/>
        <v>#DIV/0!</v>
      </c>
      <c r="Q910" t="str">
        <f t="shared" si="72"/>
        <v>music/jazz</v>
      </c>
      <c r="R910" t="s">
        <v>8323</v>
      </c>
      <c r="S910" t="s">
        <v>8354</v>
      </c>
      <c r="T910" s="10">
        <f t="shared" si="73"/>
        <v>40340.801562499997</v>
      </c>
      <c r="U910" s="11">
        <f t="shared" si="74"/>
        <v>40386.207638888889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</v>
      </c>
      <c r="P911" s="6">
        <f t="shared" si="71"/>
        <v>65</v>
      </c>
      <c r="Q911" t="str">
        <f t="shared" si="72"/>
        <v>music/jazz</v>
      </c>
      <c r="R911" t="s">
        <v>8323</v>
      </c>
      <c r="S911" t="s">
        <v>8354</v>
      </c>
      <c r="T911" s="10">
        <f t="shared" si="73"/>
        <v>41081.69027777778</v>
      </c>
      <c r="U911" s="11">
        <f t="shared" si="74"/>
        <v>41113.166666666664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22.363636363636363</v>
      </c>
      <c r="P912" s="6">
        <f t="shared" si="71"/>
        <v>24.6</v>
      </c>
      <c r="Q912" t="str">
        <f t="shared" si="72"/>
        <v>music/jazz</v>
      </c>
      <c r="R912" t="s">
        <v>8323</v>
      </c>
      <c r="S912" t="s">
        <v>8354</v>
      </c>
      <c r="T912" s="10">
        <f t="shared" si="73"/>
        <v>42737.545358796298</v>
      </c>
      <c r="U912" s="11">
        <f t="shared" si="74"/>
        <v>42797.545358796298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 t="e">
        <f t="shared" si="71"/>
        <v>#DIV/0!</v>
      </c>
      <c r="Q913" t="str">
        <f t="shared" si="72"/>
        <v>music/jazz</v>
      </c>
      <c r="R913" t="s">
        <v>8323</v>
      </c>
      <c r="S913" t="s">
        <v>8354</v>
      </c>
      <c r="T913" s="10">
        <f t="shared" si="73"/>
        <v>41642.005150462966</v>
      </c>
      <c r="U913" s="11">
        <f t="shared" si="74"/>
        <v>41663.005150462966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0.85714285714285721</v>
      </c>
      <c r="P914" s="6">
        <f t="shared" si="71"/>
        <v>15</v>
      </c>
      <c r="Q914" t="str">
        <f t="shared" si="72"/>
        <v>music/jazz</v>
      </c>
      <c r="R914" t="s">
        <v>8323</v>
      </c>
      <c r="S914" t="s">
        <v>8354</v>
      </c>
      <c r="T914" s="10">
        <f t="shared" si="73"/>
        <v>41194.109340277777</v>
      </c>
      <c r="U914" s="11">
        <f t="shared" si="74"/>
        <v>41254.151006944441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6.6066666666666665</v>
      </c>
      <c r="P915" s="6">
        <f t="shared" si="71"/>
        <v>82.583333333333329</v>
      </c>
      <c r="Q915" t="str">
        <f t="shared" si="72"/>
        <v>music/jazz</v>
      </c>
      <c r="R915" t="s">
        <v>8323</v>
      </c>
      <c r="S915" t="s">
        <v>8354</v>
      </c>
      <c r="T915" s="10">
        <f t="shared" si="73"/>
        <v>41004.139108796298</v>
      </c>
      <c r="U915" s="11">
        <f t="shared" si="74"/>
        <v>41034.139108796298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 t="e">
        <f t="shared" si="71"/>
        <v>#DIV/0!</v>
      </c>
      <c r="Q916" t="str">
        <f t="shared" si="72"/>
        <v>music/jazz</v>
      </c>
      <c r="R916" t="s">
        <v>8323</v>
      </c>
      <c r="S916" t="s">
        <v>8354</v>
      </c>
      <c r="T916" s="10">
        <f t="shared" si="73"/>
        <v>41116.763275462967</v>
      </c>
      <c r="U916" s="11">
        <f t="shared" si="74"/>
        <v>41146.763275462967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5.7692307692307692</v>
      </c>
      <c r="P917" s="6">
        <f t="shared" si="71"/>
        <v>41.666666666666664</v>
      </c>
      <c r="Q917" t="str">
        <f t="shared" si="72"/>
        <v>music/jazz</v>
      </c>
      <c r="R917" t="s">
        <v>8323</v>
      </c>
      <c r="S917" t="s">
        <v>8354</v>
      </c>
      <c r="T917" s="10">
        <f t="shared" si="73"/>
        <v>40937.679560185185</v>
      </c>
      <c r="U917" s="11">
        <f t="shared" si="74"/>
        <v>40969.207638888889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 t="e">
        <f t="shared" si="71"/>
        <v>#DIV/0!</v>
      </c>
      <c r="Q918" t="str">
        <f t="shared" si="72"/>
        <v>music/jazz</v>
      </c>
      <c r="R918" t="s">
        <v>8323</v>
      </c>
      <c r="S918" t="s">
        <v>8354</v>
      </c>
      <c r="T918" s="10">
        <f t="shared" si="73"/>
        <v>40434.853402777779</v>
      </c>
      <c r="U918" s="11">
        <f t="shared" si="74"/>
        <v>40473.208333333336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0.6</v>
      </c>
      <c r="P919" s="6">
        <f t="shared" si="71"/>
        <v>30</v>
      </c>
      <c r="Q919" t="str">
        <f t="shared" si="72"/>
        <v>music/jazz</v>
      </c>
      <c r="R919" t="s">
        <v>8323</v>
      </c>
      <c r="S919" t="s">
        <v>8354</v>
      </c>
      <c r="T919" s="10">
        <f t="shared" si="73"/>
        <v>41802.94363425926</v>
      </c>
      <c r="U919" s="11">
        <f t="shared" si="74"/>
        <v>41834.104166666664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</v>
      </c>
      <c r="P920" s="6">
        <f t="shared" si="71"/>
        <v>19.600000000000001</v>
      </c>
      <c r="Q920" t="str">
        <f t="shared" si="72"/>
        <v>music/jazz</v>
      </c>
      <c r="R920" t="s">
        <v>8323</v>
      </c>
      <c r="S920" t="s">
        <v>8354</v>
      </c>
      <c r="T920" s="10">
        <f t="shared" si="73"/>
        <v>41944.916215277779</v>
      </c>
      <c r="U920" s="11">
        <f t="shared" si="74"/>
        <v>41974.957881944443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0.5</v>
      </c>
      <c r="P921" s="6">
        <f t="shared" si="71"/>
        <v>100</v>
      </c>
      <c r="Q921" t="str">
        <f t="shared" si="72"/>
        <v>music/jazz</v>
      </c>
      <c r="R921" t="s">
        <v>8323</v>
      </c>
      <c r="S921" t="s">
        <v>8354</v>
      </c>
      <c r="T921" s="10">
        <f t="shared" si="73"/>
        <v>41227.641724537039</v>
      </c>
      <c r="U921" s="11">
        <f t="shared" si="74"/>
        <v>41262.641724537039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 t="e">
        <f t="shared" si="71"/>
        <v>#DIV/0!</v>
      </c>
      <c r="Q922" t="str">
        <f t="shared" si="72"/>
        <v>music/jazz</v>
      </c>
      <c r="R922" t="s">
        <v>8323</v>
      </c>
      <c r="S922" t="s">
        <v>8354</v>
      </c>
      <c r="T922" s="10">
        <f t="shared" si="73"/>
        <v>41562.67155092593</v>
      </c>
      <c r="U922" s="11">
        <f t="shared" si="74"/>
        <v>41592.713217592594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30.9</v>
      </c>
      <c r="P923" s="6">
        <f t="shared" si="71"/>
        <v>231.75</v>
      </c>
      <c r="Q923" t="str">
        <f t="shared" si="72"/>
        <v>music/jazz</v>
      </c>
      <c r="R923" t="s">
        <v>8323</v>
      </c>
      <c r="S923" t="s">
        <v>8354</v>
      </c>
      <c r="T923" s="10">
        <f t="shared" si="73"/>
        <v>40847.171018518515</v>
      </c>
      <c r="U923" s="11">
        <f t="shared" si="74"/>
        <v>40889.212685185186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21.037037037037038</v>
      </c>
      <c r="P924" s="6">
        <f t="shared" si="71"/>
        <v>189.33333333333334</v>
      </c>
      <c r="Q924" t="str">
        <f t="shared" si="72"/>
        <v>music/jazz</v>
      </c>
      <c r="R924" t="s">
        <v>8323</v>
      </c>
      <c r="S924" t="s">
        <v>8354</v>
      </c>
      <c r="T924" s="10">
        <f t="shared" si="73"/>
        <v>41878.530011574076</v>
      </c>
      <c r="U924" s="11">
        <f t="shared" si="74"/>
        <v>41913.530011574076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2.1999999999999997</v>
      </c>
      <c r="P925" s="6">
        <f t="shared" si="71"/>
        <v>55</v>
      </c>
      <c r="Q925" t="str">
        <f t="shared" si="72"/>
        <v>music/jazz</v>
      </c>
      <c r="R925" t="s">
        <v>8323</v>
      </c>
      <c r="S925" t="s">
        <v>8354</v>
      </c>
      <c r="T925" s="10">
        <f t="shared" si="73"/>
        <v>41934.959756944445</v>
      </c>
      <c r="U925" s="11">
        <f t="shared" si="74"/>
        <v>41965.001423611116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10.9</v>
      </c>
      <c r="P926" s="6">
        <f t="shared" si="71"/>
        <v>21.8</v>
      </c>
      <c r="Q926" t="str">
        <f t="shared" si="72"/>
        <v>music/jazz</v>
      </c>
      <c r="R926" t="s">
        <v>8323</v>
      </c>
      <c r="S926" t="s">
        <v>8354</v>
      </c>
      <c r="T926" s="10">
        <f t="shared" si="73"/>
        <v>41288.942928240744</v>
      </c>
      <c r="U926" s="11">
        <f t="shared" si="74"/>
        <v>41318.942928240744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2.666666666666667</v>
      </c>
      <c r="P927" s="6">
        <f t="shared" si="71"/>
        <v>32</v>
      </c>
      <c r="Q927" t="str">
        <f t="shared" si="72"/>
        <v>music/jazz</v>
      </c>
      <c r="R927" t="s">
        <v>8323</v>
      </c>
      <c r="S927" t="s">
        <v>8354</v>
      </c>
      <c r="T927" s="10">
        <f t="shared" si="73"/>
        <v>41575.880914351852</v>
      </c>
      <c r="U927" s="11">
        <f t="shared" si="74"/>
        <v>41605.922581018516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 t="e">
        <f t="shared" si="71"/>
        <v>#DIV/0!</v>
      </c>
      <c r="Q928" t="str">
        <f t="shared" si="72"/>
        <v>music/jazz</v>
      </c>
      <c r="R928" t="s">
        <v>8323</v>
      </c>
      <c r="S928" t="s">
        <v>8354</v>
      </c>
      <c r="T928" s="10">
        <f t="shared" si="73"/>
        <v>40338.02002314815</v>
      </c>
      <c r="U928" s="11">
        <f t="shared" si="74"/>
        <v>40367.944444444445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 t="e">
        <f t="shared" si="71"/>
        <v>#DIV/0!</v>
      </c>
      <c r="Q929" t="str">
        <f t="shared" si="72"/>
        <v>music/jazz</v>
      </c>
      <c r="R929" t="s">
        <v>8323</v>
      </c>
      <c r="S929" t="s">
        <v>8354</v>
      </c>
      <c r="T929" s="10">
        <f t="shared" si="73"/>
        <v>41013.822858796295</v>
      </c>
      <c r="U929" s="11">
        <f t="shared" si="74"/>
        <v>41043.822858796295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10.86206896551724</v>
      </c>
      <c r="P930" s="6">
        <f t="shared" si="71"/>
        <v>56.25</v>
      </c>
      <c r="Q930" t="str">
        <f t="shared" si="72"/>
        <v>music/jazz</v>
      </c>
      <c r="R930" t="s">
        <v>8323</v>
      </c>
      <c r="S930" t="s">
        <v>8354</v>
      </c>
      <c r="T930" s="10">
        <f t="shared" si="73"/>
        <v>41180.86241898148</v>
      </c>
      <c r="U930" s="11">
        <f t="shared" si="74"/>
        <v>41231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 t="e">
        <f t="shared" si="71"/>
        <v>#DIV/0!</v>
      </c>
      <c r="Q931" t="str">
        <f t="shared" si="72"/>
        <v>music/jazz</v>
      </c>
      <c r="R931" t="s">
        <v>8323</v>
      </c>
      <c r="S931" t="s">
        <v>8354</v>
      </c>
      <c r="T931" s="10">
        <f t="shared" si="73"/>
        <v>40978.238067129627</v>
      </c>
      <c r="U931" s="11">
        <f t="shared" si="74"/>
        <v>41008.196400462963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38.333333333333336</v>
      </c>
      <c r="P932" s="6">
        <f t="shared" si="71"/>
        <v>69</v>
      </c>
      <c r="Q932" t="str">
        <f t="shared" si="72"/>
        <v>music/jazz</v>
      </c>
      <c r="R932" t="s">
        <v>8323</v>
      </c>
      <c r="S932" t="s">
        <v>8354</v>
      </c>
      <c r="T932" s="10">
        <f t="shared" si="73"/>
        <v>40312.915578703702</v>
      </c>
      <c r="U932" s="11">
        <f t="shared" si="74"/>
        <v>40354.897222222222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6.5500000000000007</v>
      </c>
      <c r="P933" s="6">
        <f t="shared" si="71"/>
        <v>18.714285714285715</v>
      </c>
      <c r="Q933" t="str">
        <f t="shared" si="72"/>
        <v>music/jazz</v>
      </c>
      <c r="R933" t="s">
        <v>8323</v>
      </c>
      <c r="S933" t="s">
        <v>8354</v>
      </c>
      <c r="T933" s="10">
        <f t="shared" si="73"/>
        <v>41680.359976851854</v>
      </c>
      <c r="U933" s="11">
        <f t="shared" si="74"/>
        <v>41714.916666666664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14.536842105263158</v>
      </c>
      <c r="P934" s="6">
        <f t="shared" si="71"/>
        <v>46.033333333333331</v>
      </c>
      <c r="Q934" t="str">
        <f t="shared" si="72"/>
        <v>music/jazz</v>
      </c>
      <c r="R934" t="s">
        <v>8323</v>
      </c>
      <c r="S934" t="s">
        <v>8354</v>
      </c>
      <c r="T934" s="10">
        <f t="shared" si="73"/>
        <v>41310.969270833331</v>
      </c>
      <c r="U934" s="11">
        <f t="shared" si="74"/>
        <v>41355.927604166667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 s="6">
        <f t="shared" si="71"/>
        <v>60</v>
      </c>
      <c r="Q935" t="str">
        <f t="shared" si="72"/>
        <v>music/jazz</v>
      </c>
      <c r="R935" t="s">
        <v>8323</v>
      </c>
      <c r="S935" t="s">
        <v>8354</v>
      </c>
      <c r="T935" s="10">
        <f t="shared" si="73"/>
        <v>41711.169085648151</v>
      </c>
      <c r="U935" s="11">
        <f t="shared" si="74"/>
        <v>41771.169085648151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30.4</v>
      </c>
      <c r="P936" s="6">
        <f t="shared" si="71"/>
        <v>50.666666666666664</v>
      </c>
      <c r="Q936" t="str">
        <f t="shared" si="72"/>
        <v>music/jazz</v>
      </c>
      <c r="R936" t="s">
        <v>8323</v>
      </c>
      <c r="S936" t="s">
        <v>8354</v>
      </c>
      <c r="T936" s="10">
        <f t="shared" si="73"/>
        <v>41733.737083333333</v>
      </c>
      <c r="U936" s="11">
        <f t="shared" si="74"/>
        <v>41763.25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1.4285714285714286</v>
      </c>
      <c r="P937" s="6">
        <f t="shared" si="71"/>
        <v>25</v>
      </c>
      <c r="Q937" t="str">
        <f t="shared" si="72"/>
        <v>music/jazz</v>
      </c>
      <c r="R937" t="s">
        <v>8323</v>
      </c>
      <c r="S937" t="s">
        <v>8354</v>
      </c>
      <c r="T937" s="10">
        <f t="shared" si="73"/>
        <v>42368.333668981482</v>
      </c>
      <c r="U937" s="11">
        <f t="shared" si="74"/>
        <v>42398.333668981482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 t="e">
        <f t="shared" si="71"/>
        <v>#DIV/0!</v>
      </c>
      <c r="Q938" t="str">
        <f t="shared" si="72"/>
        <v>music/jazz</v>
      </c>
      <c r="R938" t="s">
        <v>8323</v>
      </c>
      <c r="S938" t="s">
        <v>8354</v>
      </c>
      <c r="T938" s="10">
        <f t="shared" si="73"/>
        <v>40883.024178240739</v>
      </c>
      <c r="U938" s="11">
        <f t="shared" si="74"/>
        <v>40926.833333333336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1.1428571428571428</v>
      </c>
      <c r="P939" s="6">
        <f t="shared" si="71"/>
        <v>20</v>
      </c>
      <c r="Q939" t="str">
        <f t="shared" si="72"/>
        <v>music/jazz</v>
      </c>
      <c r="R939" t="s">
        <v>8323</v>
      </c>
      <c r="S939" t="s">
        <v>8354</v>
      </c>
      <c r="T939" s="10">
        <f t="shared" si="73"/>
        <v>41551.798113425924</v>
      </c>
      <c r="U939" s="11">
        <f t="shared" si="74"/>
        <v>41581.839780092596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0.35714285714285715</v>
      </c>
      <c r="P940" s="6">
        <f t="shared" si="71"/>
        <v>25</v>
      </c>
      <c r="Q940" t="str">
        <f t="shared" si="72"/>
        <v>music/jazz</v>
      </c>
      <c r="R940" t="s">
        <v>8323</v>
      </c>
      <c r="S940" t="s">
        <v>8354</v>
      </c>
      <c r="T940" s="10">
        <f t="shared" si="73"/>
        <v>41124.479722222226</v>
      </c>
      <c r="U940" s="11">
        <f t="shared" si="74"/>
        <v>41154.479722222226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1.4545454545454546</v>
      </c>
      <c r="P941" s="6">
        <f t="shared" si="71"/>
        <v>20</v>
      </c>
      <c r="Q941" t="str">
        <f t="shared" si="72"/>
        <v>music/jazz</v>
      </c>
      <c r="R941" t="s">
        <v>8323</v>
      </c>
      <c r="S941" t="s">
        <v>8354</v>
      </c>
      <c r="T941" s="10">
        <f t="shared" si="73"/>
        <v>41416.763171296298</v>
      </c>
      <c r="U941" s="11">
        <f t="shared" si="74"/>
        <v>41455.831944444442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17.155555555555555</v>
      </c>
      <c r="P942" s="6">
        <f t="shared" si="71"/>
        <v>110.28571428571429</v>
      </c>
      <c r="Q942" t="str">
        <f t="shared" si="72"/>
        <v>technology/wearables</v>
      </c>
      <c r="R942" t="s">
        <v>8347</v>
      </c>
      <c r="S942" t="s">
        <v>8352</v>
      </c>
      <c r="T942" s="10">
        <f t="shared" si="73"/>
        <v>42182.008402777778</v>
      </c>
      <c r="U942" s="11">
        <f t="shared" si="74"/>
        <v>42227.008402777778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</v>
      </c>
      <c r="P943" s="6">
        <f t="shared" si="71"/>
        <v>37.451612903225808</v>
      </c>
      <c r="Q943" t="str">
        <f t="shared" si="72"/>
        <v>technology/wearables</v>
      </c>
      <c r="R943" t="s">
        <v>8347</v>
      </c>
      <c r="S943" t="s">
        <v>8352</v>
      </c>
      <c r="T943" s="10">
        <f t="shared" si="73"/>
        <v>42746.096585648149</v>
      </c>
      <c r="U943" s="11">
        <f t="shared" si="74"/>
        <v>42776.096585648149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8.9066666666666663</v>
      </c>
      <c r="P944" s="6">
        <f t="shared" si="71"/>
        <v>41.75</v>
      </c>
      <c r="Q944" t="str">
        <f t="shared" si="72"/>
        <v>technology/wearables</v>
      </c>
      <c r="R944" t="s">
        <v>8347</v>
      </c>
      <c r="S944" t="s">
        <v>8352</v>
      </c>
      <c r="T944" s="10">
        <f t="shared" si="73"/>
        <v>42382.843287037031</v>
      </c>
      <c r="U944" s="11">
        <f t="shared" si="74"/>
        <v>42418.843287037031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9.6333333333333346</v>
      </c>
      <c r="P945" s="6">
        <f t="shared" si="71"/>
        <v>24.083333333333332</v>
      </c>
      <c r="Q945" t="str">
        <f t="shared" si="72"/>
        <v>technology/wearables</v>
      </c>
      <c r="R945" t="s">
        <v>8347</v>
      </c>
      <c r="S945" t="s">
        <v>8352</v>
      </c>
      <c r="T945" s="10">
        <f t="shared" si="73"/>
        <v>42673.66788194445</v>
      </c>
      <c r="U945" s="11">
        <f t="shared" si="74"/>
        <v>42703.709548611107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13.325999999999999</v>
      </c>
      <c r="P946" s="6">
        <f t="shared" si="71"/>
        <v>69.40625</v>
      </c>
      <c r="Q946" t="str">
        <f t="shared" si="72"/>
        <v>technology/wearables</v>
      </c>
      <c r="R946" t="s">
        <v>8347</v>
      </c>
      <c r="S946" t="s">
        <v>8352</v>
      </c>
      <c r="T946" s="10">
        <f t="shared" si="73"/>
        <v>42444.583912037036</v>
      </c>
      <c r="U946" s="11">
        <f t="shared" si="74"/>
        <v>42478.583333333328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</v>
      </c>
      <c r="P947" s="6">
        <f t="shared" si="71"/>
        <v>155.25</v>
      </c>
      <c r="Q947" t="str">
        <f t="shared" si="72"/>
        <v>technology/wearables</v>
      </c>
      <c r="R947" t="s">
        <v>8347</v>
      </c>
      <c r="S947" t="s">
        <v>8352</v>
      </c>
      <c r="T947" s="10">
        <f t="shared" si="73"/>
        <v>42732.872986111113</v>
      </c>
      <c r="U947" s="11">
        <f t="shared" si="74"/>
        <v>42784.999305555553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1.9066666666666665</v>
      </c>
      <c r="P948" s="6">
        <f t="shared" si="71"/>
        <v>57.2</v>
      </c>
      <c r="Q948" t="str">
        <f t="shared" si="72"/>
        <v>technology/wearables</v>
      </c>
      <c r="R948" t="s">
        <v>8347</v>
      </c>
      <c r="S948" t="s">
        <v>8352</v>
      </c>
      <c r="T948" s="10">
        <f t="shared" si="73"/>
        <v>42592.750555555554</v>
      </c>
      <c r="U948" s="11">
        <f t="shared" si="74"/>
        <v>42622.750555555554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 t="e">
        <f t="shared" si="71"/>
        <v>#DIV/0!</v>
      </c>
      <c r="Q949" t="str">
        <f t="shared" si="72"/>
        <v>technology/wearables</v>
      </c>
      <c r="R949" t="s">
        <v>8347</v>
      </c>
      <c r="S949" t="s">
        <v>8352</v>
      </c>
      <c r="T949" s="10">
        <f t="shared" si="73"/>
        <v>42491.781319444446</v>
      </c>
      <c r="U949" s="11">
        <f t="shared" si="74"/>
        <v>42551.781319444446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 s="6">
        <f t="shared" si="71"/>
        <v>60</v>
      </c>
      <c r="Q950" t="str">
        <f t="shared" si="72"/>
        <v>technology/wearables</v>
      </c>
      <c r="R950" t="s">
        <v>8347</v>
      </c>
      <c r="S950" t="s">
        <v>8352</v>
      </c>
      <c r="T950" s="10">
        <f t="shared" si="73"/>
        <v>42411.828287037039</v>
      </c>
      <c r="U950" s="11">
        <f t="shared" si="74"/>
        <v>42441.828287037039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</v>
      </c>
      <c r="P951" s="6">
        <f t="shared" si="71"/>
        <v>39</v>
      </c>
      <c r="Q951" t="str">
        <f t="shared" si="72"/>
        <v>technology/wearables</v>
      </c>
      <c r="R951" t="s">
        <v>8347</v>
      </c>
      <c r="S951" t="s">
        <v>8352</v>
      </c>
      <c r="T951" s="10">
        <f t="shared" si="73"/>
        <v>42361.043703703705</v>
      </c>
      <c r="U951" s="11">
        <f t="shared" si="74"/>
        <v>42421.043703703705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28.04</v>
      </c>
      <c r="P952" s="6">
        <f t="shared" si="71"/>
        <v>58.416666666666664</v>
      </c>
      <c r="Q952" t="str">
        <f t="shared" si="72"/>
        <v>technology/wearables</v>
      </c>
      <c r="R952" t="s">
        <v>8347</v>
      </c>
      <c r="S952" t="s">
        <v>8352</v>
      </c>
      <c r="T952" s="10">
        <f t="shared" si="73"/>
        <v>42356.750706018516</v>
      </c>
      <c r="U952" s="11">
        <f t="shared" si="74"/>
        <v>42386.750706018516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38.39</v>
      </c>
      <c r="P953" s="6">
        <f t="shared" si="71"/>
        <v>158.63636363636363</v>
      </c>
      <c r="Q953" t="str">
        <f t="shared" si="72"/>
        <v>technology/wearables</v>
      </c>
      <c r="R953" t="s">
        <v>8347</v>
      </c>
      <c r="S953" t="s">
        <v>8352</v>
      </c>
      <c r="T953" s="10">
        <f t="shared" si="73"/>
        <v>42480.653611111105</v>
      </c>
      <c r="U953" s="11">
        <f t="shared" si="74"/>
        <v>42525.653611111105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39.942857142857143</v>
      </c>
      <c r="P954" s="6">
        <f t="shared" si="71"/>
        <v>99.857142857142861</v>
      </c>
      <c r="Q954" t="str">
        <f t="shared" si="72"/>
        <v>technology/wearables</v>
      </c>
      <c r="R954" t="s">
        <v>8347</v>
      </c>
      <c r="S954" t="s">
        <v>8352</v>
      </c>
      <c r="T954" s="10">
        <f t="shared" si="73"/>
        <v>42662.613564814819</v>
      </c>
      <c r="U954" s="11">
        <f t="shared" si="74"/>
        <v>42692.655231481483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0.84</v>
      </c>
      <c r="P955" s="6">
        <f t="shared" si="71"/>
        <v>25.2</v>
      </c>
      <c r="Q955" t="str">
        <f t="shared" si="72"/>
        <v>technology/wearables</v>
      </c>
      <c r="R955" t="s">
        <v>8347</v>
      </c>
      <c r="S955" t="s">
        <v>8352</v>
      </c>
      <c r="T955" s="10">
        <f t="shared" si="73"/>
        <v>41999.164340277777</v>
      </c>
      <c r="U955" s="11">
        <f t="shared" si="74"/>
        <v>42029.164340277777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43.406666666666666</v>
      </c>
      <c r="P956" s="6">
        <f t="shared" si="71"/>
        <v>89.191780821917803</v>
      </c>
      <c r="Q956" t="str">
        <f t="shared" si="72"/>
        <v>technology/wearables</v>
      </c>
      <c r="R956" t="s">
        <v>8347</v>
      </c>
      <c r="S956" t="s">
        <v>8352</v>
      </c>
      <c r="T956" s="10">
        <f t="shared" si="73"/>
        <v>42194.833784722221</v>
      </c>
      <c r="U956" s="11">
        <f t="shared" si="74"/>
        <v>42236.833784722221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5.6613333333333333</v>
      </c>
      <c r="P957" s="6">
        <f t="shared" si="71"/>
        <v>182.6236559139785</v>
      </c>
      <c r="Q957" t="str">
        <f t="shared" si="72"/>
        <v>technology/wearables</v>
      </c>
      <c r="R957" t="s">
        <v>8347</v>
      </c>
      <c r="S957" t="s">
        <v>8352</v>
      </c>
      <c r="T957" s="10">
        <f t="shared" si="73"/>
        <v>42586.295138888891</v>
      </c>
      <c r="U957" s="11">
        <f t="shared" si="74"/>
        <v>42626.295138888891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1.722</v>
      </c>
      <c r="P958" s="6">
        <f t="shared" si="71"/>
        <v>50.647058823529413</v>
      </c>
      <c r="Q958" t="str">
        <f t="shared" si="72"/>
        <v>technology/wearables</v>
      </c>
      <c r="R958" t="s">
        <v>8347</v>
      </c>
      <c r="S958" t="s">
        <v>8352</v>
      </c>
      <c r="T958" s="10">
        <f t="shared" si="73"/>
        <v>42060.913877314815</v>
      </c>
      <c r="U958" s="11">
        <f t="shared" si="74"/>
        <v>42120.872210648144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1.9416666666666664</v>
      </c>
      <c r="P959" s="6">
        <f t="shared" si="71"/>
        <v>33.285714285714285</v>
      </c>
      <c r="Q959" t="str">
        <f t="shared" si="72"/>
        <v>technology/wearables</v>
      </c>
      <c r="R959" t="s">
        <v>8347</v>
      </c>
      <c r="S959" t="s">
        <v>8352</v>
      </c>
      <c r="T959" s="10">
        <f t="shared" si="73"/>
        <v>42660.552465277782</v>
      </c>
      <c r="U959" s="11">
        <f t="shared" si="74"/>
        <v>42691.594131944439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11.328275684711327</v>
      </c>
      <c r="P960" s="6">
        <f t="shared" si="71"/>
        <v>51.823529411764703</v>
      </c>
      <c r="Q960" t="str">
        <f t="shared" si="72"/>
        <v>technology/wearables</v>
      </c>
      <c r="R960" t="s">
        <v>8347</v>
      </c>
      <c r="S960" t="s">
        <v>8352</v>
      </c>
      <c r="T960" s="10">
        <f t="shared" si="73"/>
        <v>42082.802812499998</v>
      </c>
      <c r="U960" s="11">
        <f t="shared" si="74"/>
        <v>42104.207638888889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38.86</v>
      </c>
      <c r="P961" s="6">
        <f t="shared" si="71"/>
        <v>113.62573099415205</v>
      </c>
      <c r="Q961" t="str">
        <f t="shared" si="72"/>
        <v>technology/wearables</v>
      </c>
      <c r="R961" t="s">
        <v>8347</v>
      </c>
      <c r="S961" t="s">
        <v>8352</v>
      </c>
      <c r="T961" s="10">
        <f t="shared" si="73"/>
        <v>41993.174363425926</v>
      </c>
      <c r="U961" s="11">
        <f t="shared" si="74"/>
        <v>42023.174363425926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75">(E962/D962)*100</f>
        <v>46.100628930817614</v>
      </c>
      <c r="P962" s="6">
        <f t="shared" ref="P962:P1025" si="76">(E962/L962)</f>
        <v>136.46276595744681</v>
      </c>
      <c r="Q962" t="str">
        <f t="shared" ref="Q962:Q1025" si="77">N962</f>
        <v>technology/wearables</v>
      </c>
      <c r="R962" t="s">
        <v>8347</v>
      </c>
      <c r="S962" t="s">
        <v>8352</v>
      </c>
      <c r="T962" s="10">
        <f t="shared" si="73"/>
        <v>42766.626793981486</v>
      </c>
      <c r="U962" s="11">
        <f t="shared" si="74"/>
        <v>42808.585127314815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75"/>
        <v>42.188421052631583</v>
      </c>
      <c r="P963" s="6">
        <f t="shared" si="76"/>
        <v>364.35454545454547</v>
      </c>
      <c r="Q963" t="str">
        <f t="shared" si="77"/>
        <v>technology/wearables</v>
      </c>
      <c r="R963" t="s">
        <v>8347</v>
      </c>
      <c r="S963" t="s">
        <v>8352</v>
      </c>
      <c r="T963" s="10">
        <f t="shared" ref="T963:T1026" si="78">(((J963/60)/60)/24)+DATE(1970,1,1)</f>
        <v>42740.693692129629</v>
      </c>
      <c r="U963" s="11">
        <f t="shared" ref="U963:U1026" si="79">(((I963/60)/60)/24)+DATE(1970,1,1)</f>
        <v>42786.791666666672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28.48</v>
      </c>
      <c r="P964" s="6">
        <f t="shared" si="76"/>
        <v>19.243243243243242</v>
      </c>
      <c r="Q964" t="str">
        <f t="shared" si="77"/>
        <v>technology/wearables</v>
      </c>
      <c r="R964" t="s">
        <v>8347</v>
      </c>
      <c r="S964" t="s">
        <v>8352</v>
      </c>
      <c r="T964" s="10">
        <f t="shared" si="78"/>
        <v>42373.712418981479</v>
      </c>
      <c r="U964" s="11">
        <f t="shared" si="79"/>
        <v>42411.712418981479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</v>
      </c>
      <c r="P965" s="6">
        <f t="shared" si="76"/>
        <v>41.888888888888886</v>
      </c>
      <c r="Q965" t="str">
        <f t="shared" si="77"/>
        <v>technology/wearables</v>
      </c>
      <c r="R965" t="s">
        <v>8347</v>
      </c>
      <c r="S965" t="s">
        <v>8352</v>
      </c>
      <c r="T965" s="10">
        <f t="shared" si="78"/>
        <v>42625.635636574079</v>
      </c>
      <c r="U965" s="11">
        <f t="shared" si="79"/>
        <v>42660.635636574079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0.79909090909090907</v>
      </c>
      <c r="P966" s="6">
        <f t="shared" si="76"/>
        <v>30.310344827586206</v>
      </c>
      <c r="Q966" t="str">
        <f t="shared" si="77"/>
        <v>technology/wearables</v>
      </c>
      <c r="R966" t="s">
        <v>8347</v>
      </c>
      <c r="S966" t="s">
        <v>8352</v>
      </c>
      <c r="T966" s="10">
        <f t="shared" si="78"/>
        <v>42208.628692129627</v>
      </c>
      <c r="U966" s="11">
        <f t="shared" si="79"/>
        <v>42248.628692129627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1.1919999999999999</v>
      </c>
      <c r="P967" s="6">
        <f t="shared" si="76"/>
        <v>49.666666666666664</v>
      </c>
      <c r="Q967" t="str">
        <f t="shared" si="77"/>
        <v>technology/wearables</v>
      </c>
      <c r="R967" t="s">
        <v>8347</v>
      </c>
      <c r="S967" t="s">
        <v>8352</v>
      </c>
      <c r="T967" s="10">
        <f t="shared" si="78"/>
        <v>42637.016736111109</v>
      </c>
      <c r="U967" s="11">
        <f t="shared" si="79"/>
        <v>42669.165972222225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14.799999999999999</v>
      </c>
      <c r="P968" s="6">
        <f t="shared" si="76"/>
        <v>59.2</v>
      </c>
      <c r="Q968" t="str">
        <f t="shared" si="77"/>
        <v>technology/wearables</v>
      </c>
      <c r="R968" t="s">
        <v>8347</v>
      </c>
      <c r="S968" t="s">
        <v>8352</v>
      </c>
      <c r="T968" s="10">
        <f t="shared" si="78"/>
        <v>42619.635787037041</v>
      </c>
      <c r="U968" s="11">
        <f t="shared" si="79"/>
        <v>42649.635787037041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17.810000000000002</v>
      </c>
      <c r="P969" s="6">
        <f t="shared" si="76"/>
        <v>43.97530864197531</v>
      </c>
      <c r="Q969" t="str">
        <f t="shared" si="77"/>
        <v>technology/wearables</v>
      </c>
      <c r="R969" t="s">
        <v>8347</v>
      </c>
      <c r="S969" t="s">
        <v>8352</v>
      </c>
      <c r="T969" s="10">
        <f t="shared" si="78"/>
        <v>42422.254328703704</v>
      </c>
      <c r="U969" s="11">
        <f t="shared" si="79"/>
        <v>42482.21266203704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</v>
      </c>
      <c r="P970" s="6">
        <f t="shared" si="76"/>
        <v>26.5</v>
      </c>
      <c r="Q970" t="str">
        <f t="shared" si="77"/>
        <v>technology/wearables</v>
      </c>
      <c r="R970" t="s">
        <v>8347</v>
      </c>
      <c r="S970" t="s">
        <v>8352</v>
      </c>
      <c r="T970" s="10">
        <f t="shared" si="78"/>
        <v>41836.847615740742</v>
      </c>
      <c r="U970" s="11">
        <f t="shared" si="79"/>
        <v>41866.847615740742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46.666666666666664</v>
      </c>
      <c r="P971" s="6">
        <f t="shared" si="76"/>
        <v>1272.7272727272727</v>
      </c>
      <c r="Q971" t="str">
        <f t="shared" si="77"/>
        <v>technology/wearables</v>
      </c>
      <c r="R971" t="s">
        <v>8347</v>
      </c>
      <c r="S971" t="s">
        <v>8352</v>
      </c>
      <c r="T971" s="10">
        <f t="shared" si="78"/>
        <v>42742.30332175926</v>
      </c>
      <c r="U971" s="11">
        <f t="shared" si="79"/>
        <v>42775.30332175926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45.92</v>
      </c>
      <c r="P972" s="6">
        <f t="shared" si="76"/>
        <v>164</v>
      </c>
      <c r="Q972" t="str">
        <f t="shared" si="77"/>
        <v>technology/wearables</v>
      </c>
      <c r="R972" t="s">
        <v>8347</v>
      </c>
      <c r="S972" t="s">
        <v>8352</v>
      </c>
      <c r="T972" s="10">
        <f t="shared" si="78"/>
        <v>42721.220520833333</v>
      </c>
      <c r="U972" s="11">
        <f t="shared" si="79"/>
        <v>42758.207638888889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0.22599999999999998</v>
      </c>
      <c r="P973" s="6">
        <f t="shared" si="76"/>
        <v>45.2</v>
      </c>
      <c r="Q973" t="str">
        <f t="shared" si="77"/>
        <v>technology/wearables</v>
      </c>
      <c r="R973" t="s">
        <v>8347</v>
      </c>
      <c r="S973" t="s">
        <v>8352</v>
      </c>
      <c r="T973" s="10">
        <f t="shared" si="78"/>
        <v>42111.709027777775</v>
      </c>
      <c r="U973" s="11">
        <f t="shared" si="79"/>
        <v>42156.709027777775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34.625</v>
      </c>
      <c r="P974" s="6">
        <f t="shared" si="76"/>
        <v>153.88888888888889</v>
      </c>
      <c r="Q974" t="str">
        <f t="shared" si="77"/>
        <v>technology/wearables</v>
      </c>
      <c r="R974" t="s">
        <v>8347</v>
      </c>
      <c r="S974" t="s">
        <v>8352</v>
      </c>
      <c r="T974" s="10">
        <f t="shared" si="78"/>
        <v>41856.865717592591</v>
      </c>
      <c r="U974" s="11">
        <f t="shared" si="79"/>
        <v>41886.290972222225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2.0549999999999997</v>
      </c>
      <c r="P975" s="6">
        <f t="shared" si="76"/>
        <v>51.375</v>
      </c>
      <c r="Q975" t="str">
        <f t="shared" si="77"/>
        <v>technology/wearables</v>
      </c>
      <c r="R975" t="s">
        <v>8347</v>
      </c>
      <c r="S975" t="s">
        <v>8352</v>
      </c>
      <c r="T975" s="10">
        <f t="shared" si="78"/>
        <v>42257.014965277776</v>
      </c>
      <c r="U975" s="11">
        <f t="shared" si="79"/>
        <v>42317.056631944448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0.55999999999999994</v>
      </c>
      <c r="P976" s="6">
        <f t="shared" si="76"/>
        <v>93.333333333333329</v>
      </c>
      <c r="Q976" t="str">
        <f t="shared" si="77"/>
        <v>technology/wearables</v>
      </c>
      <c r="R976" t="s">
        <v>8347</v>
      </c>
      <c r="S976" t="s">
        <v>8352</v>
      </c>
      <c r="T976" s="10">
        <f t="shared" si="78"/>
        <v>42424.749490740738</v>
      </c>
      <c r="U976" s="11">
        <f t="shared" si="79"/>
        <v>42454.707824074074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2.6069999999999998</v>
      </c>
      <c r="P977" s="6">
        <f t="shared" si="76"/>
        <v>108.625</v>
      </c>
      <c r="Q977" t="str">
        <f t="shared" si="77"/>
        <v>technology/wearables</v>
      </c>
      <c r="R977" t="s">
        <v>8347</v>
      </c>
      <c r="S977" t="s">
        <v>8352</v>
      </c>
      <c r="T977" s="10">
        <f t="shared" si="78"/>
        <v>42489.696585648147</v>
      </c>
      <c r="U977" s="11">
        <f t="shared" si="79"/>
        <v>42549.696585648147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</v>
      </c>
      <c r="P978" s="6">
        <f t="shared" si="76"/>
        <v>160.5</v>
      </c>
      <c r="Q978" t="str">
        <f t="shared" si="77"/>
        <v>technology/wearables</v>
      </c>
      <c r="R978" t="s">
        <v>8347</v>
      </c>
      <c r="S978" t="s">
        <v>8352</v>
      </c>
      <c r="T978" s="10">
        <f t="shared" si="78"/>
        <v>42185.058993055558</v>
      </c>
      <c r="U978" s="11">
        <f t="shared" si="79"/>
        <v>42230.058993055558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33.666666666666664</v>
      </c>
      <c r="P979" s="6">
        <f t="shared" si="76"/>
        <v>75.75</v>
      </c>
      <c r="Q979" t="str">
        <f t="shared" si="77"/>
        <v>technology/wearables</v>
      </c>
      <c r="R979" t="s">
        <v>8347</v>
      </c>
      <c r="S979" t="s">
        <v>8352</v>
      </c>
      <c r="T979" s="10">
        <f t="shared" si="78"/>
        <v>42391.942094907412</v>
      </c>
      <c r="U979" s="11">
        <f t="shared" si="79"/>
        <v>42421.942094907412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56.263267182990241</v>
      </c>
      <c r="P980" s="6">
        <f t="shared" si="76"/>
        <v>790.83739837398377</v>
      </c>
      <c r="Q980" t="str">
        <f t="shared" si="77"/>
        <v>technology/wearables</v>
      </c>
      <c r="R980" t="s">
        <v>8347</v>
      </c>
      <c r="S980" t="s">
        <v>8352</v>
      </c>
      <c r="T980" s="10">
        <f t="shared" si="78"/>
        <v>42395.309039351851</v>
      </c>
      <c r="U980" s="11">
        <f t="shared" si="79"/>
        <v>42425.309039351851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82.817599999999999</v>
      </c>
      <c r="P981" s="6">
        <f t="shared" si="76"/>
        <v>301.93916666666667</v>
      </c>
      <c r="Q981" t="str">
        <f t="shared" si="77"/>
        <v>technology/wearables</v>
      </c>
      <c r="R981" t="s">
        <v>8347</v>
      </c>
      <c r="S981" t="s">
        <v>8352</v>
      </c>
      <c r="T981" s="10">
        <f t="shared" si="78"/>
        <v>42506.416990740734</v>
      </c>
      <c r="U981" s="11">
        <f t="shared" si="79"/>
        <v>42541.790972222225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14.860000000000001</v>
      </c>
      <c r="P982" s="6">
        <f t="shared" si="76"/>
        <v>47.935483870967744</v>
      </c>
      <c r="Q982" t="str">
        <f t="shared" si="77"/>
        <v>technology/wearables</v>
      </c>
      <c r="R982" t="s">
        <v>8347</v>
      </c>
      <c r="S982" t="s">
        <v>8352</v>
      </c>
      <c r="T982" s="10">
        <f t="shared" si="78"/>
        <v>41928.904189814813</v>
      </c>
      <c r="U982" s="11">
        <f t="shared" si="79"/>
        <v>41973.945856481485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1.2375123751237513E-2</v>
      </c>
      <c r="P983" s="6">
        <f t="shared" si="76"/>
        <v>2.75</v>
      </c>
      <c r="Q983" t="str">
        <f t="shared" si="77"/>
        <v>technology/wearables</v>
      </c>
      <c r="R983" t="s">
        <v>8347</v>
      </c>
      <c r="S983" t="s">
        <v>8352</v>
      </c>
      <c r="T983" s="10">
        <f t="shared" si="78"/>
        <v>41830.947013888886</v>
      </c>
      <c r="U983" s="11">
        <f t="shared" si="79"/>
        <v>41860.947013888886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1.7142857142857144E-2</v>
      </c>
      <c r="P984" s="6">
        <f t="shared" si="76"/>
        <v>1</v>
      </c>
      <c r="Q984" t="str">
        <f t="shared" si="77"/>
        <v>technology/wearables</v>
      </c>
      <c r="R984" t="s">
        <v>8347</v>
      </c>
      <c r="S984" t="s">
        <v>8352</v>
      </c>
      <c r="T984" s="10">
        <f t="shared" si="78"/>
        <v>42615.753310185188</v>
      </c>
      <c r="U984" s="11">
        <f t="shared" si="79"/>
        <v>42645.753310185188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29.506136117214709</v>
      </c>
      <c r="P985" s="6">
        <f t="shared" si="76"/>
        <v>171.79329608938548</v>
      </c>
      <c r="Q985" t="str">
        <f t="shared" si="77"/>
        <v>technology/wearables</v>
      </c>
      <c r="R985" t="s">
        <v>8347</v>
      </c>
      <c r="S985" t="s">
        <v>8352</v>
      </c>
      <c r="T985" s="10">
        <f t="shared" si="78"/>
        <v>42574.667650462965</v>
      </c>
      <c r="U985" s="11">
        <f t="shared" si="79"/>
        <v>42605.870833333334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</v>
      </c>
      <c r="P986" s="6">
        <f t="shared" si="76"/>
        <v>35.333333333333336</v>
      </c>
      <c r="Q986" t="str">
        <f t="shared" si="77"/>
        <v>technology/wearables</v>
      </c>
      <c r="R986" t="s">
        <v>8347</v>
      </c>
      <c r="S986" t="s">
        <v>8352</v>
      </c>
      <c r="T986" s="10">
        <f t="shared" si="78"/>
        <v>42061.11583333333</v>
      </c>
      <c r="U986" s="11">
        <f t="shared" si="79"/>
        <v>42091.074166666673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6.293333333333333</v>
      </c>
      <c r="P987" s="6">
        <f t="shared" si="76"/>
        <v>82.086956521739125</v>
      </c>
      <c r="Q987" t="str">
        <f t="shared" si="77"/>
        <v>technology/wearables</v>
      </c>
      <c r="R987" t="s">
        <v>8347</v>
      </c>
      <c r="S987" t="s">
        <v>8352</v>
      </c>
      <c r="T987" s="10">
        <f t="shared" si="78"/>
        <v>42339.967708333337</v>
      </c>
      <c r="U987" s="11">
        <f t="shared" si="79"/>
        <v>42369.958333333328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12.75</v>
      </c>
      <c r="P988" s="6">
        <f t="shared" si="76"/>
        <v>110.8695652173913</v>
      </c>
      <c r="Q988" t="str">
        <f t="shared" si="77"/>
        <v>technology/wearables</v>
      </c>
      <c r="R988" t="s">
        <v>8347</v>
      </c>
      <c r="S988" t="s">
        <v>8352</v>
      </c>
      <c r="T988" s="10">
        <f t="shared" si="78"/>
        <v>42324.767361111109</v>
      </c>
      <c r="U988" s="11">
        <f t="shared" si="79"/>
        <v>42379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13.22</v>
      </c>
      <c r="P989" s="6">
        <f t="shared" si="76"/>
        <v>161.21951219512195</v>
      </c>
      <c r="Q989" t="str">
        <f t="shared" si="77"/>
        <v>technology/wearables</v>
      </c>
      <c r="R989" t="s">
        <v>8347</v>
      </c>
      <c r="S989" t="s">
        <v>8352</v>
      </c>
      <c r="T989" s="10">
        <f t="shared" si="78"/>
        <v>41773.294560185182</v>
      </c>
      <c r="U989" s="11">
        <f t="shared" si="79"/>
        <v>41813.294560185182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 t="e">
        <f t="shared" si="76"/>
        <v>#DIV/0!</v>
      </c>
      <c r="Q990" t="str">
        <f t="shared" si="77"/>
        <v>technology/wearables</v>
      </c>
      <c r="R990" t="s">
        <v>8347</v>
      </c>
      <c r="S990" t="s">
        <v>8352</v>
      </c>
      <c r="T990" s="10">
        <f t="shared" si="78"/>
        <v>42614.356770833328</v>
      </c>
      <c r="U990" s="11">
        <f t="shared" si="79"/>
        <v>42644.356770833328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16.77</v>
      </c>
      <c r="P991" s="6">
        <f t="shared" si="76"/>
        <v>52.40625</v>
      </c>
      <c r="Q991" t="str">
        <f t="shared" si="77"/>
        <v>technology/wearables</v>
      </c>
      <c r="R991" t="s">
        <v>8347</v>
      </c>
      <c r="S991" t="s">
        <v>8352</v>
      </c>
      <c r="T991" s="10">
        <f t="shared" si="78"/>
        <v>42611.933969907404</v>
      </c>
      <c r="U991" s="11">
        <f t="shared" si="79"/>
        <v>42641.933969907404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0.104</v>
      </c>
      <c r="P992" s="6">
        <f t="shared" si="76"/>
        <v>13</v>
      </c>
      <c r="Q992" t="str">
        <f t="shared" si="77"/>
        <v>technology/wearables</v>
      </c>
      <c r="R992" t="s">
        <v>8347</v>
      </c>
      <c r="S992" t="s">
        <v>8352</v>
      </c>
      <c r="T992" s="10">
        <f t="shared" si="78"/>
        <v>41855.784305555557</v>
      </c>
      <c r="U992" s="11">
        <f t="shared" si="79"/>
        <v>41885.784305555557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</v>
      </c>
      <c r="P993" s="6">
        <f t="shared" si="76"/>
        <v>30.285714285714285</v>
      </c>
      <c r="Q993" t="str">
        <f t="shared" si="77"/>
        <v>technology/wearables</v>
      </c>
      <c r="R993" t="s">
        <v>8347</v>
      </c>
      <c r="S993" t="s">
        <v>8352</v>
      </c>
      <c r="T993" s="10">
        <f t="shared" si="78"/>
        <v>42538.75680555556</v>
      </c>
      <c r="U993" s="11">
        <f t="shared" si="79"/>
        <v>42563.785416666666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0.46699999999999997</v>
      </c>
      <c r="P994" s="6">
        <f t="shared" si="76"/>
        <v>116.75</v>
      </c>
      <c r="Q994" t="str">
        <f t="shared" si="77"/>
        <v>technology/wearables</v>
      </c>
      <c r="R994" t="s">
        <v>8347</v>
      </c>
      <c r="S994" t="s">
        <v>8352</v>
      </c>
      <c r="T994" s="10">
        <f t="shared" si="78"/>
        <v>42437.924988425926</v>
      </c>
      <c r="U994" s="11">
        <f t="shared" si="79"/>
        <v>42497.883321759262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25.087142857142858</v>
      </c>
      <c r="P995" s="6">
        <f t="shared" si="76"/>
        <v>89.59693877551021</v>
      </c>
      <c r="Q995" t="str">
        <f t="shared" si="77"/>
        <v>technology/wearables</v>
      </c>
      <c r="R995" t="s">
        <v>8347</v>
      </c>
      <c r="S995" t="s">
        <v>8352</v>
      </c>
      <c r="T995" s="10">
        <f t="shared" si="78"/>
        <v>42652.964907407411</v>
      </c>
      <c r="U995" s="11">
        <f t="shared" si="79"/>
        <v>42686.208333333328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2.3345000000000002</v>
      </c>
      <c r="P996" s="6">
        <f t="shared" si="76"/>
        <v>424.45454545454544</v>
      </c>
      <c r="Q996" t="str">
        <f t="shared" si="77"/>
        <v>technology/wearables</v>
      </c>
      <c r="R996" t="s">
        <v>8347</v>
      </c>
      <c r="S996" t="s">
        <v>8352</v>
      </c>
      <c r="T996" s="10">
        <f t="shared" si="78"/>
        <v>41921.263078703705</v>
      </c>
      <c r="U996" s="11">
        <f t="shared" si="79"/>
        <v>41973.957638888889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7.26</v>
      </c>
      <c r="P997" s="6">
        <f t="shared" si="76"/>
        <v>80.666666666666671</v>
      </c>
      <c r="Q997" t="str">
        <f t="shared" si="77"/>
        <v>technology/wearables</v>
      </c>
      <c r="R997" t="s">
        <v>8347</v>
      </c>
      <c r="S997" t="s">
        <v>8352</v>
      </c>
      <c r="T997" s="10">
        <f t="shared" si="78"/>
        <v>41947.940740740742</v>
      </c>
      <c r="U997" s="11">
        <f t="shared" si="79"/>
        <v>41972.666666666672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</v>
      </c>
      <c r="P998" s="6">
        <f t="shared" si="76"/>
        <v>13</v>
      </c>
      <c r="Q998" t="str">
        <f t="shared" si="77"/>
        <v>technology/wearables</v>
      </c>
      <c r="R998" t="s">
        <v>8347</v>
      </c>
      <c r="S998" t="s">
        <v>8352</v>
      </c>
      <c r="T998" s="10">
        <f t="shared" si="78"/>
        <v>41817.866435185184</v>
      </c>
      <c r="U998" s="11">
        <f t="shared" si="79"/>
        <v>41847.643750000003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1.3</v>
      </c>
      <c r="P999" s="6">
        <f t="shared" si="76"/>
        <v>8.125</v>
      </c>
      <c r="Q999" t="str">
        <f t="shared" si="77"/>
        <v>technology/wearables</v>
      </c>
      <c r="R999" t="s">
        <v>8347</v>
      </c>
      <c r="S999" t="s">
        <v>8352</v>
      </c>
      <c r="T999" s="10">
        <f t="shared" si="78"/>
        <v>41941.10297453704</v>
      </c>
      <c r="U999" s="11">
        <f t="shared" si="79"/>
        <v>41971.144641203704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58.558333333333337</v>
      </c>
      <c r="P1000" s="6">
        <f t="shared" si="76"/>
        <v>153.42794759825327</v>
      </c>
      <c r="Q1000" t="str">
        <f t="shared" si="77"/>
        <v>technology/wearables</v>
      </c>
      <c r="R1000" t="s">
        <v>8347</v>
      </c>
      <c r="S1000" t="s">
        <v>8352</v>
      </c>
      <c r="T1000" s="10">
        <f t="shared" si="78"/>
        <v>42282.168993055559</v>
      </c>
      <c r="U1000" s="11">
        <f t="shared" si="79"/>
        <v>42327.210659722223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7.7886666666666677</v>
      </c>
      <c r="P1001" s="6">
        <f t="shared" si="76"/>
        <v>292.07499999999999</v>
      </c>
      <c r="Q1001" t="str">
        <f t="shared" si="77"/>
        <v>technology/wearables</v>
      </c>
      <c r="R1001" t="s">
        <v>8347</v>
      </c>
      <c r="S1001" t="s">
        <v>8352</v>
      </c>
      <c r="T1001" s="10">
        <f t="shared" si="78"/>
        <v>41926.29965277778</v>
      </c>
      <c r="U1001" s="11">
        <f t="shared" si="79"/>
        <v>41956.334722222222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2.2157147647256061</v>
      </c>
      <c r="P1002" s="6">
        <f t="shared" si="76"/>
        <v>3304</v>
      </c>
      <c r="Q1002" t="str">
        <f t="shared" si="77"/>
        <v>technology/wearables</v>
      </c>
      <c r="R1002" t="s">
        <v>8347</v>
      </c>
      <c r="S1002" t="s">
        <v>8352</v>
      </c>
      <c r="T1002" s="10">
        <f t="shared" si="78"/>
        <v>42749.059722222228</v>
      </c>
      <c r="U1002" s="11">
        <f t="shared" si="79"/>
        <v>42809.018055555556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 s="6">
        <f t="shared" si="76"/>
        <v>1300</v>
      </c>
      <c r="Q1003" t="str">
        <f t="shared" si="77"/>
        <v>technology/wearables</v>
      </c>
      <c r="R1003" t="s">
        <v>8347</v>
      </c>
      <c r="S1003" t="s">
        <v>8352</v>
      </c>
      <c r="T1003" s="10">
        <f t="shared" si="78"/>
        <v>42720.720057870371</v>
      </c>
      <c r="U1003" s="11">
        <f t="shared" si="79"/>
        <v>42765.720057870371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29.6029602960296</v>
      </c>
      <c r="P1004" s="6">
        <f t="shared" si="76"/>
        <v>134.54545454545453</v>
      </c>
      <c r="Q1004" t="str">
        <f t="shared" si="77"/>
        <v>technology/wearables</v>
      </c>
      <c r="R1004" t="s">
        <v>8347</v>
      </c>
      <c r="S1004" t="s">
        <v>8352</v>
      </c>
      <c r="T1004" s="10">
        <f t="shared" si="78"/>
        <v>42325.684189814812</v>
      </c>
      <c r="U1004" s="11">
        <f t="shared" si="79"/>
        <v>42355.249305555553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16.055</v>
      </c>
      <c r="P1005" s="6">
        <f t="shared" si="76"/>
        <v>214.06666666666666</v>
      </c>
      <c r="Q1005" t="str">
        <f t="shared" si="77"/>
        <v>technology/wearables</v>
      </c>
      <c r="R1005" t="s">
        <v>8347</v>
      </c>
      <c r="S1005" t="s">
        <v>8352</v>
      </c>
      <c r="T1005" s="10">
        <f t="shared" si="78"/>
        <v>42780.709039351852</v>
      </c>
      <c r="U1005" s="11">
        <f t="shared" si="79"/>
        <v>42810.667372685188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82.207999999999998</v>
      </c>
      <c r="P1006" s="6">
        <f t="shared" si="76"/>
        <v>216.33684210526314</v>
      </c>
      <c r="Q1006" t="str">
        <f t="shared" si="77"/>
        <v>technology/wearables</v>
      </c>
      <c r="R1006" t="s">
        <v>8347</v>
      </c>
      <c r="S1006" t="s">
        <v>8352</v>
      </c>
      <c r="T1006" s="10">
        <f t="shared" si="78"/>
        <v>42388.708645833336</v>
      </c>
      <c r="U1006" s="11">
        <f t="shared" si="79"/>
        <v>42418.708645833336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75.051000000000002</v>
      </c>
      <c r="P1007" s="6">
        <f t="shared" si="76"/>
        <v>932.31055900621118</v>
      </c>
      <c r="Q1007" t="str">
        <f t="shared" si="77"/>
        <v>technology/wearables</v>
      </c>
      <c r="R1007" t="s">
        <v>8347</v>
      </c>
      <c r="S1007" t="s">
        <v>8352</v>
      </c>
      <c r="T1007" s="10">
        <f t="shared" si="78"/>
        <v>42276.624803240738</v>
      </c>
      <c r="U1007" s="11">
        <f t="shared" si="79"/>
        <v>42307.624803240738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5.8500000000000005</v>
      </c>
      <c r="P1008" s="6">
        <f t="shared" si="76"/>
        <v>29.25</v>
      </c>
      <c r="Q1008" t="str">
        <f t="shared" si="77"/>
        <v>technology/wearables</v>
      </c>
      <c r="R1008" t="s">
        <v>8347</v>
      </c>
      <c r="S1008" t="s">
        <v>8352</v>
      </c>
      <c r="T1008" s="10">
        <f t="shared" si="78"/>
        <v>41977.040185185186</v>
      </c>
      <c r="U1008" s="11">
        <f t="shared" si="79"/>
        <v>41985.299305555556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44.32</v>
      </c>
      <c r="P1009" s="6">
        <f t="shared" si="76"/>
        <v>174.94736842105263</v>
      </c>
      <c r="Q1009" t="str">
        <f t="shared" si="77"/>
        <v>technology/wearables</v>
      </c>
      <c r="R1009" t="s">
        <v>8347</v>
      </c>
      <c r="S1009" t="s">
        <v>8352</v>
      </c>
      <c r="T1009" s="10">
        <f t="shared" si="78"/>
        <v>42676.583599537036</v>
      </c>
      <c r="U1009" s="11">
        <f t="shared" si="79"/>
        <v>42718.6252662037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0.26737967914438499</v>
      </c>
      <c r="P1010" s="6">
        <f t="shared" si="76"/>
        <v>250</v>
      </c>
      <c r="Q1010" t="str">
        <f t="shared" si="77"/>
        <v>technology/wearables</v>
      </c>
      <c r="R1010" t="s">
        <v>8347</v>
      </c>
      <c r="S1010" t="s">
        <v>8352</v>
      </c>
      <c r="T1010" s="10">
        <f t="shared" si="78"/>
        <v>42702.809201388889</v>
      </c>
      <c r="U1010" s="11">
        <f t="shared" si="79"/>
        <v>42732.809201388889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13.13</v>
      </c>
      <c r="P1011" s="6">
        <f t="shared" si="76"/>
        <v>65</v>
      </c>
      <c r="Q1011" t="str">
        <f t="shared" si="77"/>
        <v>technology/wearables</v>
      </c>
      <c r="R1011" t="s">
        <v>8347</v>
      </c>
      <c r="S1011" t="s">
        <v>8352</v>
      </c>
      <c r="T1011" s="10">
        <f t="shared" si="78"/>
        <v>42510.604699074072</v>
      </c>
      <c r="U1011" s="11">
        <f t="shared" si="79"/>
        <v>42540.604699074072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0.19088937093275488</v>
      </c>
      <c r="P1012" s="6">
        <f t="shared" si="76"/>
        <v>55</v>
      </c>
      <c r="Q1012" t="str">
        <f t="shared" si="77"/>
        <v>technology/wearables</v>
      </c>
      <c r="R1012" t="s">
        <v>8347</v>
      </c>
      <c r="S1012" t="s">
        <v>8352</v>
      </c>
      <c r="T1012" s="10">
        <f t="shared" si="78"/>
        <v>42561.829421296294</v>
      </c>
      <c r="U1012" s="11">
        <f t="shared" si="79"/>
        <v>42618.124305555553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0.375</v>
      </c>
      <c r="P1013" s="6">
        <f t="shared" si="76"/>
        <v>75</v>
      </c>
      <c r="Q1013" t="str">
        <f t="shared" si="77"/>
        <v>technology/wearables</v>
      </c>
      <c r="R1013" t="s">
        <v>8347</v>
      </c>
      <c r="S1013" t="s">
        <v>8352</v>
      </c>
      <c r="T1013" s="10">
        <f t="shared" si="78"/>
        <v>41946.898090277777</v>
      </c>
      <c r="U1013" s="11">
        <f t="shared" si="79"/>
        <v>41991.898090277777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21535.021000000001</v>
      </c>
      <c r="P1014" s="6">
        <f t="shared" si="76"/>
        <v>1389.3561935483872</v>
      </c>
      <c r="Q1014" t="str">
        <f t="shared" si="77"/>
        <v>technology/wearables</v>
      </c>
      <c r="R1014" t="s">
        <v>8347</v>
      </c>
      <c r="S1014" t="s">
        <v>8352</v>
      </c>
      <c r="T1014" s="10">
        <f t="shared" si="78"/>
        <v>42714.440416666665</v>
      </c>
      <c r="U1014" s="11">
        <f t="shared" si="79"/>
        <v>42759.440416666665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34.527999999999999</v>
      </c>
      <c r="P1015" s="6">
        <f t="shared" si="76"/>
        <v>95.911111111111111</v>
      </c>
      <c r="Q1015" t="str">
        <f t="shared" si="77"/>
        <v>technology/wearables</v>
      </c>
      <c r="R1015" t="s">
        <v>8347</v>
      </c>
      <c r="S1015" t="s">
        <v>8352</v>
      </c>
      <c r="T1015" s="10">
        <f t="shared" si="78"/>
        <v>42339.833981481483</v>
      </c>
      <c r="U1015" s="11">
        <f t="shared" si="79"/>
        <v>42367.833333333328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30.599999999999998</v>
      </c>
      <c r="P1016" s="6">
        <f t="shared" si="76"/>
        <v>191.25</v>
      </c>
      <c r="Q1016" t="str">
        <f t="shared" si="77"/>
        <v>technology/wearables</v>
      </c>
      <c r="R1016" t="s">
        <v>8347</v>
      </c>
      <c r="S1016" t="s">
        <v>8352</v>
      </c>
      <c r="T1016" s="10">
        <f t="shared" si="78"/>
        <v>41955.002488425926</v>
      </c>
      <c r="U1016" s="11">
        <f t="shared" si="79"/>
        <v>42005.002488425926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2.666666666666667</v>
      </c>
      <c r="P1017" s="6">
        <f t="shared" si="76"/>
        <v>40</v>
      </c>
      <c r="Q1017" t="str">
        <f t="shared" si="77"/>
        <v>technology/wearables</v>
      </c>
      <c r="R1017" t="s">
        <v>8347</v>
      </c>
      <c r="S1017" t="s">
        <v>8352</v>
      </c>
      <c r="T1017" s="10">
        <f t="shared" si="78"/>
        <v>42303.878414351857</v>
      </c>
      <c r="U1017" s="11">
        <f t="shared" si="79"/>
        <v>42333.920081018514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</v>
      </c>
      <c r="P1018" s="6">
        <f t="shared" si="76"/>
        <v>74.78947368421052</v>
      </c>
      <c r="Q1018" t="str">
        <f t="shared" si="77"/>
        <v>technology/wearables</v>
      </c>
      <c r="R1018" t="s">
        <v>8347</v>
      </c>
      <c r="S1018" t="s">
        <v>8352</v>
      </c>
      <c r="T1018" s="10">
        <f t="shared" si="78"/>
        <v>42422.107129629629</v>
      </c>
      <c r="U1018" s="11">
        <f t="shared" si="79"/>
        <v>42467.065462962957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22.878799999999998</v>
      </c>
      <c r="P1019" s="6">
        <f t="shared" si="76"/>
        <v>161.11830985915492</v>
      </c>
      <c r="Q1019" t="str">
        <f t="shared" si="77"/>
        <v>technology/wearables</v>
      </c>
      <c r="R1019" t="s">
        <v>8347</v>
      </c>
      <c r="S1019" t="s">
        <v>8352</v>
      </c>
      <c r="T1019" s="10">
        <f t="shared" si="78"/>
        <v>42289.675173611111</v>
      </c>
      <c r="U1019" s="11">
        <f t="shared" si="79"/>
        <v>42329.716840277775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</v>
      </c>
      <c r="P1020" s="6">
        <f t="shared" si="76"/>
        <v>88.714285714285708</v>
      </c>
      <c r="Q1020" t="str">
        <f t="shared" si="77"/>
        <v>technology/wearables</v>
      </c>
      <c r="R1020" t="s">
        <v>8347</v>
      </c>
      <c r="S1020" t="s">
        <v>8352</v>
      </c>
      <c r="T1020" s="10">
        <f t="shared" si="78"/>
        <v>42535.492280092592</v>
      </c>
      <c r="U1020" s="11">
        <f t="shared" si="79"/>
        <v>42565.492280092592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47.333333333333336</v>
      </c>
      <c r="P1021" s="6">
        <f t="shared" si="76"/>
        <v>53.25</v>
      </c>
      <c r="Q1021" t="str">
        <f t="shared" si="77"/>
        <v>technology/wearables</v>
      </c>
      <c r="R1021" t="s">
        <v>8347</v>
      </c>
      <c r="S1021" t="s">
        <v>8352</v>
      </c>
      <c r="T1021" s="10">
        <f t="shared" si="78"/>
        <v>42009.973946759259</v>
      </c>
      <c r="U1021" s="11">
        <f t="shared" si="79"/>
        <v>42039.973946759259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205.54838709677421</v>
      </c>
      <c r="P1022" s="6">
        <f t="shared" si="76"/>
        <v>106.2</v>
      </c>
      <c r="Q1022" t="str">
        <f t="shared" si="77"/>
        <v>music/electronic music</v>
      </c>
      <c r="R1022" t="s">
        <v>8316</v>
      </c>
      <c r="S1022" t="s">
        <v>8354</v>
      </c>
      <c r="T1022" s="10">
        <f t="shared" si="78"/>
        <v>42127.069548611107</v>
      </c>
      <c r="U1022" s="11">
        <f t="shared" si="79"/>
        <v>42157.032638888893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351.80366666666669</v>
      </c>
      <c r="P1023" s="6">
        <f t="shared" si="76"/>
        <v>22.079728033472804</v>
      </c>
      <c r="Q1023" t="str">
        <f t="shared" si="77"/>
        <v>music/electronic music</v>
      </c>
      <c r="R1023" t="s">
        <v>8316</v>
      </c>
      <c r="S1023" t="s">
        <v>8354</v>
      </c>
      <c r="T1023" s="10">
        <f t="shared" si="78"/>
        <v>42271.251979166671</v>
      </c>
      <c r="U1023" s="11">
        <f t="shared" si="79"/>
        <v>42294.166666666672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114.9</v>
      </c>
      <c r="P1024" s="6">
        <f t="shared" si="76"/>
        <v>31.054054054054053</v>
      </c>
      <c r="Q1024" t="str">
        <f t="shared" si="77"/>
        <v>music/electronic music</v>
      </c>
      <c r="R1024" t="s">
        <v>8316</v>
      </c>
      <c r="S1024" t="s">
        <v>8354</v>
      </c>
      <c r="T1024" s="10">
        <f t="shared" si="78"/>
        <v>42111.646724537044</v>
      </c>
      <c r="U1024" s="11">
        <f t="shared" si="79"/>
        <v>42141.646724537044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237.15</v>
      </c>
      <c r="P1025" s="6">
        <f t="shared" si="76"/>
        <v>36.206106870229007</v>
      </c>
      <c r="Q1025" t="str">
        <f t="shared" si="77"/>
        <v>music/electronic music</v>
      </c>
      <c r="R1025" t="s">
        <v>8316</v>
      </c>
      <c r="S1025" t="s">
        <v>8354</v>
      </c>
      <c r="T1025" s="10">
        <f t="shared" si="78"/>
        <v>42145.919687500005</v>
      </c>
      <c r="U1025" s="11">
        <f t="shared" si="79"/>
        <v>42175.919687500005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80">(E1026/D1026)*100</f>
        <v>118.63774999999998</v>
      </c>
      <c r="P1026" s="6">
        <f t="shared" ref="P1026:P1089" si="81">(E1026/L1026)</f>
        <v>388.9762295081967</v>
      </c>
      <c r="Q1026" t="str">
        <f t="shared" ref="Q1026:Q1089" si="82">N1026</f>
        <v>music/electronic music</v>
      </c>
      <c r="R1026" t="s">
        <v>8316</v>
      </c>
      <c r="S1026" t="s">
        <v>8354</v>
      </c>
      <c r="T1026" s="10">
        <f t="shared" si="78"/>
        <v>42370.580590277779</v>
      </c>
      <c r="U1026" s="11">
        <f t="shared" si="79"/>
        <v>42400.580590277779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80"/>
        <v>109.92831428571431</v>
      </c>
      <c r="P1027" s="6">
        <f t="shared" si="81"/>
        <v>71.848571428571432</v>
      </c>
      <c r="Q1027" t="str">
        <f t="shared" si="82"/>
        <v>music/electronic music</v>
      </c>
      <c r="R1027" t="s">
        <v>8316</v>
      </c>
      <c r="S1027" t="s">
        <v>8354</v>
      </c>
      <c r="T1027" s="10">
        <f t="shared" ref="T1027:T1090" si="83">(((J1027/60)/60)/24)+DATE(1970,1,1)</f>
        <v>42049.833761574075</v>
      </c>
      <c r="U1027" s="11">
        <f t="shared" ref="U1027:U1090" si="84">(((I1027/60)/60)/24)+DATE(1970,1,1)</f>
        <v>42079.792094907403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100.00828571428571</v>
      </c>
      <c r="P1028" s="6">
        <f t="shared" si="81"/>
        <v>57.381803278688523</v>
      </c>
      <c r="Q1028" t="str">
        <f t="shared" si="82"/>
        <v>music/electronic music</v>
      </c>
      <c r="R1028" t="s">
        <v>8316</v>
      </c>
      <c r="S1028" t="s">
        <v>8354</v>
      </c>
      <c r="T1028" s="10">
        <f t="shared" si="83"/>
        <v>42426.407592592594</v>
      </c>
      <c r="U1028" s="11">
        <f t="shared" si="84"/>
        <v>42460.365925925929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103.09292094387415</v>
      </c>
      <c r="P1029" s="6">
        <f t="shared" si="81"/>
        <v>69.666666666666671</v>
      </c>
      <c r="Q1029" t="str">
        <f t="shared" si="82"/>
        <v>music/electronic music</v>
      </c>
      <c r="R1029" t="s">
        <v>8316</v>
      </c>
      <c r="S1029" t="s">
        <v>8354</v>
      </c>
      <c r="T1029" s="10">
        <f t="shared" si="83"/>
        <v>41905.034108796295</v>
      </c>
      <c r="U1029" s="11">
        <f t="shared" si="84"/>
        <v>41935.034108796295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117.27000000000001</v>
      </c>
      <c r="P1030" s="6">
        <f t="shared" si="81"/>
        <v>45.988235294117644</v>
      </c>
      <c r="Q1030" t="str">
        <f t="shared" si="82"/>
        <v>music/electronic music</v>
      </c>
      <c r="R1030" t="s">
        <v>8316</v>
      </c>
      <c r="S1030" t="s">
        <v>8354</v>
      </c>
      <c r="T1030" s="10">
        <f t="shared" si="83"/>
        <v>42755.627372685187</v>
      </c>
      <c r="U1030" s="11">
        <f t="shared" si="84"/>
        <v>42800.833333333328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111.75999999999999</v>
      </c>
      <c r="P1031" s="6">
        <f t="shared" si="81"/>
        <v>79.262411347517727</v>
      </c>
      <c r="Q1031" t="str">
        <f t="shared" si="82"/>
        <v>music/electronic music</v>
      </c>
      <c r="R1031" t="s">
        <v>8316</v>
      </c>
      <c r="S1031" t="s">
        <v>8354</v>
      </c>
      <c r="T1031" s="10">
        <f t="shared" si="83"/>
        <v>42044.711886574078</v>
      </c>
      <c r="U1031" s="11">
        <f t="shared" si="84"/>
        <v>42098.915972222225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342.09999999999997</v>
      </c>
      <c r="P1032" s="6">
        <f t="shared" si="81"/>
        <v>43.031446540880502</v>
      </c>
      <c r="Q1032" t="str">
        <f t="shared" si="82"/>
        <v>music/electronic music</v>
      </c>
      <c r="R1032" t="s">
        <v>8316</v>
      </c>
      <c r="S1032" t="s">
        <v>8354</v>
      </c>
      <c r="T1032" s="10">
        <f t="shared" si="83"/>
        <v>42611.483206018514</v>
      </c>
      <c r="U1032" s="11">
        <f t="shared" si="84"/>
        <v>42625.483206018514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107.4</v>
      </c>
      <c r="P1033" s="6">
        <f t="shared" si="81"/>
        <v>108.48484848484848</v>
      </c>
      <c r="Q1033" t="str">
        <f t="shared" si="82"/>
        <v>music/electronic music</v>
      </c>
      <c r="R1033" t="s">
        <v>8316</v>
      </c>
      <c r="S1033" t="s">
        <v>8354</v>
      </c>
      <c r="T1033" s="10">
        <f t="shared" si="83"/>
        <v>42324.764004629629</v>
      </c>
      <c r="U1033" s="11">
        <f t="shared" si="84"/>
        <v>42354.764004629629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108.49703703703703</v>
      </c>
      <c r="P1034" s="6">
        <f t="shared" si="81"/>
        <v>61.029583333333335</v>
      </c>
      <c r="Q1034" t="str">
        <f t="shared" si="82"/>
        <v>music/electronic music</v>
      </c>
      <c r="R1034" t="s">
        <v>8316</v>
      </c>
      <c r="S1034" t="s">
        <v>8354</v>
      </c>
      <c r="T1034" s="10">
        <f t="shared" si="83"/>
        <v>42514.666956018518</v>
      </c>
      <c r="U1034" s="11">
        <f t="shared" si="84"/>
        <v>42544.666956018518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102.86144578313252</v>
      </c>
      <c r="P1035" s="6">
        <f t="shared" si="81"/>
        <v>50.592592592592595</v>
      </c>
      <c r="Q1035" t="str">
        <f t="shared" si="82"/>
        <v>music/electronic music</v>
      </c>
      <c r="R1035" t="s">
        <v>8316</v>
      </c>
      <c r="S1035" t="s">
        <v>8354</v>
      </c>
      <c r="T1035" s="10">
        <f t="shared" si="83"/>
        <v>42688.732407407413</v>
      </c>
      <c r="U1035" s="11">
        <f t="shared" si="84"/>
        <v>42716.732407407413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130.0018</v>
      </c>
      <c r="P1036" s="6">
        <f t="shared" si="81"/>
        <v>39.157168674698795</v>
      </c>
      <c r="Q1036" t="str">
        <f t="shared" si="82"/>
        <v>music/electronic music</v>
      </c>
      <c r="R1036" t="s">
        <v>8316</v>
      </c>
      <c r="S1036" t="s">
        <v>8354</v>
      </c>
      <c r="T1036" s="10">
        <f t="shared" si="83"/>
        <v>42555.166712962964</v>
      </c>
      <c r="U1036" s="11">
        <f t="shared" si="84"/>
        <v>42587.165972222225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107.65217391304347</v>
      </c>
      <c r="P1037" s="6">
        <f t="shared" si="81"/>
        <v>65.15789473684211</v>
      </c>
      <c r="Q1037" t="str">
        <f t="shared" si="82"/>
        <v>music/electronic music</v>
      </c>
      <c r="R1037" t="s">
        <v>8316</v>
      </c>
      <c r="S1037" t="s">
        <v>8354</v>
      </c>
      <c r="T1037" s="10">
        <f t="shared" si="83"/>
        <v>42016.641435185185</v>
      </c>
      <c r="U1037" s="11">
        <f t="shared" si="84"/>
        <v>42046.641435185185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112.36044444444444</v>
      </c>
      <c r="P1038" s="6">
        <f t="shared" si="81"/>
        <v>23.963127962085309</v>
      </c>
      <c r="Q1038" t="str">
        <f t="shared" si="82"/>
        <v>music/electronic music</v>
      </c>
      <c r="R1038" t="s">
        <v>8316</v>
      </c>
      <c r="S1038" t="s">
        <v>8354</v>
      </c>
      <c r="T1038" s="10">
        <f t="shared" si="83"/>
        <v>41249.448958333334</v>
      </c>
      <c r="U1038" s="11">
        <f t="shared" si="84"/>
        <v>41281.333333333336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102.1</v>
      </c>
      <c r="P1039" s="6">
        <f t="shared" si="81"/>
        <v>48.61904761904762</v>
      </c>
      <c r="Q1039" t="str">
        <f t="shared" si="82"/>
        <v>music/electronic music</v>
      </c>
      <c r="R1039" t="s">
        <v>8316</v>
      </c>
      <c r="S1039" t="s">
        <v>8354</v>
      </c>
      <c r="T1039" s="10">
        <f t="shared" si="83"/>
        <v>42119.822476851856</v>
      </c>
      <c r="U1039" s="11">
        <f t="shared" si="84"/>
        <v>42142.208333333328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145.33333333333334</v>
      </c>
      <c r="P1040" s="6">
        <f t="shared" si="81"/>
        <v>35.73770491803279</v>
      </c>
      <c r="Q1040" t="str">
        <f t="shared" si="82"/>
        <v>music/electronic music</v>
      </c>
      <c r="R1040" t="s">
        <v>8316</v>
      </c>
      <c r="S1040" t="s">
        <v>8354</v>
      </c>
      <c r="T1040" s="10">
        <f t="shared" si="83"/>
        <v>42418.231747685189</v>
      </c>
      <c r="U1040" s="11">
        <f t="shared" si="84"/>
        <v>42448.190081018518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128.19999999999999</v>
      </c>
      <c r="P1041" s="6">
        <f t="shared" si="81"/>
        <v>21.366666666666667</v>
      </c>
      <c r="Q1041" t="str">
        <f t="shared" si="82"/>
        <v>music/electronic music</v>
      </c>
      <c r="R1041" t="s">
        <v>8316</v>
      </c>
      <c r="S1041" t="s">
        <v>8354</v>
      </c>
      <c r="T1041" s="10">
        <f t="shared" si="83"/>
        <v>42692.109328703707</v>
      </c>
      <c r="U1041" s="11">
        <f t="shared" si="84"/>
        <v>42717.332638888889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0.29411764705882354</v>
      </c>
      <c r="P1042" s="6">
        <f t="shared" si="81"/>
        <v>250</v>
      </c>
      <c r="Q1042" t="str">
        <f t="shared" si="82"/>
        <v>journalism/audio</v>
      </c>
      <c r="R1042" t="s">
        <v>8311</v>
      </c>
      <c r="S1042" t="s">
        <v>8355</v>
      </c>
      <c r="T1042" s="10">
        <f t="shared" si="83"/>
        <v>42579.708437499998</v>
      </c>
      <c r="U1042" s="11">
        <f t="shared" si="84"/>
        <v>42609.708437499998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 t="e">
        <f t="shared" si="81"/>
        <v>#DIV/0!</v>
      </c>
      <c r="Q1043" t="str">
        <f t="shared" si="82"/>
        <v>journalism/audio</v>
      </c>
      <c r="R1043" t="s">
        <v>8311</v>
      </c>
      <c r="S1043" t="s">
        <v>8355</v>
      </c>
      <c r="T1043" s="10">
        <f t="shared" si="83"/>
        <v>41831.060092592597</v>
      </c>
      <c r="U1043" s="11">
        <f t="shared" si="84"/>
        <v>41851.060092592597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</v>
      </c>
      <c r="P1044" s="6">
        <f t="shared" si="81"/>
        <v>10</v>
      </c>
      <c r="Q1044" t="str">
        <f t="shared" si="82"/>
        <v>journalism/audio</v>
      </c>
      <c r="R1044" t="s">
        <v>8311</v>
      </c>
      <c r="S1044" t="s">
        <v>8355</v>
      </c>
      <c r="T1044" s="10">
        <f t="shared" si="83"/>
        <v>41851.696157407408</v>
      </c>
      <c r="U1044" s="11">
        <f t="shared" si="84"/>
        <v>41894.416666666664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8.5370000000000008</v>
      </c>
      <c r="P1045" s="6">
        <f t="shared" si="81"/>
        <v>29.236301369863014</v>
      </c>
      <c r="Q1045" t="str">
        <f t="shared" si="82"/>
        <v>journalism/audio</v>
      </c>
      <c r="R1045" t="s">
        <v>8311</v>
      </c>
      <c r="S1045" t="s">
        <v>8355</v>
      </c>
      <c r="T1045" s="10">
        <f t="shared" si="83"/>
        <v>42114.252951388888</v>
      </c>
      <c r="U1045" s="11">
        <f t="shared" si="84"/>
        <v>42144.252951388888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8.5714285714285715E-2</v>
      </c>
      <c r="P1046" s="6">
        <f t="shared" si="81"/>
        <v>3</v>
      </c>
      <c r="Q1046" t="str">
        <f t="shared" si="82"/>
        <v>journalism/audio</v>
      </c>
      <c r="R1046" t="s">
        <v>8311</v>
      </c>
      <c r="S1046" t="s">
        <v>8355</v>
      </c>
      <c r="T1046" s="10">
        <f t="shared" si="83"/>
        <v>42011.925937499997</v>
      </c>
      <c r="U1046" s="11">
        <f t="shared" si="84"/>
        <v>42068.852083333331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2.6599999999999997</v>
      </c>
      <c r="P1047" s="6">
        <f t="shared" si="81"/>
        <v>33.25</v>
      </c>
      <c r="Q1047" t="str">
        <f t="shared" si="82"/>
        <v>journalism/audio</v>
      </c>
      <c r="R1047" t="s">
        <v>8311</v>
      </c>
      <c r="S1047" t="s">
        <v>8355</v>
      </c>
      <c r="T1047" s="10">
        <f t="shared" si="83"/>
        <v>41844.874421296299</v>
      </c>
      <c r="U1047" s="11">
        <f t="shared" si="84"/>
        <v>41874.874421296299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 t="e">
        <f t="shared" si="81"/>
        <v>#DIV/0!</v>
      </c>
      <c r="Q1048" t="str">
        <f t="shared" si="82"/>
        <v>journalism/audio</v>
      </c>
      <c r="R1048" t="s">
        <v>8311</v>
      </c>
      <c r="S1048" t="s">
        <v>8355</v>
      </c>
      <c r="T1048" s="10">
        <f t="shared" si="83"/>
        <v>42319.851388888885</v>
      </c>
      <c r="U1048" s="11">
        <f t="shared" si="84"/>
        <v>42364.851388888885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0.05</v>
      </c>
      <c r="P1049" s="6">
        <f t="shared" si="81"/>
        <v>1</v>
      </c>
      <c r="Q1049" t="str">
        <f t="shared" si="82"/>
        <v>journalism/audio</v>
      </c>
      <c r="R1049" t="s">
        <v>8311</v>
      </c>
      <c r="S1049" t="s">
        <v>8355</v>
      </c>
      <c r="T1049" s="10">
        <f t="shared" si="83"/>
        <v>41918.818460648145</v>
      </c>
      <c r="U1049" s="11">
        <f t="shared" si="84"/>
        <v>41948.860127314816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</v>
      </c>
      <c r="P1050" s="6">
        <f t="shared" si="81"/>
        <v>53</v>
      </c>
      <c r="Q1050" t="str">
        <f t="shared" si="82"/>
        <v>journalism/audio</v>
      </c>
      <c r="R1050" t="s">
        <v>8311</v>
      </c>
      <c r="S1050" t="s">
        <v>8355</v>
      </c>
      <c r="T1050" s="10">
        <f t="shared" si="83"/>
        <v>42598.053113425922</v>
      </c>
      <c r="U1050" s="11">
        <f t="shared" si="84"/>
        <v>42638.053113425922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 t="e">
        <f t="shared" si="81"/>
        <v>#DIV/0!</v>
      </c>
      <c r="Q1051" t="str">
        <f t="shared" si="82"/>
        <v>journalism/audio</v>
      </c>
      <c r="R1051" t="s">
        <v>8311</v>
      </c>
      <c r="S1051" t="s">
        <v>8355</v>
      </c>
      <c r="T1051" s="10">
        <f t="shared" si="83"/>
        <v>42382.431076388893</v>
      </c>
      <c r="U1051" s="11">
        <f t="shared" si="84"/>
        <v>42412.431076388893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 t="e">
        <f t="shared" si="81"/>
        <v>#DIV/0!</v>
      </c>
      <c r="Q1052" t="str">
        <f t="shared" si="82"/>
        <v>journalism/audio</v>
      </c>
      <c r="R1052" t="s">
        <v>8311</v>
      </c>
      <c r="S1052" t="s">
        <v>8355</v>
      </c>
      <c r="T1052" s="10">
        <f t="shared" si="83"/>
        <v>42231.7971875</v>
      </c>
      <c r="U1052" s="11">
        <f t="shared" si="84"/>
        <v>42261.7971875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 t="e">
        <f t="shared" si="81"/>
        <v>#DIV/0!</v>
      </c>
      <c r="Q1053" t="str">
        <f t="shared" si="82"/>
        <v>journalism/audio</v>
      </c>
      <c r="R1053" t="s">
        <v>8311</v>
      </c>
      <c r="S1053" t="s">
        <v>8355</v>
      </c>
      <c r="T1053" s="10">
        <f t="shared" si="83"/>
        <v>41850.014178240745</v>
      </c>
      <c r="U1053" s="11">
        <f t="shared" si="84"/>
        <v>41878.014178240745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 t="e">
        <f t="shared" si="81"/>
        <v>#DIV/0!</v>
      </c>
      <c r="Q1054" t="str">
        <f t="shared" si="82"/>
        <v>journalism/audio</v>
      </c>
      <c r="R1054" t="s">
        <v>8311</v>
      </c>
      <c r="S1054" t="s">
        <v>8355</v>
      </c>
      <c r="T1054" s="10">
        <f t="shared" si="83"/>
        <v>42483.797395833331</v>
      </c>
      <c r="U1054" s="11">
        <f t="shared" si="84"/>
        <v>42527.839583333334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 s="6">
        <f t="shared" si="81"/>
        <v>15</v>
      </c>
      <c r="Q1055" t="str">
        <f t="shared" si="82"/>
        <v>journalism/audio</v>
      </c>
      <c r="R1055" t="s">
        <v>8311</v>
      </c>
      <c r="S1055" t="s">
        <v>8355</v>
      </c>
      <c r="T1055" s="10">
        <f t="shared" si="83"/>
        <v>42775.172824074078</v>
      </c>
      <c r="U1055" s="11">
        <f t="shared" si="84"/>
        <v>42800.172824074078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 t="e">
        <f t="shared" si="81"/>
        <v>#DIV/0!</v>
      </c>
      <c r="Q1056" t="str">
        <f t="shared" si="82"/>
        <v>journalism/audio</v>
      </c>
      <c r="R1056" t="s">
        <v>8311</v>
      </c>
      <c r="S1056" t="s">
        <v>8355</v>
      </c>
      <c r="T1056" s="10">
        <f t="shared" si="83"/>
        <v>41831.851840277777</v>
      </c>
      <c r="U1056" s="11">
        <f t="shared" si="84"/>
        <v>41861.916666666664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 t="e">
        <f t="shared" si="81"/>
        <v>#DIV/0!</v>
      </c>
      <c r="Q1057" t="str">
        <f t="shared" si="82"/>
        <v>journalism/audio</v>
      </c>
      <c r="R1057" t="s">
        <v>8311</v>
      </c>
      <c r="S1057" t="s">
        <v>8355</v>
      </c>
      <c r="T1057" s="10">
        <f t="shared" si="83"/>
        <v>42406.992418981477</v>
      </c>
      <c r="U1057" s="11">
        <f t="shared" si="84"/>
        <v>42436.992418981477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 t="e">
        <f t="shared" si="81"/>
        <v>#DIV/0!</v>
      </c>
      <c r="Q1058" t="str">
        <f t="shared" si="82"/>
        <v>journalism/audio</v>
      </c>
      <c r="R1058" t="s">
        <v>8311</v>
      </c>
      <c r="S1058" t="s">
        <v>8355</v>
      </c>
      <c r="T1058" s="10">
        <f t="shared" si="83"/>
        <v>42058.719641203701</v>
      </c>
      <c r="U1058" s="11">
        <f t="shared" si="84"/>
        <v>42118.677974537044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 t="e">
        <f t="shared" si="81"/>
        <v>#DIV/0!</v>
      </c>
      <c r="Q1059" t="str">
        <f t="shared" si="82"/>
        <v>journalism/audio</v>
      </c>
      <c r="R1059" t="s">
        <v>8311</v>
      </c>
      <c r="S1059" t="s">
        <v>8355</v>
      </c>
      <c r="T1059" s="10">
        <f t="shared" si="83"/>
        <v>42678.871331018512</v>
      </c>
      <c r="U1059" s="11">
        <f t="shared" si="84"/>
        <v>42708.912997685184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 t="e">
        <f t="shared" si="81"/>
        <v>#DIV/0!</v>
      </c>
      <c r="Q1060" t="str">
        <f t="shared" si="82"/>
        <v>journalism/audio</v>
      </c>
      <c r="R1060" t="s">
        <v>8311</v>
      </c>
      <c r="S1060" t="s">
        <v>8355</v>
      </c>
      <c r="T1060" s="10">
        <f t="shared" si="83"/>
        <v>42047.900960648149</v>
      </c>
      <c r="U1060" s="11">
        <f t="shared" si="84"/>
        <v>42089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 t="e">
        <f t="shared" si="81"/>
        <v>#DIV/0!</v>
      </c>
      <c r="Q1061" t="str">
        <f t="shared" si="82"/>
        <v>journalism/audio</v>
      </c>
      <c r="R1061" t="s">
        <v>8311</v>
      </c>
      <c r="S1061" t="s">
        <v>8355</v>
      </c>
      <c r="T1061" s="10">
        <f t="shared" si="83"/>
        <v>42046.79</v>
      </c>
      <c r="U1061" s="11">
        <f t="shared" si="84"/>
        <v>42076.748333333337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 s="6">
        <f t="shared" si="81"/>
        <v>50</v>
      </c>
      <c r="Q1062" t="str">
        <f t="shared" si="82"/>
        <v>journalism/audio</v>
      </c>
      <c r="R1062" t="s">
        <v>8311</v>
      </c>
      <c r="S1062" t="s">
        <v>8355</v>
      </c>
      <c r="T1062" s="10">
        <f t="shared" si="83"/>
        <v>42079.913113425922</v>
      </c>
      <c r="U1062" s="11">
        <f t="shared" si="84"/>
        <v>42109.913113425922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 t="e">
        <f t="shared" si="81"/>
        <v>#DIV/0!</v>
      </c>
      <c r="Q1063" t="str">
        <f t="shared" si="82"/>
        <v>journalism/audio</v>
      </c>
      <c r="R1063" t="s">
        <v>8311</v>
      </c>
      <c r="S1063" t="s">
        <v>8355</v>
      </c>
      <c r="T1063" s="10">
        <f t="shared" si="83"/>
        <v>42432.276712962965</v>
      </c>
      <c r="U1063" s="11">
        <f t="shared" si="84"/>
        <v>42492.041666666672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95.477386934673376</v>
      </c>
      <c r="P1064" s="6">
        <f t="shared" si="81"/>
        <v>47.5</v>
      </c>
      <c r="Q1064" t="str">
        <f t="shared" si="82"/>
        <v>journalism/audio</v>
      </c>
      <c r="R1064" t="s">
        <v>8311</v>
      </c>
      <c r="S1064" t="s">
        <v>8355</v>
      </c>
      <c r="T1064" s="10">
        <f t="shared" si="83"/>
        <v>42556.807187500002</v>
      </c>
      <c r="U1064" s="11">
        <f t="shared" si="84"/>
        <v>42563.807187500002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 t="e">
        <f t="shared" si="81"/>
        <v>#DIV/0!</v>
      </c>
      <c r="Q1065" t="str">
        <f t="shared" si="82"/>
        <v>journalism/audio</v>
      </c>
      <c r="R1065" t="s">
        <v>8311</v>
      </c>
      <c r="S1065" t="s">
        <v>8355</v>
      </c>
      <c r="T1065" s="10">
        <f t="shared" si="83"/>
        <v>42583.030810185184</v>
      </c>
      <c r="U1065" s="11">
        <f t="shared" si="84"/>
        <v>42613.030810185184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</v>
      </c>
      <c r="P1066" s="6">
        <f t="shared" si="81"/>
        <v>65.666666666666671</v>
      </c>
      <c r="Q1066" t="str">
        <f t="shared" si="82"/>
        <v>games/video games</v>
      </c>
      <c r="R1066" t="s">
        <v>8346</v>
      </c>
      <c r="S1066" t="s">
        <v>8356</v>
      </c>
      <c r="T1066" s="10">
        <f t="shared" si="83"/>
        <v>41417.228043981479</v>
      </c>
      <c r="U1066" s="11">
        <f t="shared" si="84"/>
        <v>41462.228043981479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</v>
      </c>
      <c r="P1067" s="6">
        <f t="shared" si="81"/>
        <v>16.2</v>
      </c>
      <c r="Q1067" t="str">
        <f t="shared" si="82"/>
        <v>games/video games</v>
      </c>
      <c r="R1067" t="s">
        <v>8346</v>
      </c>
      <c r="S1067" t="s">
        <v>8356</v>
      </c>
      <c r="T1067" s="10">
        <f t="shared" si="83"/>
        <v>41661.381041666667</v>
      </c>
      <c r="U1067" s="11">
        <f t="shared" si="84"/>
        <v>41689.381041666667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</v>
      </c>
      <c r="P1068" s="6">
        <f t="shared" si="81"/>
        <v>34.128378378378379</v>
      </c>
      <c r="Q1068" t="str">
        <f t="shared" si="82"/>
        <v>games/video games</v>
      </c>
      <c r="R1068" t="s">
        <v>8346</v>
      </c>
      <c r="S1068" t="s">
        <v>8356</v>
      </c>
      <c r="T1068" s="10">
        <f t="shared" si="83"/>
        <v>41445.962754629632</v>
      </c>
      <c r="U1068" s="11">
        <f t="shared" si="84"/>
        <v>41490.962754629632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 s="6">
        <f t="shared" si="81"/>
        <v>13</v>
      </c>
      <c r="Q1069" t="str">
        <f t="shared" si="82"/>
        <v>games/video games</v>
      </c>
      <c r="R1069" t="s">
        <v>8346</v>
      </c>
      <c r="S1069" t="s">
        <v>8356</v>
      </c>
      <c r="T1069" s="10">
        <f t="shared" si="83"/>
        <v>41599.855682870373</v>
      </c>
      <c r="U1069" s="11">
        <f t="shared" si="84"/>
        <v>41629.855682870373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0.15</v>
      </c>
      <c r="P1070" s="6">
        <f t="shared" si="81"/>
        <v>11.25</v>
      </c>
      <c r="Q1070" t="str">
        <f t="shared" si="82"/>
        <v>games/video games</v>
      </c>
      <c r="R1070" t="s">
        <v>8346</v>
      </c>
      <c r="S1070" t="s">
        <v>8356</v>
      </c>
      <c r="T1070" s="10">
        <f t="shared" si="83"/>
        <v>42440.371111111104</v>
      </c>
      <c r="U1070" s="11">
        <f t="shared" si="84"/>
        <v>42470.329444444447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38.636363636363633</v>
      </c>
      <c r="P1071" s="6">
        <f t="shared" si="81"/>
        <v>40.476190476190474</v>
      </c>
      <c r="Q1071" t="str">
        <f t="shared" si="82"/>
        <v>games/video games</v>
      </c>
      <c r="R1071" t="s">
        <v>8346</v>
      </c>
      <c r="S1071" t="s">
        <v>8356</v>
      </c>
      <c r="T1071" s="10">
        <f t="shared" si="83"/>
        <v>41572.229849537034</v>
      </c>
      <c r="U1071" s="11">
        <f t="shared" si="84"/>
        <v>41604.271516203706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0.70000000000000007</v>
      </c>
      <c r="P1072" s="6">
        <f t="shared" si="81"/>
        <v>35</v>
      </c>
      <c r="Q1072" t="str">
        <f t="shared" si="82"/>
        <v>games/video games</v>
      </c>
      <c r="R1072" t="s">
        <v>8346</v>
      </c>
      <c r="S1072" t="s">
        <v>8356</v>
      </c>
      <c r="T1072" s="10">
        <f t="shared" si="83"/>
        <v>41163.011828703704</v>
      </c>
      <c r="U1072" s="11">
        <f t="shared" si="84"/>
        <v>41183.011828703704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 t="e">
        <f t="shared" si="81"/>
        <v>#DIV/0!</v>
      </c>
      <c r="Q1073" t="str">
        <f t="shared" si="82"/>
        <v>games/video games</v>
      </c>
      <c r="R1073" t="s">
        <v>8346</v>
      </c>
      <c r="S1073" t="s">
        <v>8356</v>
      </c>
      <c r="T1073" s="10">
        <f t="shared" si="83"/>
        <v>42295.753391203703</v>
      </c>
      <c r="U1073" s="11">
        <f t="shared" si="84"/>
        <v>42325.795057870375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6.8000000000000005E-2</v>
      </c>
      <c r="P1074" s="6">
        <f t="shared" si="81"/>
        <v>12.75</v>
      </c>
      <c r="Q1074" t="str">
        <f t="shared" si="82"/>
        <v>games/video games</v>
      </c>
      <c r="R1074" t="s">
        <v>8346</v>
      </c>
      <c r="S1074" t="s">
        <v>8356</v>
      </c>
      <c r="T1074" s="10">
        <f t="shared" si="83"/>
        <v>41645.832141203704</v>
      </c>
      <c r="U1074" s="11">
        <f t="shared" si="84"/>
        <v>41675.832141203704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1.3333333333333335</v>
      </c>
      <c r="P1075" s="6">
        <f t="shared" si="81"/>
        <v>10</v>
      </c>
      <c r="Q1075" t="str">
        <f t="shared" si="82"/>
        <v>games/video games</v>
      </c>
      <c r="R1075" t="s">
        <v>8346</v>
      </c>
      <c r="S1075" t="s">
        <v>8356</v>
      </c>
      <c r="T1075" s="10">
        <f t="shared" si="83"/>
        <v>40802.964594907404</v>
      </c>
      <c r="U1075" s="11">
        <f t="shared" si="84"/>
        <v>40832.964594907404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6.3092592592592585</v>
      </c>
      <c r="P1076" s="6">
        <f t="shared" si="81"/>
        <v>113.56666666666666</v>
      </c>
      <c r="Q1076" t="str">
        <f t="shared" si="82"/>
        <v>games/video games</v>
      </c>
      <c r="R1076" t="s">
        <v>8346</v>
      </c>
      <c r="S1076" t="s">
        <v>8356</v>
      </c>
      <c r="T1076" s="10">
        <f t="shared" si="83"/>
        <v>41613.172974537039</v>
      </c>
      <c r="U1076" s="11">
        <f t="shared" si="84"/>
        <v>41643.172974537039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4.5</v>
      </c>
      <c r="P1077" s="6">
        <f t="shared" si="81"/>
        <v>15</v>
      </c>
      <c r="Q1077" t="str">
        <f t="shared" si="82"/>
        <v>games/video games</v>
      </c>
      <c r="R1077" t="s">
        <v>8346</v>
      </c>
      <c r="S1077" t="s">
        <v>8356</v>
      </c>
      <c r="T1077" s="10">
        <f t="shared" si="83"/>
        <v>41005.904120370367</v>
      </c>
      <c r="U1077" s="11">
        <f t="shared" si="84"/>
        <v>41035.904120370367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62.765333333333331</v>
      </c>
      <c r="P1078" s="6">
        <f t="shared" si="81"/>
        <v>48.281025641025643</v>
      </c>
      <c r="Q1078" t="str">
        <f t="shared" si="82"/>
        <v>games/video games</v>
      </c>
      <c r="R1078" t="s">
        <v>8346</v>
      </c>
      <c r="S1078" t="s">
        <v>8356</v>
      </c>
      <c r="T1078" s="10">
        <f t="shared" si="83"/>
        <v>41838.377893518518</v>
      </c>
      <c r="U1078" s="11">
        <f t="shared" si="84"/>
        <v>41893.377893518518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29.376000000000001</v>
      </c>
      <c r="P1079" s="6">
        <f t="shared" si="81"/>
        <v>43.976047904191617</v>
      </c>
      <c r="Q1079" t="str">
        <f t="shared" si="82"/>
        <v>games/video games</v>
      </c>
      <c r="R1079" t="s">
        <v>8346</v>
      </c>
      <c r="S1079" t="s">
        <v>8356</v>
      </c>
      <c r="T1079" s="10">
        <f t="shared" si="83"/>
        <v>42353.16679398148</v>
      </c>
      <c r="U1079" s="11">
        <f t="shared" si="84"/>
        <v>42383.16679398148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7.5</v>
      </c>
      <c r="P1080" s="6">
        <f t="shared" si="81"/>
        <v>9</v>
      </c>
      <c r="Q1080" t="str">
        <f t="shared" si="82"/>
        <v>games/video games</v>
      </c>
      <c r="R1080" t="s">
        <v>8346</v>
      </c>
      <c r="S1080" t="s">
        <v>8356</v>
      </c>
      <c r="T1080" s="10">
        <f t="shared" si="83"/>
        <v>40701.195844907408</v>
      </c>
      <c r="U1080" s="11">
        <f t="shared" si="84"/>
        <v>40746.195844907408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2.6076923076923078</v>
      </c>
      <c r="P1081" s="6">
        <f t="shared" si="81"/>
        <v>37.666666666666664</v>
      </c>
      <c r="Q1081" t="str">
        <f t="shared" si="82"/>
        <v>games/video games</v>
      </c>
      <c r="R1081" t="s">
        <v>8346</v>
      </c>
      <c r="S1081" t="s">
        <v>8356</v>
      </c>
      <c r="T1081" s="10">
        <f t="shared" si="83"/>
        <v>42479.566388888896</v>
      </c>
      <c r="U1081" s="11">
        <f t="shared" si="84"/>
        <v>42504.566388888896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9.1050000000000004</v>
      </c>
      <c r="P1082" s="6">
        <f t="shared" si="81"/>
        <v>18.581632653061224</v>
      </c>
      <c r="Q1082" t="str">
        <f t="shared" si="82"/>
        <v>games/video games</v>
      </c>
      <c r="R1082" t="s">
        <v>8346</v>
      </c>
      <c r="S1082" t="s">
        <v>8356</v>
      </c>
      <c r="T1082" s="10">
        <f t="shared" si="83"/>
        <v>41740.138113425928</v>
      </c>
      <c r="U1082" s="11">
        <f t="shared" si="84"/>
        <v>41770.138113425928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1.7647058823529412E-2</v>
      </c>
      <c r="P1083" s="6">
        <f t="shared" si="81"/>
        <v>3</v>
      </c>
      <c r="Q1083" t="str">
        <f t="shared" si="82"/>
        <v>games/video games</v>
      </c>
      <c r="R1083" t="s">
        <v>8346</v>
      </c>
      <c r="S1083" t="s">
        <v>8356</v>
      </c>
      <c r="T1083" s="10">
        <f t="shared" si="83"/>
        <v>42002.926990740743</v>
      </c>
      <c r="U1083" s="11">
        <f t="shared" si="84"/>
        <v>42032.926990740743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0.55999999999999994</v>
      </c>
      <c r="P1084" s="6">
        <f t="shared" si="81"/>
        <v>18.666666666666668</v>
      </c>
      <c r="Q1084" t="str">
        <f t="shared" si="82"/>
        <v>games/video games</v>
      </c>
      <c r="R1084" t="s">
        <v>8346</v>
      </c>
      <c r="S1084" t="s">
        <v>8356</v>
      </c>
      <c r="T1084" s="10">
        <f t="shared" si="83"/>
        <v>41101.906111111115</v>
      </c>
      <c r="U1084" s="11">
        <f t="shared" si="84"/>
        <v>41131.906111111115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0.82000000000000006</v>
      </c>
      <c r="P1085" s="6">
        <f t="shared" si="81"/>
        <v>410</v>
      </c>
      <c r="Q1085" t="str">
        <f t="shared" si="82"/>
        <v>games/video games</v>
      </c>
      <c r="R1085" t="s">
        <v>8346</v>
      </c>
      <c r="S1085" t="s">
        <v>8356</v>
      </c>
      <c r="T1085" s="10">
        <f t="shared" si="83"/>
        <v>41793.659525462965</v>
      </c>
      <c r="U1085" s="11">
        <f t="shared" si="84"/>
        <v>41853.659525462965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 t="e">
        <f t="shared" si="81"/>
        <v>#DIV/0!</v>
      </c>
      <c r="Q1086" t="str">
        <f t="shared" si="82"/>
        <v>games/video games</v>
      </c>
      <c r="R1086" t="s">
        <v>8346</v>
      </c>
      <c r="S1086" t="s">
        <v>8356</v>
      </c>
      <c r="T1086" s="10">
        <f t="shared" si="83"/>
        <v>41829.912083333329</v>
      </c>
      <c r="U1086" s="11">
        <f t="shared" si="84"/>
        <v>41859.912083333329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</v>
      </c>
      <c r="P1087" s="6">
        <f t="shared" si="81"/>
        <v>114</v>
      </c>
      <c r="Q1087" t="str">
        <f t="shared" si="82"/>
        <v>games/video games</v>
      </c>
      <c r="R1087" t="s">
        <v>8346</v>
      </c>
      <c r="S1087" t="s">
        <v>8356</v>
      </c>
      <c r="T1087" s="10">
        <f t="shared" si="83"/>
        <v>42413.671006944445</v>
      </c>
      <c r="U1087" s="11">
        <f t="shared" si="84"/>
        <v>42443.629340277781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8.3333333333333343E-2</v>
      </c>
      <c r="P1088" s="6">
        <f t="shared" si="81"/>
        <v>7.5</v>
      </c>
      <c r="Q1088" t="str">
        <f t="shared" si="82"/>
        <v>games/video games</v>
      </c>
      <c r="R1088" t="s">
        <v>8346</v>
      </c>
      <c r="S1088" t="s">
        <v>8356</v>
      </c>
      <c r="T1088" s="10">
        <f t="shared" si="83"/>
        <v>41845.866793981484</v>
      </c>
      <c r="U1088" s="11">
        <f t="shared" si="84"/>
        <v>41875.866793981484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 t="e">
        <f t="shared" si="81"/>
        <v>#DIV/0!</v>
      </c>
      <c r="Q1089" t="str">
        <f t="shared" si="82"/>
        <v>games/video games</v>
      </c>
      <c r="R1089" t="s">
        <v>8346</v>
      </c>
      <c r="S1089" t="s">
        <v>8356</v>
      </c>
      <c r="T1089" s="10">
        <f t="shared" si="83"/>
        <v>41775.713969907411</v>
      </c>
      <c r="U1089" s="11">
        <f t="shared" si="84"/>
        <v>41805.713969907411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85">(E1090/D1090)*100</f>
        <v>14.182977777777777</v>
      </c>
      <c r="P1090" s="6">
        <f t="shared" ref="P1090:P1153" si="86">(E1090/L1090)</f>
        <v>43.41727891156463</v>
      </c>
      <c r="Q1090" t="str">
        <f t="shared" ref="Q1090:Q1153" si="87">N1090</f>
        <v>games/video games</v>
      </c>
      <c r="R1090" t="s">
        <v>8346</v>
      </c>
      <c r="S1090" t="s">
        <v>8356</v>
      </c>
      <c r="T1090" s="10">
        <f t="shared" si="83"/>
        <v>41723.799386574072</v>
      </c>
      <c r="U1090" s="11">
        <f t="shared" si="84"/>
        <v>41753.799386574072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85"/>
        <v>7.8266666666666662</v>
      </c>
      <c r="P1091" s="6">
        <f t="shared" si="86"/>
        <v>23.959183673469386</v>
      </c>
      <c r="Q1091" t="str">
        <f t="shared" si="87"/>
        <v>games/video games</v>
      </c>
      <c r="R1091" t="s">
        <v>8346</v>
      </c>
      <c r="S1091" t="s">
        <v>8356</v>
      </c>
      <c r="T1091" s="10">
        <f t="shared" ref="T1091:T1154" si="88">(((J1091/60)/60)/24)+DATE(1970,1,1)</f>
        <v>42151.189525462964</v>
      </c>
      <c r="U1091" s="11">
        <f t="shared" ref="U1091:U1154" si="89">(((I1091/60)/60)/24)+DATE(1970,1,1)</f>
        <v>42181.189525462964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3.8464497269020695E-2</v>
      </c>
      <c r="P1092" s="6">
        <f t="shared" si="86"/>
        <v>5</v>
      </c>
      <c r="Q1092" t="str">
        <f t="shared" si="87"/>
        <v>games/video games</v>
      </c>
      <c r="R1092" t="s">
        <v>8346</v>
      </c>
      <c r="S1092" t="s">
        <v>8356</v>
      </c>
      <c r="T1092" s="10">
        <f t="shared" si="88"/>
        <v>42123.185798611114</v>
      </c>
      <c r="U1092" s="11">
        <f t="shared" si="89"/>
        <v>42153.185798611114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12.5</v>
      </c>
      <c r="P1093" s="6">
        <f t="shared" si="86"/>
        <v>12.5</v>
      </c>
      <c r="Q1093" t="str">
        <f t="shared" si="87"/>
        <v>games/video games</v>
      </c>
      <c r="R1093" t="s">
        <v>8346</v>
      </c>
      <c r="S1093" t="s">
        <v>8356</v>
      </c>
      <c r="T1093" s="10">
        <f t="shared" si="88"/>
        <v>42440.820277777777</v>
      </c>
      <c r="U1093" s="11">
        <f t="shared" si="89"/>
        <v>42470.778611111105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</v>
      </c>
      <c r="P1094" s="6">
        <f t="shared" si="86"/>
        <v>3</v>
      </c>
      <c r="Q1094" t="str">
        <f t="shared" si="87"/>
        <v>games/video games</v>
      </c>
      <c r="R1094" t="s">
        <v>8346</v>
      </c>
      <c r="S1094" t="s">
        <v>8356</v>
      </c>
      <c r="T1094" s="10">
        <f t="shared" si="88"/>
        <v>41250.025902777779</v>
      </c>
      <c r="U1094" s="11">
        <f t="shared" si="89"/>
        <v>41280.025902777779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14.083333333333334</v>
      </c>
      <c r="P1095" s="6">
        <f t="shared" si="86"/>
        <v>10.5625</v>
      </c>
      <c r="Q1095" t="str">
        <f t="shared" si="87"/>
        <v>games/video games</v>
      </c>
      <c r="R1095" t="s">
        <v>8346</v>
      </c>
      <c r="S1095" t="s">
        <v>8356</v>
      </c>
      <c r="T1095" s="10">
        <f t="shared" si="88"/>
        <v>42396.973807870367</v>
      </c>
      <c r="U1095" s="11">
        <f t="shared" si="89"/>
        <v>42411.973807870367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18.300055555555556</v>
      </c>
      <c r="P1096" s="6">
        <f t="shared" si="86"/>
        <v>122.00037037037038</v>
      </c>
      <c r="Q1096" t="str">
        <f t="shared" si="87"/>
        <v>games/video games</v>
      </c>
      <c r="R1096" t="s">
        <v>8346</v>
      </c>
      <c r="S1096" t="s">
        <v>8356</v>
      </c>
      <c r="T1096" s="10">
        <f t="shared" si="88"/>
        <v>40795.713344907403</v>
      </c>
      <c r="U1096" s="11">
        <f t="shared" si="89"/>
        <v>40825.713344907403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</v>
      </c>
      <c r="P1097" s="6">
        <f t="shared" si="86"/>
        <v>267.80851063829789</v>
      </c>
      <c r="Q1097" t="str">
        <f t="shared" si="87"/>
        <v>games/video games</v>
      </c>
      <c r="R1097" t="s">
        <v>8346</v>
      </c>
      <c r="S1097" t="s">
        <v>8356</v>
      </c>
      <c r="T1097" s="10">
        <f t="shared" si="88"/>
        <v>41486.537268518521</v>
      </c>
      <c r="U1097" s="11">
        <f t="shared" si="89"/>
        <v>41516.537268518521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17.933333333333334</v>
      </c>
      <c r="P1098" s="6">
        <f t="shared" si="86"/>
        <v>74.206896551724142</v>
      </c>
      <c r="Q1098" t="str">
        <f t="shared" si="87"/>
        <v>games/video games</v>
      </c>
      <c r="R1098" t="s">
        <v>8346</v>
      </c>
      <c r="S1098" t="s">
        <v>8356</v>
      </c>
      <c r="T1098" s="10">
        <f t="shared" si="88"/>
        <v>41885.51798611111</v>
      </c>
      <c r="U1098" s="11">
        <f t="shared" si="89"/>
        <v>41916.145833333336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4.7E-2</v>
      </c>
      <c r="P1099" s="6">
        <f t="shared" si="86"/>
        <v>6.7142857142857144</v>
      </c>
      <c r="Q1099" t="str">
        <f t="shared" si="87"/>
        <v>games/video games</v>
      </c>
      <c r="R1099" t="s">
        <v>8346</v>
      </c>
      <c r="S1099" t="s">
        <v>8356</v>
      </c>
      <c r="T1099" s="10">
        <f t="shared" si="88"/>
        <v>41660.792557870373</v>
      </c>
      <c r="U1099" s="11">
        <f t="shared" si="89"/>
        <v>41700.792557870373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7.2120000000000006</v>
      </c>
      <c r="P1100" s="6">
        <f t="shared" si="86"/>
        <v>81.954545454545453</v>
      </c>
      <c r="Q1100" t="str">
        <f t="shared" si="87"/>
        <v>games/video games</v>
      </c>
      <c r="R1100" t="s">
        <v>8346</v>
      </c>
      <c r="S1100" t="s">
        <v>8356</v>
      </c>
      <c r="T1100" s="10">
        <f t="shared" si="88"/>
        <v>41712.762673611112</v>
      </c>
      <c r="U1100" s="11">
        <f t="shared" si="89"/>
        <v>41742.762673611112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0.5</v>
      </c>
      <c r="P1101" s="6">
        <f t="shared" si="86"/>
        <v>25</v>
      </c>
      <c r="Q1101" t="str">
        <f t="shared" si="87"/>
        <v>games/video games</v>
      </c>
      <c r="R1101" t="s">
        <v>8346</v>
      </c>
      <c r="S1101" t="s">
        <v>8356</v>
      </c>
      <c r="T1101" s="10">
        <f t="shared" si="88"/>
        <v>42107.836435185185</v>
      </c>
      <c r="U1101" s="11">
        <f t="shared" si="89"/>
        <v>42137.836435185185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</v>
      </c>
      <c r="P1102" s="6">
        <f t="shared" si="86"/>
        <v>10</v>
      </c>
      <c r="Q1102" t="str">
        <f t="shared" si="87"/>
        <v>games/video games</v>
      </c>
      <c r="R1102" t="s">
        <v>8346</v>
      </c>
      <c r="S1102" t="s">
        <v>8356</v>
      </c>
      <c r="T1102" s="10">
        <f t="shared" si="88"/>
        <v>42384.110775462963</v>
      </c>
      <c r="U1102" s="11">
        <f t="shared" si="89"/>
        <v>42414.110775462963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4.1000000000000002E-2</v>
      </c>
      <c r="P1103" s="6">
        <f t="shared" si="86"/>
        <v>6.833333333333333</v>
      </c>
      <c r="Q1103" t="str">
        <f t="shared" si="87"/>
        <v>games/video games</v>
      </c>
      <c r="R1103" t="s">
        <v>8346</v>
      </c>
      <c r="S1103" t="s">
        <v>8356</v>
      </c>
      <c r="T1103" s="10">
        <f t="shared" si="88"/>
        <v>42538.77243055556</v>
      </c>
      <c r="U1103" s="11">
        <f t="shared" si="89"/>
        <v>42565.758333333331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5.3125</v>
      </c>
      <c r="P1104" s="6">
        <f t="shared" si="86"/>
        <v>17.708333333333332</v>
      </c>
      <c r="Q1104" t="str">
        <f t="shared" si="87"/>
        <v>games/video games</v>
      </c>
      <c r="R1104" t="s">
        <v>8346</v>
      </c>
      <c r="S1104" t="s">
        <v>8356</v>
      </c>
      <c r="T1104" s="10">
        <f t="shared" si="88"/>
        <v>41577.045428240745</v>
      </c>
      <c r="U1104" s="11">
        <f t="shared" si="89"/>
        <v>41617.249305555553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</v>
      </c>
      <c r="P1105" s="6">
        <f t="shared" si="86"/>
        <v>16.2</v>
      </c>
      <c r="Q1105" t="str">
        <f t="shared" si="87"/>
        <v>games/video games</v>
      </c>
      <c r="R1105" t="s">
        <v>8346</v>
      </c>
      <c r="S1105" t="s">
        <v>8356</v>
      </c>
      <c r="T1105" s="10">
        <f t="shared" si="88"/>
        <v>42479.22210648148</v>
      </c>
      <c r="U1105" s="11">
        <f t="shared" si="89"/>
        <v>42539.22210648148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4.9516666666666671</v>
      </c>
      <c r="P1106" s="6">
        <f t="shared" si="86"/>
        <v>80.297297297297291</v>
      </c>
      <c r="Q1106" t="str">
        <f t="shared" si="87"/>
        <v>games/video games</v>
      </c>
      <c r="R1106" t="s">
        <v>8346</v>
      </c>
      <c r="S1106" t="s">
        <v>8356</v>
      </c>
      <c r="T1106" s="10">
        <f t="shared" si="88"/>
        <v>41771.40996527778</v>
      </c>
      <c r="U1106" s="11">
        <f t="shared" si="89"/>
        <v>41801.40996527778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0.159</v>
      </c>
      <c r="P1107" s="6">
        <f t="shared" si="86"/>
        <v>71.55</v>
      </c>
      <c r="Q1107" t="str">
        <f t="shared" si="87"/>
        <v>games/video games</v>
      </c>
      <c r="R1107" t="s">
        <v>8346</v>
      </c>
      <c r="S1107" t="s">
        <v>8356</v>
      </c>
      <c r="T1107" s="10">
        <f t="shared" si="88"/>
        <v>41692.135729166665</v>
      </c>
      <c r="U1107" s="11">
        <f t="shared" si="89"/>
        <v>41722.0940625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41.25</v>
      </c>
      <c r="P1108" s="6">
        <f t="shared" si="86"/>
        <v>23.571428571428573</v>
      </c>
      <c r="Q1108" t="str">
        <f t="shared" si="87"/>
        <v>games/video games</v>
      </c>
      <c r="R1108" t="s">
        <v>8346</v>
      </c>
      <c r="S1108" t="s">
        <v>8356</v>
      </c>
      <c r="T1108" s="10">
        <f t="shared" si="88"/>
        <v>40973.740451388891</v>
      </c>
      <c r="U1108" s="11">
        <f t="shared" si="89"/>
        <v>41003.698784722219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 t="e">
        <f t="shared" si="86"/>
        <v>#DIV/0!</v>
      </c>
      <c r="Q1109" t="str">
        <f t="shared" si="87"/>
        <v>games/video games</v>
      </c>
      <c r="R1109" t="s">
        <v>8346</v>
      </c>
      <c r="S1109" t="s">
        <v>8356</v>
      </c>
      <c r="T1109" s="10">
        <f t="shared" si="88"/>
        <v>41813.861388888887</v>
      </c>
      <c r="U1109" s="11">
        <f t="shared" si="89"/>
        <v>41843.861388888887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</v>
      </c>
      <c r="P1110" s="6">
        <f t="shared" si="86"/>
        <v>34.88095238095238</v>
      </c>
      <c r="Q1110" t="str">
        <f t="shared" si="87"/>
        <v>games/video games</v>
      </c>
      <c r="R1110" t="s">
        <v>8346</v>
      </c>
      <c r="S1110" t="s">
        <v>8356</v>
      </c>
      <c r="T1110" s="10">
        <f t="shared" si="88"/>
        <v>40952.636979166666</v>
      </c>
      <c r="U1110" s="11">
        <f t="shared" si="89"/>
        <v>41012.595312500001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0.44999999999999996</v>
      </c>
      <c r="P1111" s="6">
        <f t="shared" si="86"/>
        <v>15</v>
      </c>
      <c r="Q1111" t="str">
        <f t="shared" si="87"/>
        <v>games/video games</v>
      </c>
      <c r="R1111" t="s">
        <v>8346</v>
      </c>
      <c r="S1111" t="s">
        <v>8356</v>
      </c>
      <c r="T1111" s="10">
        <f t="shared" si="88"/>
        <v>42662.752199074079</v>
      </c>
      <c r="U1111" s="11">
        <f t="shared" si="89"/>
        <v>42692.793865740736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0.51</v>
      </c>
      <c r="P1112" s="6">
        <f t="shared" si="86"/>
        <v>23.181818181818183</v>
      </c>
      <c r="Q1112" t="str">
        <f t="shared" si="87"/>
        <v>games/video games</v>
      </c>
      <c r="R1112" t="s">
        <v>8346</v>
      </c>
      <c r="S1112" t="s">
        <v>8356</v>
      </c>
      <c r="T1112" s="10">
        <f t="shared" si="88"/>
        <v>41220.933124999996</v>
      </c>
      <c r="U1112" s="11">
        <f t="shared" si="89"/>
        <v>41250.933124999996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0.04</v>
      </c>
      <c r="P1113" s="6">
        <f t="shared" si="86"/>
        <v>1</v>
      </c>
      <c r="Q1113" t="str">
        <f t="shared" si="87"/>
        <v>games/video games</v>
      </c>
      <c r="R1113" t="s">
        <v>8346</v>
      </c>
      <c r="S1113" t="s">
        <v>8356</v>
      </c>
      <c r="T1113" s="10">
        <f t="shared" si="88"/>
        <v>42347.203587962969</v>
      </c>
      <c r="U1113" s="11">
        <f t="shared" si="89"/>
        <v>42377.203587962969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35.537409090909087</v>
      </c>
      <c r="P1114" s="6">
        <f t="shared" si="86"/>
        <v>100.23371794871794</v>
      </c>
      <c r="Q1114" t="str">
        <f t="shared" si="87"/>
        <v>games/video games</v>
      </c>
      <c r="R1114" t="s">
        <v>8346</v>
      </c>
      <c r="S1114" t="s">
        <v>8356</v>
      </c>
      <c r="T1114" s="10">
        <f t="shared" si="88"/>
        <v>41963.759386574078</v>
      </c>
      <c r="U1114" s="11">
        <f t="shared" si="89"/>
        <v>42023.354166666672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0.5</v>
      </c>
      <c r="P1115" s="6">
        <f t="shared" si="86"/>
        <v>5</v>
      </c>
      <c r="Q1115" t="str">
        <f t="shared" si="87"/>
        <v>games/video games</v>
      </c>
      <c r="R1115" t="s">
        <v>8346</v>
      </c>
      <c r="S1115" t="s">
        <v>8356</v>
      </c>
      <c r="T1115" s="10">
        <f t="shared" si="88"/>
        <v>41835.977083333331</v>
      </c>
      <c r="U1115" s="11">
        <f t="shared" si="89"/>
        <v>41865.977083333331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0.16666666666666669</v>
      </c>
      <c r="P1116" s="6">
        <f t="shared" si="86"/>
        <v>3.3333333333333335</v>
      </c>
      <c r="Q1116" t="str">
        <f t="shared" si="87"/>
        <v>games/video games</v>
      </c>
      <c r="R1116" t="s">
        <v>8346</v>
      </c>
      <c r="S1116" t="s">
        <v>8356</v>
      </c>
      <c r="T1116" s="10">
        <f t="shared" si="88"/>
        <v>41526.345914351856</v>
      </c>
      <c r="U1116" s="11">
        <f t="shared" si="89"/>
        <v>41556.345914351856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0.13250000000000001</v>
      </c>
      <c r="P1117" s="6">
        <f t="shared" si="86"/>
        <v>13.25</v>
      </c>
      <c r="Q1117" t="str">
        <f t="shared" si="87"/>
        <v>games/video games</v>
      </c>
      <c r="R1117" t="s">
        <v>8346</v>
      </c>
      <c r="S1117" t="s">
        <v>8356</v>
      </c>
      <c r="T1117" s="10">
        <f t="shared" si="88"/>
        <v>42429.695543981477</v>
      </c>
      <c r="U1117" s="11">
        <f t="shared" si="89"/>
        <v>42459.653877314813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3.5704000000000007E-2</v>
      </c>
      <c r="P1118" s="6">
        <f t="shared" si="86"/>
        <v>17.852</v>
      </c>
      <c r="Q1118" t="str">
        <f t="shared" si="87"/>
        <v>games/video games</v>
      </c>
      <c r="R1118" t="s">
        <v>8346</v>
      </c>
      <c r="S1118" t="s">
        <v>8356</v>
      </c>
      <c r="T1118" s="10">
        <f t="shared" si="88"/>
        <v>41009.847314814811</v>
      </c>
      <c r="U1118" s="11">
        <f t="shared" si="89"/>
        <v>41069.847314814811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8.3000000000000007</v>
      </c>
      <c r="P1119" s="6">
        <f t="shared" si="86"/>
        <v>10.375</v>
      </c>
      <c r="Q1119" t="str">
        <f t="shared" si="87"/>
        <v>games/video games</v>
      </c>
      <c r="R1119" t="s">
        <v>8346</v>
      </c>
      <c r="S1119" t="s">
        <v>8356</v>
      </c>
      <c r="T1119" s="10">
        <f t="shared" si="88"/>
        <v>42333.598530092597</v>
      </c>
      <c r="U1119" s="11">
        <f t="shared" si="89"/>
        <v>42363.598530092597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</v>
      </c>
      <c r="P1120" s="6">
        <f t="shared" si="86"/>
        <v>36.333333333333336</v>
      </c>
      <c r="Q1120" t="str">
        <f t="shared" si="87"/>
        <v>games/video games</v>
      </c>
      <c r="R1120" t="s">
        <v>8346</v>
      </c>
      <c r="S1120" t="s">
        <v>8356</v>
      </c>
      <c r="T1120" s="10">
        <f t="shared" si="88"/>
        <v>41704.16642361111</v>
      </c>
      <c r="U1120" s="11">
        <f t="shared" si="89"/>
        <v>41734.124756944446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0.23809523809523811</v>
      </c>
      <c r="P1121" s="6">
        <f t="shared" si="86"/>
        <v>5</v>
      </c>
      <c r="Q1121" t="str">
        <f t="shared" si="87"/>
        <v>games/video games</v>
      </c>
      <c r="R1121" t="s">
        <v>8346</v>
      </c>
      <c r="S1121" t="s">
        <v>8356</v>
      </c>
      <c r="T1121" s="10">
        <f t="shared" si="88"/>
        <v>41722.792407407411</v>
      </c>
      <c r="U1121" s="11">
        <f t="shared" si="89"/>
        <v>41735.792407407411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 t="e">
        <f t="shared" si="86"/>
        <v>#DIV/0!</v>
      </c>
      <c r="Q1122" t="str">
        <f t="shared" si="87"/>
        <v>games/video games</v>
      </c>
      <c r="R1122" t="s">
        <v>8346</v>
      </c>
      <c r="S1122" t="s">
        <v>8356</v>
      </c>
      <c r="T1122" s="10">
        <f t="shared" si="88"/>
        <v>40799.872685185182</v>
      </c>
      <c r="U1122" s="11">
        <f t="shared" si="89"/>
        <v>40844.872685185182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1.1599999999999999E-2</v>
      </c>
      <c r="P1123" s="6">
        <f t="shared" si="86"/>
        <v>5.8</v>
      </c>
      <c r="Q1123" t="str">
        <f t="shared" si="87"/>
        <v>games/video games</v>
      </c>
      <c r="R1123" t="s">
        <v>8346</v>
      </c>
      <c r="S1123" t="s">
        <v>8356</v>
      </c>
      <c r="T1123" s="10">
        <f t="shared" si="88"/>
        <v>42412.934212962966</v>
      </c>
      <c r="U1123" s="11">
        <f t="shared" si="89"/>
        <v>42442.892546296294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 t="e">
        <f t="shared" si="86"/>
        <v>#DIV/0!</v>
      </c>
      <c r="Q1124" t="str">
        <f t="shared" si="87"/>
        <v>games/video games</v>
      </c>
      <c r="R1124" t="s">
        <v>8346</v>
      </c>
      <c r="S1124" t="s">
        <v>8356</v>
      </c>
      <c r="T1124" s="10">
        <f t="shared" si="88"/>
        <v>41410.703993055555</v>
      </c>
      <c r="U1124" s="11">
        <f t="shared" si="89"/>
        <v>41424.703993055555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0.22</v>
      </c>
      <c r="P1125" s="6">
        <f t="shared" si="86"/>
        <v>3.6666666666666665</v>
      </c>
      <c r="Q1125" t="str">
        <f t="shared" si="87"/>
        <v>games/video games</v>
      </c>
      <c r="R1125" t="s">
        <v>8346</v>
      </c>
      <c r="S1125" t="s">
        <v>8356</v>
      </c>
      <c r="T1125" s="10">
        <f t="shared" si="88"/>
        <v>41718.5237037037</v>
      </c>
      <c r="U1125" s="11">
        <f t="shared" si="89"/>
        <v>41748.5237037037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0.47222222222222221</v>
      </c>
      <c r="P1126" s="6">
        <f t="shared" si="86"/>
        <v>60.714285714285715</v>
      </c>
      <c r="Q1126" t="str">
        <f t="shared" si="87"/>
        <v>games/mobile games</v>
      </c>
      <c r="R1126" t="s">
        <v>8326</v>
      </c>
      <c r="S1126" t="s">
        <v>8356</v>
      </c>
      <c r="T1126" s="10">
        <f t="shared" si="88"/>
        <v>42094.667256944449</v>
      </c>
      <c r="U1126" s="11">
        <f t="shared" si="89"/>
        <v>42124.667256944449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 t="e">
        <f t="shared" si="86"/>
        <v>#DIV/0!</v>
      </c>
      <c r="Q1127" t="str">
        <f t="shared" si="87"/>
        <v>games/mobile games</v>
      </c>
      <c r="R1127" t="s">
        <v>8326</v>
      </c>
      <c r="S1127" t="s">
        <v>8356</v>
      </c>
      <c r="T1127" s="10">
        <f t="shared" si="88"/>
        <v>42212.624189814815</v>
      </c>
      <c r="U1127" s="11">
        <f t="shared" si="89"/>
        <v>42272.624189814815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0.5</v>
      </c>
      <c r="P1128" s="6">
        <f t="shared" si="86"/>
        <v>5</v>
      </c>
      <c r="Q1128" t="str">
        <f t="shared" si="87"/>
        <v>games/mobile games</v>
      </c>
      <c r="R1128" t="s">
        <v>8326</v>
      </c>
      <c r="S1128" t="s">
        <v>8356</v>
      </c>
      <c r="T1128" s="10">
        <f t="shared" si="88"/>
        <v>42535.327476851846</v>
      </c>
      <c r="U1128" s="11">
        <f t="shared" si="89"/>
        <v>42565.327476851846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</v>
      </c>
      <c r="P1129" s="6">
        <f t="shared" si="86"/>
        <v>25.434782608695652</v>
      </c>
      <c r="Q1129" t="str">
        <f t="shared" si="87"/>
        <v>games/mobile games</v>
      </c>
      <c r="R1129" t="s">
        <v>8326</v>
      </c>
      <c r="S1129" t="s">
        <v>8356</v>
      </c>
      <c r="T1129" s="10">
        <f t="shared" si="88"/>
        <v>41926.854166666664</v>
      </c>
      <c r="U1129" s="11">
        <f t="shared" si="89"/>
        <v>41957.895833333328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0.1</v>
      </c>
      <c r="P1130" s="6">
        <f t="shared" si="86"/>
        <v>1</v>
      </c>
      <c r="Q1130" t="str">
        <f t="shared" si="87"/>
        <v>games/mobile games</v>
      </c>
      <c r="R1130" t="s">
        <v>8326</v>
      </c>
      <c r="S1130" t="s">
        <v>8356</v>
      </c>
      <c r="T1130" s="10">
        <f t="shared" si="88"/>
        <v>41828.649502314816</v>
      </c>
      <c r="U1130" s="11">
        <f t="shared" si="89"/>
        <v>41858.649502314816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0.105</v>
      </c>
      <c r="P1131" s="6">
        <f t="shared" si="86"/>
        <v>10.5</v>
      </c>
      <c r="Q1131" t="str">
        <f t="shared" si="87"/>
        <v>games/mobile games</v>
      </c>
      <c r="R1131" t="s">
        <v>8326</v>
      </c>
      <c r="S1131" t="s">
        <v>8356</v>
      </c>
      <c r="T1131" s="10">
        <f t="shared" si="88"/>
        <v>42496.264965277776</v>
      </c>
      <c r="U1131" s="11">
        <f t="shared" si="89"/>
        <v>42526.264965277776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0.22</v>
      </c>
      <c r="P1132" s="6">
        <f t="shared" si="86"/>
        <v>3.6666666666666665</v>
      </c>
      <c r="Q1132" t="str">
        <f t="shared" si="87"/>
        <v>games/mobile games</v>
      </c>
      <c r="R1132" t="s">
        <v>8326</v>
      </c>
      <c r="S1132" t="s">
        <v>8356</v>
      </c>
      <c r="T1132" s="10">
        <f t="shared" si="88"/>
        <v>41908.996527777781</v>
      </c>
      <c r="U1132" s="11">
        <f t="shared" si="89"/>
        <v>41969.038194444445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 t="e">
        <f t="shared" si="86"/>
        <v>#DIV/0!</v>
      </c>
      <c r="Q1133" t="str">
        <f t="shared" si="87"/>
        <v>games/mobile games</v>
      </c>
      <c r="R1133" t="s">
        <v>8326</v>
      </c>
      <c r="S1133" t="s">
        <v>8356</v>
      </c>
      <c r="T1133" s="10">
        <f t="shared" si="88"/>
        <v>42332.908194444448</v>
      </c>
      <c r="U1133" s="11">
        <f t="shared" si="89"/>
        <v>42362.908194444448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14.38</v>
      </c>
      <c r="P1134" s="6">
        <f t="shared" si="86"/>
        <v>110.61538461538461</v>
      </c>
      <c r="Q1134" t="str">
        <f t="shared" si="87"/>
        <v>games/mobile games</v>
      </c>
      <c r="R1134" t="s">
        <v>8326</v>
      </c>
      <c r="S1134" t="s">
        <v>8356</v>
      </c>
      <c r="T1134" s="10">
        <f t="shared" si="88"/>
        <v>42706.115405092598</v>
      </c>
      <c r="U1134" s="11">
        <f t="shared" si="89"/>
        <v>42736.115405092598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0.66666666666666674</v>
      </c>
      <c r="P1135" s="6">
        <f t="shared" si="86"/>
        <v>20</v>
      </c>
      <c r="Q1135" t="str">
        <f t="shared" si="87"/>
        <v>games/mobile games</v>
      </c>
      <c r="R1135" t="s">
        <v>8326</v>
      </c>
      <c r="S1135" t="s">
        <v>8356</v>
      </c>
      <c r="T1135" s="10">
        <f t="shared" si="88"/>
        <v>41821.407187500001</v>
      </c>
      <c r="U1135" s="11">
        <f t="shared" si="89"/>
        <v>41851.407187500001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4.0000000000000001E-3</v>
      </c>
      <c r="P1136" s="6">
        <f t="shared" si="86"/>
        <v>1</v>
      </c>
      <c r="Q1136" t="str">
        <f t="shared" si="87"/>
        <v>games/mobile games</v>
      </c>
      <c r="R1136" t="s">
        <v>8326</v>
      </c>
      <c r="S1136" t="s">
        <v>8356</v>
      </c>
      <c r="T1136" s="10">
        <f t="shared" si="88"/>
        <v>41958.285046296296</v>
      </c>
      <c r="U1136" s="11">
        <f t="shared" si="89"/>
        <v>41972.189583333333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 s="6">
        <f t="shared" si="86"/>
        <v>50</v>
      </c>
      <c r="Q1137" t="str">
        <f t="shared" si="87"/>
        <v>games/mobile games</v>
      </c>
      <c r="R1137" t="s">
        <v>8326</v>
      </c>
      <c r="S1137" t="s">
        <v>8356</v>
      </c>
      <c r="T1137" s="10">
        <f t="shared" si="88"/>
        <v>42558.989513888882</v>
      </c>
      <c r="U1137" s="11">
        <f t="shared" si="89"/>
        <v>42588.989513888882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6.4439140811455857</v>
      </c>
      <c r="P1138" s="6">
        <f t="shared" si="86"/>
        <v>45</v>
      </c>
      <c r="Q1138" t="str">
        <f t="shared" si="87"/>
        <v>games/mobile games</v>
      </c>
      <c r="R1138" t="s">
        <v>8326</v>
      </c>
      <c r="S1138" t="s">
        <v>8356</v>
      </c>
      <c r="T1138" s="10">
        <f t="shared" si="88"/>
        <v>42327.671631944439</v>
      </c>
      <c r="U1138" s="11">
        <f t="shared" si="89"/>
        <v>42357.671631944439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39.5</v>
      </c>
      <c r="P1139" s="6">
        <f t="shared" si="86"/>
        <v>253.2051282051282</v>
      </c>
      <c r="Q1139" t="str">
        <f t="shared" si="87"/>
        <v>games/mobile games</v>
      </c>
      <c r="R1139" t="s">
        <v>8326</v>
      </c>
      <c r="S1139" t="s">
        <v>8356</v>
      </c>
      <c r="T1139" s="10">
        <f t="shared" si="88"/>
        <v>42453.819687499999</v>
      </c>
      <c r="U1139" s="11">
        <f t="shared" si="89"/>
        <v>42483.819687499999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0.35714285714285715</v>
      </c>
      <c r="P1140" s="6">
        <f t="shared" si="86"/>
        <v>31.25</v>
      </c>
      <c r="Q1140" t="str">
        <f t="shared" si="87"/>
        <v>games/mobile games</v>
      </c>
      <c r="R1140" t="s">
        <v>8326</v>
      </c>
      <c r="S1140" t="s">
        <v>8356</v>
      </c>
      <c r="T1140" s="10">
        <f t="shared" si="88"/>
        <v>42736.9066087963</v>
      </c>
      <c r="U1140" s="11">
        <f t="shared" si="89"/>
        <v>42756.9066087963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6.25E-2</v>
      </c>
      <c r="P1141" s="6">
        <f t="shared" si="86"/>
        <v>5</v>
      </c>
      <c r="Q1141" t="str">
        <f t="shared" si="87"/>
        <v>games/mobile games</v>
      </c>
      <c r="R1141" t="s">
        <v>8326</v>
      </c>
      <c r="S1141" t="s">
        <v>8356</v>
      </c>
      <c r="T1141" s="10">
        <f t="shared" si="88"/>
        <v>41975.347523148142</v>
      </c>
      <c r="U1141" s="11">
        <f t="shared" si="89"/>
        <v>42005.347523148142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 t="e">
        <f t="shared" si="86"/>
        <v>#DIV/0!</v>
      </c>
      <c r="Q1142" t="str">
        <f t="shared" si="87"/>
        <v>games/mobile games</v>
      </c>
      <c r="R1142" t="s">
        <v>8326</v>
      </c>
      <c r="S1142" t="s">
        <v>8356</v>
      </c>
      <c r="T1142" s="10">
        <f t="shared" si="88"/>
        <v>42192.462048611109</v>
      </c>
      <c r="U1142" s="11">
        <f t="shared" si="89"/>
        <v>42222.462048611109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 t="e">
        <f t="shared" si="86"/>
        <v>#DIV/0!</v>
      </c>
      <c r="Q1143" t="str">
        <f t="shared" si="87"/>
        <v>games/mobile games</v>
      </c>
      <c r="R1143" t="s">
        <v>8326</v>
      </c>
      <c r="S1143" t="s">
        <v>8356</v>
      </c>
      <c r="T1143" s="10">
        <f t="shared" si="88"/>
        <v>42164.699652777781</v>
      </c>
      <c r="U1143" s="11">
        <f t="shared" si="89"/>
        <v>42194.699652777781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 t="e">
        <f t="shared" si="86"/>
        <v>#DIV/0!</v>
      </c>
      <c r="Q1144" t="str">
        <f t="shared" si="87"/>
        <v>games/mobile games</v>
      </c>
      <c r="R1144" t="s">
        <v>8326</v>
      </c>
      <c r="S1144" t="s">
        <v>8356</v>
      </c>
      <c r="T1144" s="10">
        <f t="shared" si="88"/>
        <v>42022.006099537044</v>
      </c>
      <c r="U1144" s="11">
        <f t="shared" si="89"/>
        <v>42052.006099537044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0.41333333333333333</v>
      </c>
      <c r="P1145" s="6">
        <f t="shared" si="86"/>
        <v>23.25</v>
      </c>
      <c r="Q1145" t="str">
        <f t="shared" si="87"/>
        <v>games/mobile games</v>
      </c>
      <c r="R1145" t="s">
        <v>8326</v>
      </c>
      <c r="S1145" t="s">
        <v>8356</v>
      </c>
      <c r="T1145" s="10">
        <f t="shared" si="88"/>
        <v>42325.19358796296</v>
      </c>
      <c r="U1145" s="11">
        <f t="shared" si="89"/>
        <v>42355.19358796296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 t="e">
        <f t="shared" si="86"/>
        <v>#DIV/0!</v>
      </c>
      <c r="Q1146" t="str">
        <f t="shared" si="87"/>
        <v>food/food trucks</v>
      </c>
      <c r="R1146" t="s">
        <v>8319</v>
      </c>
      <c r="S1146" t="s">
        <v>8357</v>
      </c>
      <c r="T1146" s="10">
        <f t="shared" si="88"/>
        <v>42093.181944444441</v>
      </c>
      <c r="U1146" s="11">
        <f t="shared" si="89"/>
        <v>42123.181944444441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0.125</v>
      </c>
      <c r="P1147" s="6">
        <f t="shared" si="86"/>
        <v>100</v>
      </c>
      <c r="Q1147" t="str">
        <f t="shared" si="87"/>
        <v>food/food trucks</v>
      </c>
      <c r="R1147" t="s">
        <v>8319</v>
      </c>
      <c r="S1147" t="s">
        <v>8357</v>
      </c>
      <c r="T1147" s="10">
        <f t="shared" si="88"/>
        <v>41854.747592592597</v>
      </c>
      <c r="U1147" s="11">
        <f t="shared" si="89"/>
        <v>41914.747592592597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8.8333333333333339</v>
      </c>
      <c r="P1148" s="6">
        <f t="shared" si="86"/>
        <v>44.166666666666664</v>
      </c>
      <c r="Q1148" t="str">
        <f t="shared" si="87"/>
        <v>food/food trucks</v>
      </c>
      <c r="R1148" t="s">
        <v>8319</v>
      </c>
      <c r="S1148" t="s">
        <v>8357</v>
      </c>
      <c r="T1148" s="10">
        <f t="shared" si="88"/>
        <v>41723.9533912037</v>
      </c>
      <c r="U1148" s="11">
        <f t="shared" si="89"/>
        <v>41761.9533912037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 t="e">
        <f t="shared" si="86"/>
        <v>#DIV/0!</v>
      </c>
      <c r="Q1149" t="str">
        <f t="shared" si="87"/>
        <v>food/food trucks</v>
      </c>
      <c r="R1149" t="s">
        <v>8319</v>
      </c>
      <c r="S1149" t="s">
        <v>8357</v>
      </c>
      <c r="T1149" s="10">
        <f t="shared" si="88"/>
        <v>41871.972025462965</v>
      </c>
      <c r="U1149" s="11">
        <f t="shared" si="89"/>
        <v>41931.972025462965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0.48666666666666669</v>
      </c>
      <c r="P1150" s="6">
        <f t="shared" si="86"/>
        <v>24.333333333333332</v>
      </c>
      <c r="Q1150" t="str">
        <f t="shared" si="87"/>
        <v>food/food trucks</v>
      </c>
      <c r="R1150" t="s">
        <v>8319</v>
      </c>
      <c r="S1150" t="s">
        <v>8357</v>
      </c>
      <c r="T1150" s="10">
        <f t="shared" si="88"/>
        <v>42675.171076388884</v>
      </c>
      <c r="U1150" s="11">
        <f t="shared" si="89"/>
        <v>42705.212743055556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0.15</v>
      </c>
      <c r="P1151" s="6">
        <f t="shared" si="86"/>
        <v>37.5</v>
      </c>
      <c r="Q1151" t="str">
        <f t="shared" si="87"/>
        <v>food/food trucks</v>
      </c>
      <c r="R1151" t="s">
        <v>8319</v>
      </c>
      <c r="S1151" t="s">
        <v>8357</v>
      </c>
      <c r="T1151" s="10">
        <f t="shared" si="88"/>
        <v>42507.71025462963</v>
      </c>
      <c r="U1151" s="11">
        <f t="shared" si="89"/>
        <v>42537.71025462963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10.08</v>
      </c>
      <c r="P1152" s="6">
        <f t="shared" si="86"/>
        <v>42</v>
      </c>
      <c r="Q1152" t="str">
        <f t="shared" si="87"/>
        <v>food/food trucks</v>
      </c>
      <c r="R1152" t="s">
        <v>8319</v>
      </c>
      <c r="S1152" t="s">
        <v>8357</v>
      </c>
      <c r="T1152" s="10">
        <f t="shared" si="88"/>
        <v>42317.954571759255</v>
      </c>
      <c r="U1152" s="11">
        <f t="shared" si="89"/>
        <v>42377.954571759255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 t="e">
        <f t="shared" si="86"/>
        <v>#DIV/0!</v>
      </c>
      <c r="Q1153" t="str">
        <f t="shared" si="87"/>
        <v>food/food trucks</v>
      </c>
      <c r="R1153" t="s">
        <v>8319</v>
      </c>
      <c r="S1153" t="s">
        <v>8357</v>
      </c>
      <c r="T1153" s="10">
        <f t="shared" si="88"/>
        <v>42224.102581018517</v>
      </c>
      <c r="U1153" s="11">
        <f t="shared" si="89"/>
        <v>42254.102581018517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90">(E1154/D1154)*100</f>
        <v>5.6937500000000005</v>
      </c>
      <c r="P1154" s="6">
        <f t="shared" ref="P1154:P1217" si="91">(E1154/L1154)</f>
        <v>60.733333333333334</v>
      </c>
      <c r="Q1154" t="str">
        <f t="shared" ref="Q1154:Q1217" si="92">N1154</f>
        <v>food/food trucks</v>
      </c>
      <c r="R1154" t="s">
        <v>8319</v>
      </c>
      <c r="S1154" t="s">
        <v>8357</v>
      </c>
      <c r="T1154" s="10">
        <f t="shared" si="88"/>
        <v>42109.709629629629</v>
      </c>
      <c r="U1154" s="11">
        <f t="shared" si="89"/>
        <v>42139.709629629629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90"/>
        <v>0.625</v>
      </c>
      <c r="P1155" s="6">
        <f t="shared" si="91"/>
        <v>50</v>
      </c>
      <c r="Q1155" t="str">
        <f t="shared" si="92"/>
        <v>food/food trucks</v>
      </c>
      <c r="R1155" t="s">
        <v>8319</v>
      </c>
      <c r="S1155" t="s">
        <v>8357</v>
      </c>
      <c r="T1155" s="10">
        <f t="shared" ref="T1155:T1218" si="93">(((J1155/60)/60)/24)+DATE(1970,1,1)</f>
        <v>42143.714178240742</v>
      </c>
      <c r="U1155" s="11">
        <f t="shared" ref="U1155:U1218" si="94">(((I1155/60)/60)/24)+DATE(1970,1,1)</f>
        <v>42173.714178240742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</v>
      </c>
      <c r="P1156" s="6">
        <f t="shared" si="91"/>
        <v>108.33333333333333</v>
      </c>
      <c r="Q1156" t="str">
        <f t="shared" si="92"/>
        <v>food/food trucks</v>
      </c>
      <c r="R1156" t="s">
        <v>8319</v>
      </c>
      <c r="S1156" t="s">
        <v>8357</v>
      </c>
      <c r="T1156" s="10">
        <f t="shared" si="93"/>
        <v>42223.108865740738</v>
      </c>
      <c r="U1156" s="11">
        <f t="shared" si="94"/>
        <v>42253.108865740738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0.752</v>
      </c>
      <c r="P1157" s="6">
        <f t="shared" si="91"/>
        <v>23.5</v>
      </c>
      <c r="Q1157" t="str">
        <f t="shared" si="92"/>
        <v>food/food trucks</v>
      </c>
      <c r="R1157" t="s">
        <v>8319</v>
      </c>
      <c r="S1157" t="s">
        <v>8357</v>
      </c>
      <c r="T1157" s="10">
        <f t="shared" si="93"/>
        <v>41835.763981481483</v>
      </c>
      <c r="U1157" s="11">
        <f t="shared" si="94"/>
        <v>41865.763981481483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 t="e">
        <f t="shared" si="91"/>
        <v>#DIV/0!</v>
      </c>
      <c r="Q1158" t="str">
        <f t="shared" si="92"/>
        <v>food/food trucks</v>
      </c>
      <c r="R1158" t="s">
        <v>8319</v>
      </c>
      <c r="S1158" t="s">
        <v>8357</v>
      </c>
      <c r="T1158" s="10">
        <f t="shared" si="93"/>
        <v>42029.07131944444</v>
      </c>
      <c r="U1158" s="11">
        <f t="shared" si="94"/>
        <v>42059.07131944444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</v>
      </c>
      <c r="P1159" s="6">
        <f t="shared" si="91"/>
        <v>50.333333333333336</v>
      </c>
      <c r="Q1159" t="str">
        <f t="shared" si="92"/>
        <v>food/food trucks</v>
      </c>
      <c r="R1159" t="s">
        <v>8319</v>
      </c>
      <c r="S1159" t="s">
        <v>8357</v>
      </c>
      <c r="T1159" s="10">
        <f t="shared" si="93"/>
        <v>41918.628240740742</v>
      </c>
      <c r="U1159" s="11">
        <f t="shared" si="94"/>
        <v>41978.669907407413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0.46666666666666673</v>
      </c>
      <c r="P1160" s="6">
        <f t="shared" si="91"/>
        <v>11.666666666666666</v>
      </c>
      <c r="Q1160" t="str">
        <f t="shared" si="92"/>
        <v>food/food trucks</v>
      </c>
      <c r="R1160" t="s">
        <v>8319</v>
      </c>
      <c r="S1160" t="s">
        <v>8357</v>
      </c>
      <c r="T1160" s="10">
        <f t="shared" si="93"/>
        <v>41952.09175925926</v>
      </c>
      <c r="U1160" s="11">
        <f t="shared" si="94"/>
        <v>41982.09175925926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 t="e">
        <f t="shared" si="91"/>
        <v>#DIV/0!</v>
      </c>
      <c r="Q1161" t="str">
        <f t="shared" si="92"/>
        <v>food/food trucks</v>
      </c>
      <c r="R1161" t="s">
        <v>8319</v>
      </c>
      <c r="S1161" t="s">
        <v>8357</v>
      </c>
      <c r="T1161" s="10">
        <f t="shared" si="93"/>
        <v>42154.726446759261</v>
      </c>
      <c r="U1161" s="11">
        <f t="shared" si="94"/>
        <v>42185.65625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</v>
      </c>
      <c r="P1162" s="6">
        <f t="shared" si="91"/>
        <v>60.789473684210527</v>
      </c>
      <c r="Q1162" t="str">
        <f t="shared" si="92"/>
        <v>food/food trucks</v>
      </c>
      <c r="R1162" t="s">
        <v>8319</v>
      </c>
      <c r="S1162" t="s">
        <v>8357</v>
      </c>
      <c r="T1162" s="10">
        <f t="shared" si="93"/>
        <v>42061.154930555553</v>
      </c>
      <c r="U1162" s="11">
        <f t="shared" si="94"/>
        <v>42091.113263888896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 t="e">
        <f t="shared" si="91"/>
        <v>#DIV/0!</v>
      </c>
      <c r="Q1163" t="str">
        <f t="shared" si="92"/>
        <v>food/food trucks</v>
      </c>
      <c r="R1163" t="s">
        <v>8319</v>
      </c>
      <c r="S1163" t="s">
        <v>8357</v>
      </c>
      <c r="T1163" s="10">
        <f t="shared" si="93"/>
        <v>42122.629502314812</v>
      </c>
      <c r="U1163" s="11">
        <f t="shared" si="94"/>
        <v>42143.629502314812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5.8333333333333341E-2</v>
      </c>
      <c r="P1164" s="6">
        <f t="shared" si="91"/>
        <v>17.5</v>
      </c>
      <c r="Q1164" t="str">
        <f t="shared" si="92"/>
        <v>food/food trucks</v>
      </c>
      <c r="R1164" t="s">
        <v>8319</v>
      </c>
      <c r="S1164" t="s">
        <v>8357</v>
      </c>
      <c r="T1164" s="10">
        <f t="shared" si="93"/>
        <v>41876.683611111112</v>
      </c>
      <c r="U1164" s="11">
        <f t="shared" si="94"/>
        <v>41907.683611111112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 t="e">
        <f t="shared" si="91"/>
        <v>#DIV/0!</v>
      </c>
      <c r="Q1165" t="str">
        <f t="shared" si="92"/>
        <v>food/food trucks</v>
      </c>
      <c r="R1165" t="s">
        <v>8319</v>
      </c>
      <c r="S1165" t="s">
        <v>8357</v>
      </c>
      <c r="T1165" s="10">
        <f t="shared" si="93"/>
        <v>41830.723611111112</v>
      </c>
      <c r="U1165" s="11">
        <f t="shared" si="94"/>
        <v>41860.723611111112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 t="e">
        <f t="shared" si="91"/>
        <v>#DIV/0!</v>
      </c>
      <c r="Q1166" t="str">
        <f t="shared" si="92"/>
        <v>food/food trucks</v>
      </c>
      <c r="R1166" t="s">
        <v>8319</v>
      </c>
      <c r="S1166" t="s">
        <v>8357</v>
      </c>
      <c r="T1166" s="10">
        <f t="shared" si="93"/>
        <v>42509.724328703705</v>
      </c>
      <c r="U1166" s="11">
        <f t="shared" si="94"/>
        <v>42539.724328703705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20.705000000000002</v>
      </c>
      <c r="P1167" s="6">
        <f t="shared" si="91"/>
        <v>82.82</v>
      </c>
      <c r="Q1167" t="str">
        <f t="shared" si="92"/>
        <v>food/food trucks</v>
      </c>
      <c r="R1167" t="s">
        <v>8319</v>
      </c>
      <c r="S1167" t="s">
        <v>8357</v>
      </c>
      <c r="T1167" s="10">
        <f t="shared" si="93"/>
        <v>41792.214467592588</v>
      </c>
      <c r="U1167" s="11">
        <f t="shared" si="94"/>
        <v>41826.214467592588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19.139999999999997</v>
      </c>
      <c r="P1168" s="6">
        <f t="shared" si="91"/>
        <v>358.875</v>
      </c>
      <c r="Q1168" t="str">
        <f t="shared" si="92"/>
        <v>food/food trucks</v>
      </c>
      <c r="R1168" t="s">
        <v>8319</v>
      </c>
      <c r="S1168" t="s">
        <v>8357</v>
      </c>
      <c r="T1168" s="10">
        <f t="shared" si="93"/>
        <v>42150.485439814816</v>
      </c>
      <c r="U1168" s="11">
        <f t="shared" si="94"/>
        <v>42181.166666666672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1.6316666666666666</v>
      </c>
      <c r="P1169" s="6">
        <f t="shared" si="91"/>
        <v>61.1875</v>
      </c>
      <c r="Q1169" t="str">
        <f t="shared" si="92"/>
        <v>food/food trucks</v>
      </c>
      <c r="R1169" t="s">
        <v>8319</v>
      </c>
      <c r="S1169" t="s">
        <v>8357</v>
      </c>
      <c r="T1169" s="10">
        <f t="shared" si="93"/>
        <v>41863.734895833331</v>
      </c>
      <c r="U1169" s="11">
        <f t="shared" si="94"/>
        <v>41894.734895833331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5.6666666666666661</v>
      </c>
      <c r="P1170" s="6">
        <f t="shared" si="91"/>
        <v>340</v>
      </c>
      <c r="Q1170" t="str">
        <f t="shared" si="92"/>
        <v>food/food trucks</v>
      </c>
      <c r="R1170" t="s">
        <v>8319</v>
      </c>
      <c r="S1170" t="s">
        <v>8357</v>
      </c>
      <c r="T1170" s="10">
        <f t="shared" si="93"/>
        <v>42605.053993055553</v>
      </c>
      <c r="U1170" s="11">
        <f t="shared" si="94"/>
        <v>42635.053993055553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0.16999999999999998</v>
      </c>
      <c r="P1171" s="6">
        <f t="shared" si="91"/>
        <v>5.666666666666667</v>
      </c>
      <c r="Q1171" t="str">
        <f t="shared" si="92"/>
        <v>food/food trucks</v>
      </c>
      <c r="R1171" t="s">
        <v>8319</v>
      </c>
      <c r="S1171" t="s">
        <v>8357</v>
      </c>
      <c r="T1171" s="10">
        <f t="shared" si="93"/>
        <v>42027.353738425925</v>
      </c>
      <c r="U1171" s="11">
        <f t="shared" si="94"/>
        <v>42057.353738425925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0.4</v>
      </c>
      <c r="P1172" s="6">
        <f t="shared" si="91"/>
        <v>50</v>
      </c>
      <c r="Q1172" t="str">
        <f t="shared" si="92"/>
        <v>food/food trucks</v>
      </c>
      <c r="R1172" t="s">
        <v>8319</v>
      </c>
      <c r="S1172" t="s">
        <v>8357</v>
      </c>
      <c r="T1172" s="10">
        <f t="shared" si="93"/>
        <v>42124.893182870372</v>
      </c>
      <c r="U1172" s="11">
        <f t="shared" si="94"/>
        <v>42154.893182870372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0.1</v>
      </c>
      <c r="P1173" s="6">
        <f t="shared" si="91"/>
        <v>25</v>
      </c>
      <c r="Q1173" t="str">
        <f t="shared" si="92"/>
        <v>food/food trucks</v>
      </c>
      <c r="R1173" t="s">
        <v>8319</v>
      </c>
      <c r="S1173" t="s">
        <v>8357</v>
      </c>
      <c r="T1173" s="10">
        <f t="shared" si="93"/>
        <v>41938.804710648146</v>
      </c>
      <c r="U1173" s="11">
        <f t="shared" si="94"/>
        <v>41956.846377314811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 t="e">
        <f t="shared" si="91"/>
        <v>#DIV/0!</v>
      </c>
      <c r="Q1174" t="str">
        <f t="shared" si="92"/>
        <v>food/food trucks</v>
      </c>
      <c r="R1174" t="s">
        <v>8319</v>
      </c>
      <c r="S1174" t="s">
        <v>8357</v>
      </c>
      <c r="T1174" s="10">
        <f t="shared" si="93"/>
        <v>41841.682314814818</v>
      </c>
      <c r="U1174" s="11">
        <f t="shared" si="94"/>
        <v>41871.682314814818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2.4E-2</v>
      </c>
      <c r="P1175" s="6">
        <f t="shared" si="91"/>
        <v>30</v>
      </c>
      <c r="Q1175" t="str">
        <f t="shared" si="92"/>
        <v>food/food trucks</v>
      </c>
      <c r="R1175" t="s">
        <v>8319</v>
      </c>
      <c r="S1175" t="s">
        <v>8357</v>
      </c>
      <c r="T1175" s="10">
        <f t="shared" si="93"/>
        <v>42184.185844907406</v>
      </c>
      <c r="U1175" s="11">
        <f t="shared" si="94"/>
        <v>42219.185844907406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5.9066666666666672</v>
      </c>
      <c r="P1176" s="6">
        <f t="shared" si="91"/>
        <v>46.631578947368418</v>
      </c>
      <c r="Q1176" t="str">
        <f t="shared" si="92"/>
        <v>food/food trucks</v>
      </c>
      <c r="R1176" t="s">
        <v>8319</v>
      </c>
      <c r="S1176" t="s">
        <v>8357</v>
      </c>
      <c r="T1176" s="10">
        <f t="shared" si="93"/>
        <v>42468.84174768519</v>
      </c>
      <c r="U1176" s="11">
        <f t="shared" si="94"/>
        <v>42498.84174768519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2.9250000000000003</v>
      </c>
      <c r="P1177" s="6">
        <f t="shared" si="91"/>
        <v>65</v>
      </c>
      <c r="Q1177" t="str">
        <f t="shared" si="92"/>
        <v>food/food trucks</v>
      </c>
      <c r="R1177" t="s">
        <v>8319</v>
      </c>
      <c r="S1177" t="s">
        <v>8357</v>
      </c>
      <c r="T1177" s="10">
        <f t="shared" si="93"/>
        <v>42170.728460648148</v>
      </c>
      <c r="U1177" s="11">
        <f t="shared" si="94"/>
        <v>42200.728460648148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5.7142857142857143E-3</v>
      </c>
      <c r="P1178" s="6">
        <f t="shared" si="91"/>
        <v>10</v>
      </c>
      <c r="Q1178" t="str">
        <f t="shared" si="92"/>
        <v>food/food trucks</v>
      </c>
      <c r="R1178" t="s">
        <v>8319</v>
      </c>
      <c r="S1178" t="s">
        <v>8357</v>
      </c>
      <c r="T1178" s="10">
        <f t="shared" si="93"/>
        <v>42746.019652777773</v>
      </c>
      <c r="U1178" s="11">
        <f t="shared" si="94"/>
        <v>42800.541666666672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 t="e">
        <f t="shared" si="91"/>
        <v>#DIV/0!</v>
      </c>
      <c r="Q1179" t="str">
        <f t="shared" si="92"/>
        <v>food/food trucks</v>
      </c>
      <c r="R1179" t="s">
        <v>8319</v>
      </c>
      <c r="S1179" t="s">
        <v>8357</v>
      </c>
      <c r="T1179" s="10">
        <f t="shared" si="93"/>
        <v>41897.660833333335</v>
      </c>
      <c r="U1179" s="11">
        <f t="shared" si="94"/>
        <v>41927.660833333335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6.6666666666666671E-3</v>
      </c>
      <c r="P1180" s="6">
        <f t="shared" si="91"/>
        <v>5</v>
      </c>
      <c r="Q1180" t="str">
        <f t="shared" si="92"/>
        <v>food/food trucks</v>
      </c>
      <c r="R1180" t="s">
        <v>8319</v>
      </c>
      <c r="S1180" t="s">
        <v>8357</v>
      </c>
      <c r="T1180" s="10">
        <f t="shared" si="93"/>
        <v>41837.905694444446</v>
      </c>
      <c r="U1180" s="11">
        <f t="shared" si="94"/>
        <v>41867.905694444446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5.3333333333333339</v>
      </c>
      <c r="P1181" s="6">
        <f t="shared" si="91"/>
        <v>640</v>
      </c>
      <c r="Q1181" t="str">
        <f t="shared" si="92"/>
        <v>food/food trucks</v>
      </c>
      <c r="R1181" t="s">
        <v>8319</v>
      </c>
      <c r="S1181" t="s">
        <v>8357</v>
      </c>
      <c r="T1181" s="10">
        <f t="shared" si="93"/>
        <v>42275.720219907409</v>
      </c>
      <c r="U1181" s="11">
        <f t="shared" si="94"/>
        <v>42305.720219907409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11.75</v>
      </c>
      <c r="P1182" s="6">
        <f t="shared" si="91"/>
        <v>69.117647058823536</v>
      </c>
      <c r="Q1182" t="str">
        <f t="shared" si="92"/>
        <v>food/food trucks</v>
      </c>
      <c r="R1182" t="s">
        <v>8319</v>
      </c>
      <c r="S1182" t="s">
        <v>8357</v>
      </c>
      <c r="T1182" s="10">
        <f t="shared" si="93"/>
        <v>41781.806875000002</v>
      </c>
      <c r="U1182" s="11">
        <f t="shared" si="94"/>
        <v>41818.806875000002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8.0000000000000002E-3</v>
      </c>
      <c r="P1183" s="6">
        <f t="shared" si="91"/>
        <v>1.3333333333333333</v>
      </c>
      <c r="Q1183" t="str">
        <f t="shared" si="92"/>
        <v>food/food trucks</v>
      </c>
      <c r="R1183" t="s">
        <v>8319</v>
      </c>
      <c r="S1183" t="s">
        <v>8357</v>
      </c>
      <c r="T1183" s="10">
        <f t="shared" si="93"/>
        <v>42034.339363425926</v>
      </c>
      <c r="U1183" s="11">
        <f t="shared" si="94"/>
        <v>42064.339363425926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</v>
      </c>
      <c r="P1184" s="6">
        <f t="shared" si="91"/>
        <v>10.5</v>
      </c>
      <c r="Q1184" t="str">
        <f t="shared" si="92"/>
        <v>food/food trucks</v>
      </c>
      <c r="R1184" t="s">
        <v>8319</v>
      </c>
      <c r="S1184" t="s">
        <v>8357</v>
      </c>
      <c r="T1184" s="10">
        <f t="shared" si="93"/>
        <v>42728.827407407407</v>
      </c>
      <c r="U1184" s="11">
        <f t="shared" si="94"/>
        <v>42747.695833333331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 s="6">
        <f t="shared" si="91"/>
        <v>33.333333333333336</v>
      </c>
      <c r="Q1185" t="str">
        <f t="shared" si="92"/>
        <v>food/food trucks</v>
      </c>
      <c r="R1185" t="s">
        <v>8319</v>
      </c>
      <c r="S1185" t="s">
        <v>8357</v>
      </c>
      <c r="T1185" s="10">
        <f t="shared" si="93"/>
        <v>42656.86137731481</v>
      </c>
      <c r="U1185" s="11">
        <f t="shared" si="94"/>
        <v>42676.165972222225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104.93636363636362</v>
      </c>
      <c r="P1186" s="6">
        <f t="shared" si="91"/>
        <v>61.562666666666665</v>
      </c>
      <c r="Q1186" t="str">
        <f t="shared" si="92"/>
        <v>photography/photobooks</v>
      </c>
      <c r="R1186" t="s">
        <v>8331</v>
      </c>
      <c r="S1186" t="s">
        <v>8358</v>
      </c>
      <c r="T1186" s="10">
        <f t="shared" si="93"/>
        <v>42741.599664351852</v>
      </c>
      <c r="U1186" s="11">
        <f t="shared" si="94"/>
        <v>42772.599664351852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105.44</v>
      </c>
      <c r="P1187" s="6">
        <f t="shared" si="91"/>
        <v>118.73873873873873</v>
      </c>
      <c r="Q1187" t="str">
        <f t="shared" si="92"/>
        <v>photography/photobooks</v>
      </c>
      <c r="R1187" t="s">
        <v>8331</v>
      </c>
      <c r="S1187" t="s">
        <v>8358</v>
      </c>
      <c r="T1187" s="10">
        <f t="shared" si="93"/>
        <v>42130.865150462967</v>
      </c>
      <c r="U1187" s="11">
        <f t="shared" si="94"/>
        <v>42163.166666666672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106.73333333333332</v>
      </c>
      <c r="P1188" s="6">
        <f t="shared" si="91"/>
        <v>65.081300813008127</v>
      </c>
      <c r="Q1188" t="str">
        <f t="shared" si="92"/>
        <v>photography/photobooks</v>
      </c>
      <c r="R1188" t="s">
        <v>8331</v>
      </c>
      <c r="S1188" t="s">
        <v>8358</v>
      </c>
      <c r="T1188" s="10">
        <f t="shared" si="93"/>
        <v>42123.86336805555</v>
      </c>
      <c r="U1188" s="11">
        <f t="shared" si="94"/>
        <v>42156.945833333331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104.12571428571428</v>
      </c>
      <c r="P1189" s="6">
        <f t="shared" si="91"/>
        <v>130.15714285714284</v>
      </c>
      <c r="Q1189" t="str">
        <f t="shared" si="92"/>
        <v>photography/photobooks</v>
      </c>
      <c r="R1189" t="s">
        <v>8331</v>
      </c>
      <c r="S1189" t="s">
        <v>8358</v>
      </c>
      <c r="T1189" s="10">
        <f t="shared" si="93"/>
        <v>42109.894942129627</v>
      </c>
      <c r="U1189" s="11">
        <f t="shared" si="94"/>
        <v>42141.75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160.54999999999998</v>
      </c>
      <c r="P1190" s="6">
        <f t="shared" si="91"/>
        <v>37.776470588235291</v>
      </c>
      <c r="Q1190" t="str">
        <f t="shared" si="92"/>
        <v>photography/photobooks</v>
      </c>
      <c r="R1190" t="s">
        <v>8331</v>
      </c>
      <c r="S1190" t="s">
        <v>8358</v>
      </c>
      <c r="T1190" s="10">
        <f t="shared" si="93"/>
        <v>42711.700694444444</v>
      </c>
      <c r="U1190" s="11">
        <f t="shared" si="94"/>
        <v>42732.700694444444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107.77777777777777</v>
      </c>
      <c r="P1191" s="6">
        <f t="shared" si="91"/>
        <v>112.79069767441861</v>
      </c>
      <c r="Q1191" t="str">
        <f t="shared" si="92"/>
        <v>photography/photobooks</v>
      </c>
      <c r="R1191" t="s">
        <v>8331</v>
      </c>
      <c r="S1191" t="s">
        <v>8358</v>
      </c>
      <c r="T1191" s="10">
        <f t="shared" si="93"/>
        <v>42529.979108796295</v>
      </c>
      <c r="U1191" s="11">
        <f t="shared" si="94"/>
        <v>42550.979108796295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 s="6">
        <f t="shared" si="91"/>
        <v>51.92307692307692</v>
      </c>
      <c r="Q1192" t="str">
        <f t="shared" si="92"/>
        <v>photography/photobooks</v>
      </c>
      <c r="R1192" t="s">
        <v>8331</v>
      </c>
      <c r="S1192" t="s">
        <v>8358</v>
      </c>
      <c r="T1192" s="10">
        <f t="shared" si="93"/>
        <v>41852.665798611109</v>
      </c>
      <c r="U1192" s="11">
        <f t="shared" si="94"/>
        <v>41882.665798611109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109.07407407407408</v>
      </c>
      <c r="P1193" s="6">
        <f t="shared" si="91"/>
        <v>89.242424242424249</v>
      </c>
      <c r="Q1193" t="str">
        <f t="shared" si="92"/>
        <v>photography/photobooks</v>
      </c>
      <c r="R1193" t="s">
        <v>8331</v>
      </c>
      <c r="S1193" t="s">
        <v>8358</v>
      </c>
      <c r="T1193" s="10">
        <f t="shared" si="93"/>
        <v>42419.603703703702</v>
      </c>
      <c r="U1193" s="11">
        <f t="shared" si="94"/>
        <v>42449.562037037031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 s="6">
        <f t="shared" si="91"/>
        <v>19.333333333333332</v>
      </c>
      <c r="Q1194" t="str">
        <f t="shared" si="92"/>
        <v>photography/photobooks</v>
      </c>
      <c r="R1194" t="s">
        <v>8331</v>
      </c>
      <c r="S1194" t="s">
        <v>8358</v>
      </c>
      <c r="T1194" s="10">
        <f t="shared" si="93"/>
        <v>42747.506689814814</v>
      </c>
      <c r="U1194" s="11">
        <f t="shared" si="94"/>
        <v>42777.506689814814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103.95714285714286</v>
      </c>
      <c r="P1195" s="6">
        <f t="shared" si="91"/>
        <v>79.967032967032964</v>
      </c>
      <c r="Q1195" t="str">
        <f t="shared" si="92"/>
        <v>photography/photobooks</v>
      </c>
      <c r="R1195" t="s">
        <v>8331</v>
      </c>
      <c r="S1195" t="s">
        <v>8358</v>
      </c>
      <c r="T1195" s="10">
        <f t="shared" si="93"/>
        <v>42409.776076388895</v>
      </c>
      <c r="U1195" s="11">
        <f t="shared" si="94"/>
        <v>42469.734409722223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322.24</v>
      </c>
      <c r="P1196" s="6">
        <f t="shared" si="91"/>
        <v>56.414565826330531</v>
      </c>
      <c r="Q1196" t="str">
        <f t="shared" si="92"/>
        <v>photography/photobooks</v>
      </c>
      <c r="R1196" t="s">
        <v>8331</v>
      </c>
      <c r="S1196" t="s">
        <v>8358</v>
      </c>
      <c r="T1196" s="10">
        <f t="shared" si="93"/>
        <v>42072.488182870366</v>
      </c>
      <c r="U1196" s="11">
        <f t="shared" si="94"/>
        <v>42102.488182870366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 s="6">
        <f t="shared" si="91"/>
        <v>79.411764705882348</v>
      </c>
      <c r="Q1197" t="str">
        <f t="shared" si="92"/>
        <v>photography/photobooks</v>
      </c>
      <c r="R1197" t="s">
        <v>8331</v>
      </c>
      <c r="S1197" t="s">
        <v>8358</v>
      </c>
      <c r="T1197" s="10">
        <f t="shared" si="93"/>
        <v>42298.34783564815</v>
      </c>
      <c r="U1197" s="11">
        <f t="shared" si="94"/>
        <v>42358.375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269.91034482758624</v>
      </c>
      <c r="P1198" s="6">
        <f t="shared" si="91"/>
        <v>76.439453125</v>
      </c>
      <c r="Q1198" t="str">
        <f t="shared" si="92"/>
        <v>photography/photobooks</v>
      </c>
      <c r="R1198" t="s">
        <v>8331</v>
      </c>
      <c r="S1198" t="s">
        <v>8358</v>
      </c>
      <c r="T1198" s="10">
        <f t="shared" si="93"/>
        <v>42326.818738425922</v>
      </c>
      <c r="U1198" s="11">
        <f t="shared" si="94"/>
        <v>42356.818738425922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253.29333333333332</v>
      </c>
      <c r="P1199" s="6">
        <f t="shared" si="91"/>
        <v>121</v>
      </c>
      <c r="Q1199" t="str">
        <f t="shared" si="92"/>
        <v>photography/photobooks</v>
      </c>
      <c r="R1199" t="s">
        <v>8331</v>
      </c>
      <c r="S1199" t="s">
        <v>8358</v>
      </c>
      <c r="T1199" s="10">
        <f t="shared" si="93"/>
        <v>42503.66474537037</v>
      </c>
      <c r="U1199" s="11">
        <f t="shared" si="94"/>
        <v>42534.249305555553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260.59999999999997</v>
      </c>
      <c r="P1200" s="6">
        <f t="shared" si="91"/>
        <v>54.616766467065865</v>
      </c>
      <c r="Q1200" t="str">
        <f t="shared" si="92"/>
        <v>photography/photobooks</v>
      </c>
      <c r="R1200" t="s">
        <v>8331</v>
      </c>
      <c r="S1200" t="s">
        <v>8358</v>
      </c>
      <c r="T1200" s="10">
        <f t="shared" si="93"/>
        <v>42333.619050925925</v>
      </c>
      <c r="U1200" s="11">
        <f t="shared" si="94"/>
        <v>42369.125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101.31677953348381</v>
      </c>
      <c r="P1201" s="6">
        <f t="shared" si="91"/>
        <v>299.22222222222223</v>
      </c>
      <c r="Q1201" t="str">
        <f t="shared" si="92"/>
        <v>photography/photobooks</v>
      </c>
      <c r="R1201" t="s">
        <v>8331</v>
      </c>
      <c r="S1201" t="s">
        <v>8358</v>
      </c>
      <c r="T1201" s="10">
        <f t="shared" si="93"/>
        <v>42161.770833333328</v>
      </c>
      <c r="U1201" s="11">
        <f t="shared" si="94"/>
        <v>42193.770833333328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125.60416666666667</v>
      </c>
      <c r="P1202" s="6">
        <f t="shared" si="91"/>
        <v>58.533980582524272</v>
      </c>
      <c r="Q1202" t="str">
        <f t="shared" si="92"/>
        <v>photography/photobooks</v>
      </c>
      <c r="R1202" t="s">
        <v>8331</v>
      </c>
      <c r="S1202" t="s">
        <v>8358</v>
      </c>
      <c r="T1202" s="10">
        <f t="shared" si="93"/>
        <v>42089.477500000001</v>
      </c>
      <c r="U1202" s="11">
        <f t="shared" si="94"/>
        <v>42110.477500000001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102.43783333333334</v>
      </c>
      <c r="P1203" s="6">
        <f t="shared" si="91"/>
        <v>55.371801801801809</v>
      </c>
      <c r="Q1203" t="str">
        <f t="shared" si="92"/>
        <v>photography/photobooks</v>
      </c>
      <c r="R1203" t="s">
        <v>8331</v>
      </c>
      <c r="S1203" t="s">
        <v>8358</v>
      </c>
      <c r="T1203" s="10">
        <f t="shared" si="93"/>
        <v>42536.60701388889</v>
      </c>
      <c r="U1203" s="11">
        <f t="shared" si="94"/>
        <v>42566.60701388889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199.244</v>
      </c>
      <c r="P1204" s="6">
        <f t="shared" si="91"/>
        <v>183.80442804428046</v>
      </c>
      <c r="Q1204" t="str">
        <f t="shared" si="92"/>
        <v>photography/photobooks</v>
      </c>
      <c r="R1204" t="s">
        <v>8331</v>
      </c>
      <c r="S1204" t="s">
        <v>8358</v>
      </c>
      <c r="T1204" s="10">
        <f t="shared" si="93"/>
        <v>42152.288819444439</v>
      </c>
      <c r="U1204" s="11">
        <f t="shared" si="94"/>
        <v>42182.288819444439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102.45398773006136</v>
      </c>
      <c r="P1205" s="6">
        <f t="shared" si="91"/>
        <v>165.34653465346534</v>
      </c>
      <c r="Q1205" t="str">
        <f t="shared" si="92"/>
        <v>photography/photobooks</v>
      </c>
      <c r="R1205" t="s">
        <v>8331</v>
      </c>
      <c r="S1205" t="s">
        <v>8358</v>
      </c>
      <c r="T1205" s="10">
        <f t="shared" si="93"/>
        <v>42125.614895833336</v>
      </c>
      <c r="U1205" s="11">
        <f t="shared" si="94"/>
        <v>42155.614895833336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102.94615384615385</v>
      </c>
      <c r="P1206" s="6">
        <f t="shared" si="91"/>
        <v>234.78947368421052</v>
      </c>
      <c r="Q1206" t="str">
        <f t="shared" si="92"/>
        <v>photography/photobooks</v>
      </c>
      <c r="R1206" t="s">
        <v>8331</v>
      </c>
      <c r="S1206" t="s">
        <v>8358</v>
      </c>
      <c r="T1206" s="10">
        <f t="shared" si="93"/>
        <v>42297.748067129629</v>
      </c>
      <c r="U1206" s="11">
        <f t="shared" si="94"/>
        <v>42342.208333333328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100.86153846153847</v>
      </c>
      <c r="P1207" s="6">
        <f t="shared" si="91"/>
        <v>211.48387096774192</v>
      </c>
      <c r="Q1207" t="str">
        <f t="shared" si="92"/>
        <v>photography/photobooks</v>
      </c>
      <c r="R1207" t="s">
        <v>8331</v>
      </c>
      <c r="S1207" t="s">
        <v>8358</v>
      </c>
      <c r="T1207" s="10">
        <f t="shared" si="93"/>
        <v>42138.506377314814</v>
      </c>
      <c r="U1207" s="11">
        <f t="shared" si="94"/>
        <v>42168.506377314814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114.99999999999999</v>
      </c>
      <c r="P1208" s="6">
        <f t="shared" si="91"/>
        <v>32.34375</v>
      </c>
      <c r="Q1208" t="str">
        <f t="shared" si="92"/>
        <v>photography/photobooks</v>
      </c>
      <c r="R1208" t="s">
        <v>8331</v>
      </c>
      <c r="S1208" t="s">
        <v>8358</v>
      </c>
      <c r="T1208" s="10">
        <f t="shared" si="93"/>
        <v>42772.776076388895</v>
      </c>
      <c r="U1208" s="11">
        <f t="shared" si="94"/>
        <v>42805.561805555553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104.16766467065868</v>
      </c>
      <c r="P1209" s="6">
        <f t="shared" si="91"/>
        <v>123.37588652482269</v>
      </c>
      <c r="Q1209" t="str">
        <f t="shared" si="92"/>
        <v>photography/photobooks</v>
      </c>
      <c r="R1209" t="s">
        <v>8331</v>
      </c>
      <c r="S1209" t="s">
        <v>8358</v>
      </c>
      <c r="T1209" s="10">
        <f t="shared" si="93"/>
        <v>42430.430243055554</v>
      </c>
      <c r="U1209" s="11">
        <f t="shared" si="94"/>
        <v>42460.416666666672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155.29999999999998</v>
      </c>
      <c r="P1210" s="6">
        <f t="shared" si="91"/>
        <v>207.06666666666666</v>
      </c>
      <c r="Q1210" t="str">
        <f t="shared" si="92"/>
        <v>photography/photobooks</v>
      </c>
      <c r="R1210" t="s">
        <v>8331</v>
      </c>
      <c r="S1210" t="s">
        <v>8358</v>
      </c>
      <c r="T1210" s="10">
        <f t="shared" si="93"/>
        <v>42423.709074074075</v>
      </c>
      <c r="U1210" s="11">
        <f t="shared" si="94"/>
        <v>42453.667407407411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 s="6">
        <f t="shared" si="91"/>
        <v>138.2608695652174</v>
      </c>
      <c r="Q1211" t="str">
        <f t="shared" si="92"/>
        <v>photography/photobooks</v>
      </c>
      <c r="R1211" t="s">
        <v>8331</v>
      </c>
      <c r="S1211" t="s">
        <v>8358</v>
      </c>
      <c r="T1211" s="10">
        <f t="shared" si="93"/>
        <v>42761.846122685187</v>
      </c>
      <c r="U1211" s="11">
        <f t="shared" si="94"/>
        <v>42791.846122685187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254.31499999999997</v>
      </c>
      <c r="P1212" s="6">
        <f t="shared" si="91"/>
        <v>493.81553398058253</v>
      </c>
      <c r="Q1212" t="str">
        <f t="shared" si="92"/>
        <v>photography/photobooks</v>
      </c>
      <c r="R1212" t="s">
        <v>8331</v>
      </c>
      <c r="S1212" t="s">
        <v>8358</v>
      </c>
      <c r="T1212" s="10">
        <f t="shared" si="93"/>
        <v>42132.941805555558</v>
      </c>
      <c r="U1212" s="11">
        <f t="shared" si="94"/>
        <v>42155.875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101.1</v>
      </c>
      <c r="P1213" s="6">
        <f t="shared" si="91"/>
        <v>168.5</v>
      </c>
      <c r="Q1213" t="str">
        <f t="shared" si="92"/>
        <v>photography/photobooks</v>
      </c>
      <c r="R1213" t="s">
        <v>8331</v>
      </c>
      <c r="S1213" t="s">
        <v>8358</v>
      </c>
      <c r="T1213" s="10">
        <f t="shared" si="93"/>
        <v>42515.866446759261</v>
      </c>
      <c r="U1213" s="11">
        <f t="shared" si="94"/>
        <v>42530.866446759261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129.04</v>
      </c>
      <c r="P1214" s="6">
        <f t="shared" si="91"/>
        <v>38.867469879518069</v>
      </c>
      <c r="Q1214" t="str">
        <f t="shared" si="92"/>
        <v>photography/photobooks</v>
      </c>
      <c r="R1214" t="s">
        <v>8331</v>
      </c>
      <c r="S1214" t="s">
        <v>8358</v>
      </c>
      <c r="T1214" s="10">
        <f t="shared" si="93"/>
        <v>42318.950173611112</v>
      </c>
      <c r="U1214" s="11">
        <f t="shared" si="94"/>
        <v>42335.041666666672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102.23076923076924</v>
      </c>
      <c r="P1215" s="6">
        <f t="shared" si="91"/>
        <v>61.527777777777779</v>
      </c>
      <c r="Q1215" t="str">
        <f t="shared" si="92"/>
        <v>photography/photobooks</v>
      </c>
      <c r="R1215" t="s">
        <v>8331</v>
      </c>
      <c r="S1215" t="s">
        <v>8358</v>
      </c>
      <c r="T1215" s="10">
        <f t="shared" si="93"/>
        <v>42731.755787037036</v>
      </c>
      <c r="U1215" s="11">
        <f t="shared" si="94"/>
        <v>42766.755787037036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131.80000000000001</v>
      </c>
      <c r="P1216" s="6">
        <f t="shared" si="91"/>
        <v>105.44</v>
      </c>
      <c r="Q1216" t="str">
        <f t="shared" si="92"/>
        <v>photography/photobooks</v>
      </c>
      <c r="R1216" t="s">
        <v>8331</v>
      </c>
      <c r="S1216" t="s">
        <v>8358</v>
      </c>
      <c r="T1216" s="10">
        <f t="shared" si="93"/>
        <v>42104.840335648143</v>
      </c>
      <c r="U1216" s="11">
        <f t="shared" si="94"/>
        <v>42164.840335648143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786.0802000000001</v>
      </c>
      <c r="P1217" s="6">
        <f t="shared" si="91"/>
        <v>71.592003642987251</v>
      </c>
      <c r="Q1217" t="str">
        <f t="shared" si="92"/>
        <v>photography/photobooks</v>
      </c>
      <c r="R1217" t="s">
        <v>8331</v>
      </c>
      <c r="S1217" t="s">
        <v>8358</v>
      </c>
      <c r="T1217" s="10">
        <f t="shared" si="93"/>
        <v>41759.923101851848</v>
      </c>
      <c r="U1217" s="11">
        <f t="shared" si="94"/>
        <v>41789.923101851848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95">(E1218/D1218)*100</f>
        <v>145.70000000000002</v>
      </c>
      <c r="P1218" s="6">
        <f t="shared" ref="P1218:P1281" si="96">(E1218/L1218)</f>
        <v>91.882882882882882</v>
      </c>
      <c r="Q1218" t="str">
        <f t="shared" ref="Q1218:Q1281" si="97">N1218</f>
        <v>photography/photobooks</v>
      </c>
      <c r="R1218" t="s">
        <v>8331</v>
      </c>
      <c r="S1218" t="s">
        <v>8358</v>
      </c>
      <c r="T1218" s="10">
        <f t="shared" si="93"/>
        <v>42247.616400462968</v>
      </c>
      <c r="U1218" s="11">
        <f t="shared" si="94"/>
        <v>42279.960416666669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95"/>
        <v>102.60000000000001</v>
      </c>
      <c r="P1219" s="6">
        <f t="shared" si="96"/>
        <v>148.57377049180329</v>
      </c>
      <c r="Q1219" t="str">
        <f t="shared" si="97"/>
        <v>photography/photobooks</v>
      </c>
      <c r="R1219" t="s">
        <v>8331</v>
      </c>
      <c r="S1219" t="s">
        <v>8358</v>
      </c>
      <c r="T1219" s="10">
        <f t="shared" ref="T1219:T1282" si="98">(((J1219/60)/60)/24)+DATE(1970,1,1)</f>
        <v>42535.809490740736</v>
      </c>
      <c r="U1219" s="11">
        <f t="shared" ref="U1219:U1282" si="99">(((I1219/60)/60)/24)+DATE(1970,1,1)</f>
        <v>42565.809490740736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172.27777777777777</v>
      </c>
      <c r="P1220" s="6">
        <f t="shared" si="96"/>
        <v>174.2134831460674</v>
      </c>
      <c r="Q1220" t="str">
        <f t="shared" si="97"/>
        <v>photography/photobooks</v>
      </c>
      <c r="R1220" t="s">
        <v>8331</v>
      </c>
      <c r="S1220" t="s">
        <v>8358</v>
      </c>
      <c r="T1220" s="10">
        <f t="shared" si="98"/>
        <v>42278.662037037036</v>
      </c>
      <c r="U1220" s="11">
        <f t="shared" si="99"/>
        <v>42309.125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159.16819571865443</v>
      </c>
      <c r="P1221" s="6">
        <f t="shared" si="96"/>
        <v>102.86166007905139</v>
      </c>
      <c r="Q1221" t="str">
        <f t="shared" si="97"/>
        <v>photography/photobooks</v>
      </c>
      <c r="R1221" t="s">
        <v>8331</v>
      </c>
      <c r="S1221" t="s">
        <v>8358</v>
      </c>
      <c r="T1221" s="10">
        <f t="shared" si="98"/>
        <v>42633.461956018517</v>
      </c>
      <c r="U1221" s="11">
        <f t="shared" si="99"/>
        <v>42663.461956018517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103.76666666666668</v>
      </c>
      <c r="P1222" s="6">
        <f t="shared" si="96"/>
        <v>111.17857142857143</v>
      </c>
      <c r="Q1222" t="str">
        <f t="shared" si="97"/>
        <v>photography/photobooks</v>
      </c>
      <c r="R1222" t="s">
        <v>8331</v>
      </c>
      <c r="S1222" t="s">
        <v>8358</v>
      </c>
      <c r="T1222" s="10">
        <f t="shared" si="98"/>
        <v>42211.628611111111</v>
      </c>
      <c r="U1222" s="11">
        <f t="shared" si="99"/>
        <v>42241.628611111111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111.40954545454547</v>
      </c>
      <c r="P1223" s="6">
        <f t="shared" si="96"/>
        <v>23.796213592233013</v>
      </c>
      <c r="Q1223" t="str">
        <f t="shared" si="97"/>
        <v>photography/photobooks</v>
      </c>
      <c r="R1223" t="s">
        <v>8331</v>
      </c>
      <c r="S1223" t="s">
        <v>8358</v>
      </c>
      <c r="T1223" s="10">
        <f t="shared" si="98"/>
        <v>42680.47555555556</v>
      </c>
      <c r="U1223" s="11">
        <f t="shared" si="99"/>
        <v>42708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280.375</v>
      </c>
      <c r="P1224" s="6">
        <f t="shared" si="96"/>
        <v>81.268115942028984</v>
      </c>
      <c r="Q1224" t="str">
        <f t="shared" si="97"/>
        <v>photography/photobooks</v>
      </c>
      <c r="R1224" t="s">
        <v>8331</v>
      </c>
      <c r="S1224" t="s">
        <v>8358</v>
      </c>
      <c r="T1224" s="10">
        <f t="shared" si="98"/>
        <v>42430.720451388886</v>
      </c>
      <c r="U1224" s="11">
        <f t="shared" si="99"/>
        <v>42461.166666666672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112.10606060606061</v>
      </c>
      <c r="P1225" s="6">
        <f t="shared" si="96"/>
        <v>116.21465968586388</v>
      </c>
      <c r="Q1225" t="str">
        <f t="shared" si="97"/>
        <v>photography/photobooks</v>
      </c>
      <c r="R1225" t="s">
        <v>8331</v>
      </c>
      <c r="S1225" t="s">
        <v>8358</v>
      </c>
      <c r="T1225" s="10">
        <f t="shared" si="98"/>
        <v>42654.177187499998</v>
      </c>
      <c r="U1225" s="11">
        <f t="shared" si="99"/>
        <v>42684.218854166669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7.0666666666666673</v>
      </c>
      <c r="P1226" s="6">
        <f t="shared" si="96"/>
        <v>58.888888888888886</v>
      </c>
      <c r="Q1226" t="str">
        <f t="shared" si="97"/>
        <v>music/world music</v>
      </c>
      <c r="R1226" t="s">
        <v>8349</v>
      </c>
      <c r="S1226" t="s">
        <v>8354</v>
      </c>
      <c r="T1226" s="10">
        <f t="shared" si="98"/>
        <v>41736.549791666665</v>
      </c>
      <c r="U1226" s="11">
        <f t="shared" si="99"/>
        <v>41796.549791666665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4.3999999999999995</v>
      </c>
      <c r="P1227" s="6">
        <f t="shared" si="96"/>
        <v>44</v>
      </c>
      <c r="Q1227" t="str">
        <f t="shared" si="97"/>
        <v>music/world music</v>
      </c>
      <c r="R1227" t="s">
        <v>8349</v>
      </c>
      <c r="S1227" t="s">
        <v>8354</v>
      </c>
      <c r="T1227" s="10">
        <f t="shared" si="98"/>
        <v>41509.905995370369</v>
      </c>
      <c r="U1227" s="11">
        <f t="shared" si="99"/>
        <v>41569.905995370369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</v>
      </c>
      <c r="P1228" s="6">
        <f t="shared" si="96"/>
        <v>48.424999999999997</v>
      </c>
      <c r="Q1228" t="str">
        <f t="shared" si="97"/>
        <v>music/world music</v>
      </c>
      <c r="R1228" t="s">
        <v>8349</v>
      </c>
      <c r="S1228" t="s">
        <v>8354</v>
      </c>
      <c r="T1228" s="10">
        <f t="shared" si="98"/>
        <v>41715.874780092592</v>
      </c>
      <c r="U1228" s="11">
        <f t="shared" si="99"/>
        <v>41750.041666666664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 t="e">
        <f t="shared" si="96"/>
        <v>#DIV/0!</v>
      </c>
      <c r="Q1229" t="str">
        <f t="shared" si="97"/>
        <v>music/world music</v>
      </c>
      <c r="R1229" t="s">
        <v>8349</v>
      </c>
      <c r="S1229" t="s">
        <v>8354</v>
      </c>
      <c r="T1229" s="10">
        <f t="shared" si="98"/>
        <v>41827.919166666667</v>
      </c>
      <c r="U1229" s="11">
        <f t="shared" si="99"/>
        <v>41858.291666666664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29.299999999999997</v>
      </c>
      <c r="P1230" s="6">
        <f t="shared" si="96"/>
        <v>61.041666666666664</v>
      </c>
      <c r="Q1230" t="str">
        <f t="shared" si="97"/>
        <v>music/world music</v>
      </c>
      <c r="R1230" t="s">
        <v>8349</v>
      </c>
      <c r="S1230" t="s">
        <v>8354</v>
      </c>
      <c r="T1230" s="10">
        <f t="shared" si="98"/>
        <v>40754.729259259257</v>
      </c>
      <c r="U1230" s="11">
        <f t="shared" si="99"/>
        <v>40814.729259259257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0.90909090909090906</v>
      </c>
      <c r="P1231" s="6">
        <f t="shared" si="96"/>
        <v>25</v>
      </c>
      <c r="Q1231" t="str">
        <f t="shared" si="97"/>
        <v>music/world music</v>
      </c>
      <c r="R1231" t="s">
        <v>8349</v>
      </c>
      <c r="S1231" t="s">
        <v>8354</v>
      </c>
      <c r="T1231" s="10">
        <f t="shared" si="98"/>
        <v>40985.459803240738</v>
      </c>
      <c r="U1231" s="11">
        <f t="shared" si="99"/>
        <v>41015.666666666664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 t="e">
        <f t="shared" si="96"/>
        <v>#DIV/0!</v>
      </c>
      <c r="Q1232" t="str">
        <f t="shared" si="97"/>
        <v>music/world music</v>
      </c>
      <c r="R1232" t="s">
        <v>8349</v>
      </c>
      <c r="S1232" t="s">
        <v>8354</v>
      </c>
      <c r="T1232" s="10">
        <f t="shared" si="98"/>
        <v>40568.972569444442</v>
      </c>
      <c r="U1232" s="11">
        <f t="shared" si="99"/>
        <v>40598.972569444442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 t="e">
        <f t="shared" si="96"/>
        <v>#DIV/0!</v>
      </c>
      <c r="Q1233" t="str">
        <f t="shared" si="97"/>
        <v>music/world music</v>
      </c>
      <c r="R1233" t="s">
        <v>8349</v>
      </c>
      <c r="S1233" t="s">
        <v>8354</v>
      </c>
      <c r="T1233" s="10">
        <f t="shared" si="98"/>
        <v>42193.941759259258</v>
      </c>
      <c r="U1233" s="11">
        <f t="shared" si="99"/>
        <v>42244.041666666672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0.8</v>
      </c>
      <c r="P1234" s="6">
        <f t="shared" si="96"/>
        <v>40</v>
      </c>
      <c r="Q1234" t="str">
        <f t="shared" si="97"/>
        <v>music/world music</v>
      </c>
      <c r="R1234" t="s">
        <v>8349</v>
      </c>
      <c r="S1234" t="s">
        <v>8354</v>
      </c>
      <c r="T1234" s="10">
        <f t="shared" si="98"/>
        <v>41506.848032407412</v>
      </c>
      <c r="U1234" s="11">
        <f t="shared" si="99"/>
        <v>41553.848032407412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11.600000000000001</v>
      </c>
      <c r="P1235" s="6">
        <f t="shared" si="96"/>
        <v>19.333333333333332</v>
      </c>
      <c r="Q1235" t="str">
        <f t="shared" si="97"/>
        <v>music/world music</v>
      </c>
      <c r="R1235" t="s">
        <v>8349</v>
      </c>
      <c r="S1235" t="s">
        <v>8354</v>
      </c>
      <c r="T1235" s="10">
        <f t="shared" si="98"/>
        <v>40939.948773148149</v>
      </c>
      <c r="U1235" s="11">
        <f t="shared" si="99"/>
        <v>40960.948773148149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 t="e">
        <f t="shared" si="96"/>
        <v>#DIV/0!</v>
      </c>
      <c r="Q1236" t="str">
        <f t="shared" si="97"/>
        <v>music/world music</v>
      </c>
      <c r="R1236" t="s">
        <v>8349</v>
      </c>
      <c r="S1236" t="s">
        <v>8354</v>
      </c>
      <c r="T1236" s="10">
        <f t="shared" si="98"/>
        <v>42007.788680555561</v>
      </c>
      <c r="U1236" s="11">
        <f t="shared" si="99"/>
        <v>42037.788680555561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2.7873639500929119</v>
      </c>
      <c r="P1237" s="6">
        <f t="shared" si="96"/>
        <v>35</v>
      </c>
      <c r="Q1237" t="str">
        <f t="shared" si="97"/>
        <v>music/world music</v>
      </c>
      <c r="R1237" t="s">
        <v>8349</v>
      </c>
      <c r="S1237" t="s">
        <v>8354</v>
      </c>
      <c r="T1237" s="10">
        <f t="shared" si="98"/>
        <v>41583.135405092595</v>
      </c>
      <c r="U1237" s="11">
        <f t="shared" si="99"/>
        <v>41623.135405092595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 t="e">
        <f t="shared" si="96"/>
        <v>#DIV/0!</v>
      </c>
      <c r="Q1238" t="str">
        <f t="shared" si="97"/>
        <v>music/world music</v>
      </c>
      <c r="R1238" t="s">
        <v>8349</v>
      </c>
      <c r="S1238" t="s">
        <v>8354</v>
      </c>
      <c r="T1238" s="10">
        <f t="shared" si="98"/>
        <v>41110.680138888885</v>
      </c>
      <c r="U1238" s="11">
        <f t="shared" si="99"/>
        <v>41118.666666666664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 t="e">
        <f t="shared" si="96"/>
        <v>#DIV/0!</v>
      </c>
      <c r="Q1239" t="str">
        <f t="shared" si="97"/>
        <v>music/world music</v>
      </c>
      <c r="R1239" t="s">
        <v>8349</v>
      </c>
      <c r="S1239" t="s">
        <v>8354</v>
      </c>
      <c r="T1239" s="10">
        <f t="shared" si="98"/>
        <v>41125.283159722225</v>
      </c>
      <c r="U1239" s="11">
        <f t="shared" si="99"/>
        <v>41145.283159722225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17.8</v>
      </c>
      <c r="P1240" s="6">
        <f t="shared" si="96"/>
        <v>59.333333333333336</v>
      </c>
      <c r="Q1240" t="str">
        <f t="shared" si="97"/>
        <v>music/world music</v>
      </c>
      <c r="R1240" t="s">
        <v>8349</v>
      </c>
      <c r="S1240" t="s">
        <v>8354</v>
      </c>
      <c r="T1240" s="10">
        <f t="shared" si="98"/>
        <v>40731.61037037037</v>
      </c>
      <c r="U1240" s="11">
        <f t="shared" si="99"/>
        <v>40761.61037037037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 t="e">
        <f t="shared" si="96"/>
        <v>#DIV/0!</v>
      </c>
      <c r="Q1241" t="str">
        <f t="shared" si="97"/>
        <v>music/world music</v>
      </c>
      <c r="R1241" t="s">
        <v>8349</v>
      </c>
      <c r="S1241" t="s">
        <v>8354</v>
      </c>
      <c r="T1241" s="10">
        <f t="shared" si="98"/>
        <v>40883.962581018517</v>
      </c>
      <c r="U1241" s="11">
        <f t="shared" si="99"/>
        <v>40913.962581018517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3.0124999999999997</v>
      </c>
      <c r="P1242" s="6">
        <f t="shared" si="96"/>
        <v>30.125</v>
      </c>
      <c r="Q1242" t="str">
        <f t="shared" si="97"/>
        <v>music/world music</v>
      </c>
      <c r="R1242" t="s">
        <v>8349</v>
      </c>
      <c r="S1242" t="s">
        <v>8354</v>
      </c>
      <c r="T1242" s="10">
        <f t="shared" si="98"/>
        <v>41409.040011574078</v>
      </c>
      <c r="U1242" s="11">
        <f t="shared" si="99"/>
        <v>41467.910416666666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50.739999999999995</v>
      </c>
      <c r="P1243" s="6">
        <f t="shared" si="96"/>
        <v>74.617647058823536</v>
      </c>
      <c r="Q1243" t="str">
        <f t="shared" si="97"/>
        <v>music/world music</v>
      </c>
      <c r="R1243" t="s">
        <v>8349</v>
      </c>
      <c r="S1243" t="s">
        <v>8354</v>
      </c>
      <c r="T1243" s="10">
        <f t="shared" si="98"/>
        <v>41923.837731481479</v>
      </c>
      <c r="U1243" s="11">
        <f t="shared" si="99"/>
        <v>41946.249305555553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0.54884742041712409</v>
      </c>
      <c r="P1244" s="6">
        <f t="shared" si="96"/>
        <v>5</v>
      </c>
      <c r="Q1244" t="str">
        <f t="shared" si="97"/>
        <v>music/world music</v>
      </c>
      <c r="R1244" t="s">
        <v>8349</v>
      </c>
      <c r="S1244" t="s">
        <v>8354</v>
      </c>
      <c r="T1244" s="10">
        <f t="shared" si="98"/>
        <v>40782.165532407409</v>
      </c>
      <c r="U1244" s="11">
        <f t="shared" si="99"/>
        <v>40797.554166666669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14.091666666666667</v>
      </c>
      <c r="P1245" s="6">
        <f t="shared" si="96"/>
        <v>44.5</v>
      </c>
      <c r="Q1245" t="str">
        <f t="shared" si="97"/>
        <v>music/world music</v>
      </c>
      <c r="R1245" t="s">
        <v>8349</v>
      </c>
      <c r="S1245" t="s">
        <v>8354</v>
      </c>
      <c r="T1245" s="10">
        <f t="shared" si="98"/>
        <v>40671.879293981481</v>
      </c>
      <c r="U1245" s="11">
        <f t="shared" si="99"/>
        <v>40732.875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103.8</v>
      </c>
      <c r="P1246" s="6">
        <f t="shared" si="96"/>
        <v>46.133333333333333</v>
      </c>
      <c r="Q1246" t="str">
        <f t="shared" si="97"/>
        <v>music/rock</v>
      </c>
      <c r="R1246" t="s">
        <v>8337</v>
      </c>
      <c r="S1246" t="s">
        <v>8354</v>
      </c>
      <c r="T1246" s="10">
        <f t="shared" si="98"/>
        <v>41355.825497685182</v>
      </c>
      <c r="U1246" s="11">
        <f t="shared" si="99"/>
        <v>41386.875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120.24999999999999</v>
      </c>
      <c r="P1247" s="6">
        <f t="shared" si="96"/>
        <v>141.47058823529412</v>
      </c>
      <c r="Q1247" t="str">
        <f t="shared" si="97"/>
        <v>music/rock</v>
      </c>
      <c r="R1247" t="s">
        <v>8337</v>
      </c>
      <c r="S1247" t="s">
        <v>8354</v>
      </c>
      <c r="T1247" s="10">
        <f t="shared" si="98"/>
        <v>41774.599930555552</v>
      </c>
      <c r="U1247" s="11">
        <f t="shared" si="99"/>
        <v>41804.599930555552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 s="6">
        <f t="shared" si="96"/>
        <v>75.483870967741936</v>
      </c>
      <c r="Q1248" t="str">
        <f t="shared" si="97"/>
        <v>music/rock</v>
      </c>
      <c r="R1248" t="s">
        <v>8337</v>
      </c>
      <c r="S1248" t="s">
        <v>8354</v>
      </c>
      <c r="T1248" s="10">
        <f t="shared" si="98"/>
        <v>40838.043391203704</v>
      </c>
      <c r="U1248" s="11">
        <f t="shared" si="99"/>
        <v>40883.085057870368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122.14285714285715</v>
      </c>
      <c r="P1249" s="6">
        <f t="shared" si="96"/>
        <v>85.5</v>
      </c>
      <c r="Q1249" t="str">
        <f t="shared" si="97"/>
        <v>music/rock</v>
      </c>
      <c r="R1249" t="s">
        <v>8337</v>
      </c>
      <c r="S1249" t="s">
        <v>8354</v>
      </c>
      <c r="T1249" s="10">
        <f t="shared" si="98"/>
        <v>41370.292303240742</v>
      </c>
      <c r="U1249" s="11">
        <f t="shared" si="99"/>
        <v>41400.292303240742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151.63999999999999</v>
      </c>
      <c r="P1250" s="6">
        <f t="shared" si="96"/>
        <v>64.254237288135599</v>
      </c>
      <c r="Q1250" t="str">
        <f t="shared" si="97"/>
        <v>music/rock</v>
      </c>
      <c r="R1250" t="s">
        <v>8337</v>
      </c>
      <c r="S1250" t="s">
        <v>8354</v>
      </c>
      <c r="T1250" s="10">
        <f t="shared" si="98"/>
        <v>41767.656863425924</v>
      </c>
      <c r="U1250" s="11">
        <f t="shared" si="99"/>
        <v>41803.290972222225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104.44</v>
      </c>
      <c r="P1251" s="6">
        <f t="shared" si="96"/>
        <v>64.46913580246914</v>
      </c>
      <c r="Q1251" t="str">
        <f t="shared" si="97"/>
        <v>music/rock</v>
      </c>
      <c r="R1251" t="s">
        <v>8337</v>
      </c>
      <c r="S1251" t="s">
        <v>8354</v>
      </c>
      <c r="T1251" s="10">
        <f t="shared" si="98"/>
        <v>41067.74086805556</v>
      </c>
      <c r="U1251" s="11">
        <f t="shared" si="99"/>
        <v>41097.74086805556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200.15333333333331</v>
      </c>
      <c r="P1252" s="6">
        <f t="shared" si="96"/>
        <v>118.2007874015748</v>
      </c>
      <c r="Q1252" t="str">
        <f t="shared" si="97"/>
        <v>music/rock</v>
      </c>
      <c r="R1252" t="s">
        <v>8337</v>
      </c>
      <c r="S1252" t="s">
        <v>8354</v>
      </c>
      <c r="T1252" s="10">
        <f t="shared" si="98"/>
        <v>41843.64271990741</v>
      </c>
      <c r="U1252" s="11">
        <f t="shared" si="99"/>
        <v>41888.64271990741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101.8</v>
      </c>
      <c r="P1253" s="6">
        <f t="shared" si="96"/>
        <v>82.540540540540547</v>
      </c>
      <c r="Q1253" t="str">
        <f t="shared" si="97"/>
        <v>music/rock</v>
      </c>
      <c r="R1253" t="s">
        <v>8337</v>
      </c>
      <c r="S1253" t="s">
        <v>8354</v>
      </c>
      <c r="T1253" s="10">
        <f t="shared" si="98"/>
        <v>40751.814432870371</v>
      </c>
      <c r="U1253" s="11">
        <f t="shared" si="99"/>
        <v>40811.814432870371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137.65714285714284</v>
      </c>
      <c r="P1254" s="6">
        <f t="shared" si="96"/>
        <v>34.170212765957444</v>
      </c>
      <c r="Q1254" t="str">
        <f t="shared" si="97"/>
        <v>music/rock</v>
      </c>
      <c r="R1254" t="s">
        <v>8337</v>
      </c>
      <c r="S1254" t="s">
        <v>8354</v>
      </c>
      <c r="T1254" s="10">
        <f t="shared" si="98"/>
        <v>41543.988067129627</v>
      </c>
      <c r="U1254" s="11">
        <f t="shared" si="99"/>
        <v>41571.988067129627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303833.2</v>
      </c>
      <c r="P1255" s="6">
        <f t="shared" si="96"/>
        <v>42.73322081575246</v>
      </c>
      <c r="Q1255" t="str">
        <f t="shared" si="97"/>
        <v>music/rock</v>
      </c>
      <c r="R1255" t="s">
        <v>8337</v>
      </c>
      <c r="S1255" t="s">
        <v>8354</v>
      </c>
      <c r="T1255" s="10">
        <f t="shared" si="98"/>
        <v>41855.783645833333</v>
      </c>
      <c r="U1255" s="11">
        <f t="shared" si="99"/>
        <v>41885.783645833333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198.85074626865671</v>
      </c>
      <c r="P1256" s="6">
        <f t="shared" si="96"/>
        <v>94.489361702127653</v>
      </c>
      <c r="Q1256" t="str">
        <f t="shared" si="97"/>
        <v>music/rock</v>
      </c>
      <c r="R1256" t="s">
        <v>8337</v>
      </c>
      <c r="S1256" t="s">
        <v>8354</v>
      </c>
      <c r="T1256" s="10">
        <f t="shared" si="98"/>
        <v>40487.621365740742</v>
      </c>
      <c r="U1256" s="11">
        <f t="shared" si="99"/>
        <v>40544.207638888889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202.36666666666667</v>
      </c>
      <c r="P1257" s="6">
        <f t="shared" si="96"/>
        <v>55.697247706422019</v>
      </c>
      <c r="Q1257" t="str">
        <f t="shared" si="97"/>
        <v>music/rock</v>
      </c>
      <c r="R1257" t="s">
        <v>8337</v>
      </c>
      <c r="S1257" t="s">
        <v>8354</v>
      </c>
      <c r="T1257" s="10">
        <f t="shared" si="98"/>
        <v>41579.845509259263</v>
      </c>
      <c r="U1257" s="11">
        <f t="shared" si="99"/>
        <v>41609.887175925927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117.96376666666666</v>
      </c>
      <c r="P1258" s="6">
        <f t="shared" si="96"/>
        <v>98.030831024930734</v>
      </c>
      <c r="Q1258" t="str">
        <f t="shared" si="97"/>
        <v>music/rock</v>
      </c>
      <c r="R1258" t="s">
        <v>8337</v>
      </c>
      <c r="S1258" t="s">
        <v>8354</v>
      </c>
      <c r="T1258" s="10">
        <f t="shared" si="98"/>
        <v>40921.919340277782</v>
      </c>
      <c r="U1258" s="11">
        <f t="shared" si="99"/>
        <v>40951.919340277782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294.72727272727275</v>
      </c>
      <c r="P1259" s="6">
        <f t="shared" si="96"/>
        <v>92.102272727272734</v>
      </c>
      <c r="Q1259" t="str">
        <f t="shared" si="97"/>
        <v>music/rock</v>
      </c>
      <c r="R1259" t="s">
        <v>8337</v>
      </c>
      <c r="S1259" t="s">
        <v>8354</v>
      </c>
      <c r="T1259" s="10">
        <f t="shared" si="98"/>
        <v>40587.085532407407</v>
      </c>
      <c r="U1259" s="11">
        <f t="shared" si="99"/>
        <v>40636.043865740743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213.14633333333336</v>
      </c>
      <c r="P1260" s="6">
        <f t="shared" si="96"/>
        <v>38.175462686567165</v>
      </c>
      <c r="Q1260" t="str">
        <f t="shared" si="97"/>
        <v>music/rock</v>
      </c>
      <c r="R1260" t="s">
        <v>8337</v>
      </c>
      <c r="S1260" t="s">
        <v>8354</v>
      </c>
      <c r="T1260" s="10">
        <f t="shared" si="98"/>
        <v>41487.611250000002</v>
      </c>
      <c r="U1260" s="11">
        <f t="shared" si="99"/>
        <v>41517.611250000002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104.24</v>
      </c>
      <c r="P1261" s="6">
        <f t="shared" si="96"/>
        <v>27.145833333333332</v>
      </c>
      <c r="Q1261" t="str">
        <f t="shared" si="97"/>
        <v>music/rock</v>
      </c>
      <c r="R1261" t="s">
        <v>8337</v>
      </c>
      <c r="S1261" t="s">
        <v>8354</v>
      </c>
      <c r="T1261" s="10">
        <f t="shared" si="98"/>
        <v>41766.970648148148</v>
      </c>
      <c r="U1261" s="11">
        <f t="shared" si="99"/>
        <v>41799.165972222225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113.66666666666667</v>
      </c>
      <c r="P1262" s="6">
        <f t="shared" si="96"/>
        <v>50.689189189189186</v>
      </c>
      <c r="Q1262" t="str">
        <f t="shared" si="97"/>
        <v>music/rock</v>
      </c>
      <c r="R1262" t="s">
        <v>8337</v>
      </c>
      <c r="S1262" t="s">
        <v>8354</v>
      </c>
      <c r="T1262" s="10">
        <f t="shared" si="98"/>
        <v>41666.842824074076</v>
      </c>
      <c r="U1262" s="11">
        <f t="shared" si="99"/>
        <v>41696.842824074076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101.25</v>
      </c>
      <c r="P1263" s="6">
        <f t="shared" si="96"/>
        <v>38.942307692307693</v>
      </c>
      <c r="Q1263" t="str">
        <f t="shared" si="97"/>
        <v>music/rock</v>
      </c>
      <c r="R1263" t="s">
        <v>8337</v>
      </c>
      <c r="S1263" t="s">
        <v>8354</v>
      </c>
      <c r="T1263" s="10">
        <f t="shared" si="98"/>
        <v>41638.342905092592</v>
      </c>
      <c r="U1263" s="11">
        <f t="shared" si="99"/>
        <v>41668.342905092592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125.41538461538462</v>
      </c>
      <c r="P1264" s="6">
        <f t="shared" si="96"/>
        <v>77.638095238095232</v>
      </c>
      <c r="Q1264" t="str">
        <f t="shared" si="97"/>
        <v>music/rock</v>
      </c>
      <c r="R1264" t="s">
        <v>8337</v>
      </c>
      <c r="S1264" t="s">
        <v>8354</v>
      </c>
      <c r="T1264" s="10">
        <f t="shared" si="98"/>
        <v>41656.762638888889</v>
      </c>
      <c r="U1264" s="11">
        <f t="shared" si="99"/>
        <v>41686.762638888889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 s="6">
        <f t="shared" si="96"/>
        <v>43.536585365853661</v>
      </c>
      <c r="Q1265" t="str">
        <f t="shared" si="97"/>
        <v>music/rock</v>
      </c>
      <c r="R1265" t="s">
        <v>8337</v>
      </c>
      <c r="S1265" t="s">
        <v>8354</v>
      </c>
      <c r="T1265" s="10">
        <f t="shared" si="98"/>
        <v>41692.084143518521</v>
      </c>
      <c r="U1265" s="11">
        <f t="shared" si="99"/>
        <v>41727.041666666664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166.46153846153845</v>
      </c>
      <c r="P1266" s="6">
        <f t="shared" si="96"/>
        <v>31.823529411764707</v>
      </c>
      <c r="Q1266" t="str">
        <f t="shared" si="97"/>
        <v>music/rock</v>
      </c>
      <c r="R1266" t="s">
        <v>8337</v>
      </c>
      <c r="S1266" t="s">
        <v>8354</v>
      </c>
      <c r="T1266" s="10">
        <f t="shared" si="98"/>
        <v>41547.662997685184</v>
      </c>
      <c r="U1266" s="11">
        <f t="shared" si="99"/>
        <v>41576.662997685184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119.14771428571429</v>
      </c>
      <c r="P1267" s="6">
        <f t="shared" si="96"/>
        <v>63.184393939393942</v>
      </c>
      <c r="Q1267" t="str">
        <f t="shared" si="97"/>
        <v>music/rock</v>
      </c>
      <c r="R1267" t="s">
        <v>8337</v>
      </c>
      <c r="S1267" t="s">
        <v>8354</v>
      </c>
      <c r="T1267" s="10">
        <f t="shared" si="98"/>
        <v>40465.655266203699</v>
      </c>
      <c r="U1267" s="11">
        <f t="shared" si="99"/>
        <v>40512.655266203699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100.47368421052632</v>
      </c>
      <c r="P1268" s="6">
        <f t="shared" si="96"/>
        <v>190.9</v>
      </c>
      <c r="Q1268" t="str">
        <f t="shared" si="97"/>
        <v>music/rock</v>
      </c>
      <c r="R1268" t="s">
        <v>8337</v>
      </c>
      <c r="S1268" t="s">
        <v>8354</v>
      </c>
      <c r="T1268" s="10">
        <f t="shared" si="98"/>
        <v>41620.87667824074</v>
      </c>
      <c r="U1268" s="11">
        <f t="shared" si="99"/>
        <v>41650.87667824074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101.8</v>
      </c>
      <c r="P1269" s="6">
        <f t="shared" si="96"/>
        <v>140.85534591194968</v>
      </c>
      <c r="Q1269" t="str">
        <f t="shared" si="97"/>
        <v>music/rock</v>
      </c>
      <c r="R1269" t="s">
        <v>8337</v>
      </c>
      <c r="S1269" t="s">
        <v>8354</v>
      </c>
      <c r="T1269" s="10">
        <f t="shared" si="98"/>
        <v>41449.585162037038</v>
      </c>
      <c r="U1269" s="11">
        <f t="shared" si="99"/>
        <v>41479.585162037038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116.66666666666667</v>
      </c>
      <c r="P1270" s="6">
        <f t="shared" si="96"/>
        <v>76.92307692307692</v>
      </c>
      <c r="Q1270" t="str">
        <f t="shared" si="97"/>
        <v>music/rock</v>
      </c>
      <c r="R1270" t="s">
        <v>8337</v>
      </c>
      <c r="S1270" t="s">
        <v>8354</v>
      </c>
      <c r="T1270" s="10">
        <f t="shared" si="98"/>
        <v>41507.845451388886</v>
      </c>
      <c r="U1270" s="11">
        <f t="shared" si="99"/>
        <v>41537.845451388886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108.64893617021276</v>
      </c>
      <c r="P1271" s="6">
        <f t="shared" si="96"/>
        <v>99.15533980582525</v>
      </c>
      <c r="Q1271" t="str">
        <f t="shared" si="97"/>
        <v>music/rock</v>
      </c>
      <c r="R1271" t="s">
        <v>8337</v>
      </c>
      <c r="S1271" t="s">
        <v>8354</v>
      </c>
      <c r="T1271" s="10">
        <f t="shared" si="98"/>
        <v>42445.823055555549</v>
      </c>
      <c r="U1271" s="11">
        <f t="shared" si="99"/>
        <v>42476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114.72</v>
      </c>
      <c r="P1272" s="6">
        <f t="shared" si="96"/>
        <v>67.881656804733723</v>
      </c>
      <c r="Q1272" t="str">
        <f t="shared" si="97"/>
        <v>music/rock</v>
      </c>
      <c r="R1272" t="s">
        <v>8337</v>
      </c>
      <c r="S1272" t="s">
        <v>8354</v>
      </c>
      <c r="T1272" s="10">
        <f t="shared" si="98"/>
        <v>40933.856967592597</v>
      </c>
      <c r="U1272" s="11">
        <f t="shared" si="99"/>
        <v>40993.815300925926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101.8</v>
      </c>
      <c r="P1273" s="6">
        <f t="shared" si="96"/>
        <v>246.29032258064515</v>
      </c>
      <c r="Q1273" t="str">
        <f t="shared" si="97"/>
        <v>music/rock</v>
      </c>
      <c r="R1273" t="s">
        <v>8337</v>
      </c>
      <c r="S1273" t="s">
        <v>8354</v>
      </c>
      <c r="T1273" s="10">
        <f t="shared" si="98"/>
        <v>41561.683553240742</v>
      </c>
      <c r="U1273" s="11">
        <f t="shared" si="99"/>
        <v>41591.725219907406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 s="6">
        <f t="shared" si="96"/>
        <v>189.28571428571428</v>
      </c>
      <c r="Q1274" t="str">
        <f t="shared" si="97"/>
        <v>music/rock</v>
      </c>
      <c r="R1274" t="s">
        <v>8337</v>
      </c>
      <c r="S1274" t="s">
        <v>8354</v>
      </c>
      <c r="T1274" s="10">
        <f t="shared" si="98"/>
        <v>40274.745127314818</v>
      </c>
      <c r="U1274" s="11">
        <f t="shared" si="99"/>
        <v>40344.166666666664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103.49999999999999</v>
      </c>
      <c r="P1275" s="6">
        <f t="shared" si="96"/>
        <v>76.666666666666671</v>
      </c>
      <c r="Q1275" t="str">
        <f t="shared" si="97"/>
        <v>music/rock</v>
      </c>
      <c r="R1275" t="s">
        <v>8337</v>
      </c>
      <c r="S1275" t="s">
        <v>8354</v>
      </c>
      <c r="T1275" s="10">
        <f t="shared" si="98"/>
        <v>41852.730219907404</v>
      </c>
      <c r="U1275" s="11">
        <f t="shared" si="99"/>
        <v>41882.730219907404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154.97535999999999</v>
      </c>
      <c r="P1276" s="6">
        <f t="shared" si="96"/>
        <v>82.963254817987149</v>
      </c>
      <c r="Q1276" t="str">
        <f t="shared" si="97"/>
        <v>music/rock</v>
      </c>
      <c r="R1276" t="s">
        <v>8337</v>
      </c>
      <c r="S1276" t="s">
        <v>8354</v>
      </c>
      <c r="T1276" s="10">
        <f t="shared" si="98"/>
        <v>41116.690104166664</v>
      </c>
      <c r="U1276" s="11">
        <f t="shared" si="99"/>
        <v>41151.690104166664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162.14066666666668</v>
      </c>
      <c r="P1277" s="6">
        <f t="shared" si="96"/>
        <v>62.522107969151669</v>
      </c>
      <c r="Q1277" t="str">
        <f t="shared" si="97"/>
        <v>music/rock</v>
      </c>
      <c r="R1277" t="s">
        <v>8337</v>
      </c>
      <c r="S1277" t="s">
        <v>8354</v>
      </c>
      <c r="T1277" s="10">
        <f t="shared" si="98"/>
        <v>41458.867905092593</v>
      </c>
      <c r="U1277" s="11">
        <f t="shared" si="99"/>
        <v>41493.867905092593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104.42100000000001</v>
      </c>
      <c r="P1278" s="6">
        <f t="shared" si="96"/>
        <v>46.06808823529412</v>
      </c>
      <c r="Q1278" t="str">
        <f t="shared" si="97"/>
        <v>music/rock</v>
      </c>
      <c r="R1278" t="s">
        <v>8337</v>
      </c>
      <c r="S1278" t="s">
        <v>8354</v>
      </c>
      <c r="T1278" s="10">
        <f t="shared" si="98"/>
        <v>40007.704247685186</v>
      </c>
      <c r="U1278" s="11">
        <f t="shared" si="99"/>
        <v>40057.166666666664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106.12433333333333</v>
      </c>
      <c r="P1279" s="6">
        <f t="shared" si="96"/>
        <v>38.543946731234868</v>
      </c>
      <c r="Q1279" t="str">
        <f t="shared" si="97"/>
        <v>music/rock</v>
      </c>
      <c r="R1279" t="s">
        <v>8337</v>
      </c>
      <c r="S1279" t="s">
        <v>8354</v>
      </c>
      <c r="T1279" s="10">
        <f t="shared" si="98"/>
        <v>41121.561886574076</v>
      </c>
      <c r="U1279" s="11">
        <f t="shared" si="99"/>
        <v>41156.561886574076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154.93846153846152</v>
      </c>
      <c r="P1280" s="6">
        <f t="shared" si="96"/>
        <v>53.005263157894738</v>
      </c>
      <c r="Q1280" t="str">
        <f t="shared" si="97"/>
        <v>music/rock</v>
      </c>
      <c r="R1280" t="s">
        <v>8337</v>
      </c>
      <c r="S1280" t="s">
        <v>8354</v>
      </c>
      <c r="T1280" s="10">
        <f t="shared" si="98"/>
        <v>41786.555162037039</v>
      </c>
      <c r="U1280" s="11">
        <f t="shared" si="99"/>
        <v>41815.083333333336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110.77157238734421</v>
      </c>
      <c r="P1281" s="6">
        <f t="shared" si="96"/>
        <v>73.355396825396824</v>
      </c>
      <c r="Q1281" t="str">
        <f t="shared" si="97"/>
        <v>music/rock</v>
      </c>
      <c r="R1281" t="s">
        <v>8337</v>
      </c>
      <c r="S1281" t="s">
        <v>8354</v>
      </c>
      <c r="T1281" s="10">
        <f t="shared" si="98"/>
        <v>41682.099189814813</v>
      </c>
      <c r="U1281" s="11">
        <f t="shared" si="99"/>
        <v>41722.057523148149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00">(E1282/D1282)*100</f>
        <v>110.91186666666665</v>
      </c>
      <c r="P1282" s="6">
        <f t="shared" ref="P1282:P1345" si="101">(E1282/L1282)</f>
        <v>127.97523076923076</v>
      </c>
      <c r="Q1282" t="str">
        <f t="shared" ref="Q1282:Q1345" si="102">N1282</f>
        <v>music/rock</v>
      </c>
      <c r="R1282" t="s">
        <v>8337</v>
      </c>
      <c r="S1282" t="s">
        <v>8354</v>
      </c>
      <c r="T1282" s="10">
        <f t="shared" si="98"/>
        <v>40513.757569444446</v>
      </c>
      <c r="U1282" s="11">
        <f t="shared" si="99"/>
        <v>40603.757569444446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00"/>
        <v>110.71428571428572</v>
      </c>
      <c r="P1283" s="6">
        <f t="shared" si="101"/>
        <v>104.72972972972973</v>
      </c>
      <c r="Q1283" t="str">
        <f t="shared" si="102"/>
        <v>music/rock</v>
      </c>
      <c r="R1283" t="s">
        <v>8337</v>
      </c>
      <c r="S1283" t="s">
        <v>8354</v>
      </c>
      <c r="T1283" s="10">
        <f t="shared" ref="T1283:T1346" si="103">(((J1283/60)/60)/24)+DATE(1970,1,1)</f>
        <v>41463.743472222224</v>
      </c>
      <c r="U1283" s="11">
        <f t="shared" ref="U1283:U1346" si="104">(((I1283/60)/60)/24)+DATE(1970,1,1)</f>
        <v>41483.743472222224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123.61333333333333</v>
      </c>
      <c r="P1284" s="6">
        <f t="shared" si="101"/>
        <v>67.671532846715323</v>
      </c>
      <c r="Q1284" t="str">
        <f t="shared" si="102"/>
        <v>music/rock</v>
      </c>
      <c r="R1284" t="s">
        <v>8337</v>
      </c>
      <c r="S1284" t="s">
        <v>8354</v>
      </c>
      <c r="T1284" s="10">
        <f t="shared" si="103"/>
        <v>41586.475173611114</v>
      </c>
      <c r="U1284" s="11">
        <f t="shared" si="104"/>
        <v>41617.207638888889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211.05</v>
      </c>
      <c r="P1285" s="6">
        <f t="shared" si="101"/>
        <v>95.931818181818187</v>
      </c>
      <c r="Q1285" t="str">
        <f t="shared" si="102"/>
        <v>music/rock</v>
      </c>
      <c r="R1285" t="s">
        <v>8337</v>
      </c>
      <c r="S1285" t="s">
        <v>8354</v>
      </c>
      <c r="T1285" s="10">
        <f t="shared" si="103"/>
        <v>41320.717465277776</v>
      </c>
      <c r="U1285" s="11">
        <f t="shared" si="104"/>
        <v>41344.166666666664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 s="6">
        <f t="shared" si="101"/>
        <v>65.161290322580641</v>
      </c>
      <c r="Q1286" t="str">
        <f t="shared" si="102"/>
        <v>theater/plays</v>
      </c>
      <c r="R1286" t="s">
        <v>8333</v>
      </c>
      <c r="S1286" t="s">
        <v>8351</v>
      </c>
      <c r="T1286" s="10">
        <f t="shared" si="103"/>
        <v>42712.23474537037</v>
      </c>
      <c r="U1286" s="11">
        <f t="shared" si="104"/>
        <v>42735.707638888889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101.64999999999999</v>
      </c>
      <c r="P1287" s="6">
        <f t="shared" si="101"/>
        <v>32.269841269841272</v>
      </c>
      <c r="Q1287" t="str">
        <f t="shared" si="102"/>
        <v>theater/plays</v>
      </c>
      <c r="R1287" t="s">
        <v>8333</v>
      </c>
      <c r="S1287" t="s">
        <v>8351</v>
      </c>
      <c r="T1287" s="10">
        <f t="shared" si="103"/>
        <v>42160.583043981482</v>
      </c>
      <c r="U1287" s="11">
        <f t="shared" si="104"/>
        <v>42175.583043981482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108.33333333333333</v>
      </c>
      <c r="P1288" s="6">
        <f t="shared" si="101"/>
        <v>81.25</v>
      </c>
      <c r="Q1288" t="str">
        <f t="shared" si="102"/>
        <v>theater/plays</v>
      </c>
      <c r="R1288" t="s">
        <v>8333</v>
      </c>
      <c r="S1288" t="s">
        <v>8351</v>
      </c>
      <c r="T1288" s="10">
        <f t="shared" si="103"/>
        <v>42039.384571759263</v>
      </c>
      <c r="U1288" s="11">
        <f t="shared" si="104"/>
        <v>42052.583333333328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 s="6">
        <f t="shared" si="101"/>
        <v>24.2</v>
      </c>
      <c r="Q1289" t="str">
        <f t="shared" si="102"/>
        <v>theater/plays</v>
      </c>
      <c r="R1289" t="s">
        <v>8333</v>
      </c>
      <c r="S1289" t="s">
        <v>8351</v>
      </c>
      <c r="T1289" s="10">
        <f t="shared" si="103"/>
        <v>42107.621018518519</v>
      </c>
      <c r="U1289" s="11">
        <f t="shared" si="104"/>
        <v>42167.621018518519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100.44999999999999</v>
      </c>
      <c r="P1290" s="6">
        <f t="shared" si="101"/>
        <v>65.868852459016395</v>
      </c>
      <c r="Q1290" t="str">
        <f t="shared" si="102"/>
        <v>theater/plays</v>
      </c>
      <c r="R1290" t="s">
        <v>8333</v>
      </c>
      <c r="S1290" t="s">
        <v>8351</v>
      </c>
      <c r="T1290" s="10">
        <f t="shared" si="103"/>
        <v>42561.154664351852</v>
      </c>
      <c r="U1290" s="11">
        <f t="shared" si="104"/>
        <v>42592.166666666672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125.06666666666666</v>
      </c>
      <c r="P1291" s="6">
        <f t="shared" si="101"/>
        <v>36.07692307692308</v>
      </c>
      <c r="Q1291" t="str">
        <f t="shared" si="102"/>
        <v>theater/plays</v>
      </c>
      <c r="R1291" t="s">
        <v>8333</v>
      </c>
      <c r="S1291" t="s">
        <v>8351</v>
      </c>
      <c r="T1291" s="10">
        <f t="shared" si="103"/>
        <v>42709.134780092587</v>
      </c>
      <c r="U1291" s="11">
        <f t="shared" si="104"/>
        <v>42739.134780092587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108.57142857142857</v>
      </c>
      <c r="P1292" s="6">
        <f t="shared" si="101"/>
        <v>44.186046511627907</v>
      </c>
      <c r="Q1292" t="str">
        <f t="shared" si="102"/>
        <v>theater/plays</v>
      </c>
      <c r="R1292" t="s">
        <v>8333</v>
      </c>
      <c r="S1292" t="s">
        <v>8351</v>
      </c>
      <c r="T1292" s="10">
        <f t="shared" si="103"/>
        <v>42086.614942129629</v>
      </c>
      <c r="U1292" s="11">
        <f t="shared" si="104"/>
        <v>42117.290972222225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145.70000000000002</v>
      </c>
      <c r="P1293" s="6">
        <f t="shared" si="101"/>
        <v>104.07142857142857</v>
      </c>
      <c r="Q1293" t="str">
        <f t="shared" si="102"/>
        <v>theater/plays</v>
      </c>
      <c r="R1293" t="s">
        <v>8333</v>
      </c>
      <c r="S1293" t="s">
        <v>8351</v>
      </c>
      <c r="T1293" s="10">
        <f t="shared" si="103"/>
        <v>42064.652673611112</v>
      </c>
      <c r="U1293" s="11">
        <f t="shared" si="104"/>
        <v>42101.291666666672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110.00000000000001</v>
      </c>
      <c r="P1294" s="6">
        <f t="shared" si="101"/>
        <v>35.96153846153846</v>
      </c>
      <c r="Q1294" t="str">
        <f t="shared" si="102"/>
        <v>theater/plays</v>
      </c>
      <c r="R1294" t="s">
        <v>8333</v>
      </c>
      <c r="S1294" t="s">
        <v>8351</v>
      </c>
      <c r="T1294" s="10">
        <f t="shared" si="103"/>
        <v>42256.764212962968</v>
      </c>
      <c r="U1294" s="11">
        <f t="shared" si="104"/>
        <v>42283.957638888889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102.23333333333333</v>
      </c>
      <c r="P1295" s="6">
        <f t="shared" si="101"/>
        <v>127.79166666666667</v>
      </c>
      <c r="Q1295" t="str">
        <f t="shared" si="102"/>
        <v>theater/plays</v>
      </c>
      <c r="R1295" t="s">
        <v>8333</v>
      </c>
      <c r="S1295" t="s">
        <v>8351</v>
      </c>
      <c r="T1295" s="10">
        <f t="shared" si="103"/>
        <v>42292.701053240744</v>
      </c>
      <c r="U1295" s="11">
        <f t="shared" si="104"/>
        <v>42322.742719907401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 s="6">
        <f t="shared" si="101"/>
        <v>27.727272727272727</v>
      </c>
      <c r="Q1296" t="str">
        <f t="shared" si="102"/>
        <v>theater/plays</v>
      </c>
      <c r="R1296" t="s">
        <v>8333</v>
      </c>
      <c r="S1296" t="s">
        <v>8351</v>
      </c>
      <c r="T1296" s="10">
        <f t="shared" si="103"/>
        <v>42278.453668981485</v>
      </c>
      <c r="U1296" s="11">
        <f t="shared" si="104"/>
        <v>42296.458333333328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101.96000000000001</v>
      </c>
      <c r="P1297" s="6">
        <f t="shared" si="101"/>
        <v>39.828125</v>
      </c>
      <c r="Q1297" t="str">
        <f t="shared" si="102"/>
        <v>theater/plays</v>
      </c>
      <c r="R1297" t="s">
        <v>8333</v>
      </c>
      <c r="S1297" t="s">
        <v>8351</v>
      </c>
      <c r="T1297" s="10">
        <f t="shared" si="103"/>
        <v>42184.572881944448</v>
      </c>
      <c r="U1297" s="11">
        <f t="shared" si="104"/>
        <v>42214.708333333328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141.1764705882353</v>
      </c>
      <c r="P1298" s="6">
        <f t="shared" si="101"/>
        <v>52.173913043478258</v>
      </c>
      <c r="Q1298" t="str">
        <f t="shared" si="102"/>
        <v>theater/plays</v>
      </c>
      <c r="R1298" t="s">
        <v>8333</v>
      </c>
      <c r="S1298" t="s">
        <v>8351</v>
      </c>
      <c r="T1298" s="10">
        <f t="shared" si="103"/>
        <v>42423.050613425927</v>
      </c>
      <c r="U1298" s="11">
        <f t="shared" si="104"/>
        <v>42443.008946759262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109.52500000000001</v>
      </c>
      <c r="P1299" s="6">
        <f t="shared" si="101"/>
        <v>92.037815126050418</v>
      </c>
      <c r="Q1299" t="str">
        <f t="shared" si="102"/>
        <v>theater/plays</v>
      </c>
      <c r="R1299" t="s">
        <v>8333</v>
      </c>
      <c r="S1299" t="s">
        <v>8351</v>
      </c>
      <c r="T1299" s="10">
        <f t="shared" si="103"/>
        <v>42461.747199074074</v>
      </c>
      <c r="U1299" s="11">
        <f t="shared" si="104"/>
        <v>42491.747199074074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104.65</v>
      </c>
      <c r="P1300" s="6">
        <f t="shared" si="101"/>
        <v>63.424242424242422</v>
      </c>
      <c r="Q1300" t="str">
        <f t="shared" si="102"/>
        <v>theater/plays</v>
      </c>
      <c r="R1300" t="s">
        <v>8333</v>
      </c>
      <c r="S1300" t="s">
        <v>8351</v>
      </c>
      <c r="T1300" s="10">
        <f t="shared" si="103"/>
        <v>42458.680925925932</v>
      </c>
      <c r="U1300" s="11">
        <f t="shared" si="104"/>
        <v>42488.680925925932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 s="6">
        <f t="shared" si="101"/>
        <v>135.625</v>
      </c>
      <c r="Q1301" t="str">
        <f t="shared" si="102"/>
        <v>theater/plays</v>
      </c>
      <c r="R1301" t="s">
        <v>8333</v>
      </c>
      <c r="S1301" t="s">
        <v>8351</v>
      </c>
      <c r="T1301" s="10">
        <f t="shared" si="103"/>
        <v>42169.814340277779</v>
      </c>
      <c r="U1301" s="11">
        <f t="shared" si="104"/>
        <v>42199.814340277779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 s="6">
        <f t="shared" si="101"/>
        <v>168.75</v>
      </c>
      <c r="Q1302" t="str">
        <f t="shared" si="102"/>
        <v>theater/plays</v>
      </c>
      <c r="R1302" t="s">
        <v>8333</v>
      </c>
      <c r="S1302" t="s">
        <v>8351</v>
      </c>
      <c r="T1302" s="10">
        <f t="shared" si="103"/>
        <v>42483.675208333334</v>
      </c>
      <c r="U1302" s="11">
        <f t="shared" si="104"/>
        <v>42522.789583333331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102.75000000000001</v>
      </c>
      <c r="P1303" s="6">
        <f t="shared" si="101"/>
        <v>70.862068965517238</v>
      </c>
      <c r="Q1303" t="str">
        <f t="shared" si="102"/>
        <v>theater/plays</v>
      </c>
      <c r="R1303" t="s">
        <v>8333</v>
      </c>
      <c r="S1303" t="s">
        <v>8351</v>
      </c>
      <c r="T1303" s="10">
        <f t="shared" si="103"/>
        <v>42195.749745370369</v>
      </c>
      <c r="U1303" s="11">
        <f t="shared" si="104"/>
        <v>42206.125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 s="6">
        <f t="shared" si="101"/>
        <v>50</v>
      </c>
      <c r="Q1304" t="str">
        <f t="shared" si="102"/>
        <v>theater/plays</v>
      </c>
      <c r="R1304" t="s">
        <v>8333</v>
      </c>
      <c r="S1304" t="s">
        <v>8351</v>
      </c>
      <c r="T1304" s="10">
        <f t="shared" si="103"/>
        <v>42675.057997685188</v>
      </c>
      <c r="U1304" s="11">
        <f t="shared" si="104"/>
        <v>42705.099664351852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130.26085714285716</v>
      </c>
      <c r="P1305" s="6">
        <f t="shared" si="101"/>
        <v>42.214166666666671</v>
      </c>
      <c r="Q1305" t="str">
        <f t="shared" si="102"/>
        <v>theater/plays</v>
      </c>
      <c r="R1305" t="s">
        <v>8333</v>
      </c>
      <c r="S1305" t="s">
        <v>8351</v>
      </c>
      <c r="T1305" s="10">
        <f t="shared" si="103"/>
        <v>42566.441203703704</v>
      </c>
      <c r="U1305" s="11">
        <f t="shared" si="104"/>
        <v>42582.458333333328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39.627499999999998</v>
      </c>
      <c r="P1306" s="6">
        <f t="shared" si="101"/>
        <v>152.41346153846155</v>
      </c>
      <c r="Q1306" t="str">
        <f t="shared" si="102"/>
        <v>technology/wearables</v>
      </c>
      <c r="R1306" t="s">
        <v>8347</v>
      </c>
      <c r="S1306" t="s">
        <v>8352</v>
      </c>
      <c r="T1306" s="10">
        <f t="shared" si="103"/>
        <v>42747.194502314815</v>
      </c>
      <c r="U1306" s="11">
        <f t="shared" si="104"/>
        <v>42807.152835648143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25.976666666666663</v>
      </c>
      <c r="P1307" s="6">
        <f t="shared" si="101"/>
        <v>90.616279069767444</v>
      </c>
      <c r="Q1307" t="str">
        <f t="shared" si="102"/>
        <v>technology/wearables</v>
      </c>
      <c r="R1307" t="s">
        <v>8347</v>
      </c>
      <c r="S1307" t="s">
        <v>8352</v>
      </c>
      <c r="T1307" s="10">
        <f t="shared" si="103"/>
        <v>42543.665601851855</v>
      </c>
      <c r="U1307" s="11">
        <f t="shared" si="104"/>
        <v>42572.729166666672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65.24636363636364</v>
      </c>
      <c r="P1308" s="6">
        <f t="shared" si="101"/>
        <v>201.60393258426967</v>
      </c>
      <c r="Q1308" t="str">
        <f t="shared" si="102"/>
        <v>technology/wearables</v>
      </c>
      <c r="R1308" t="s">
        <v>8347</v>
      </c>
      <c r="S1308" t="s">
        <v>8352</v>
      </c>
      <c r="T1308" s="10">
        <f t="shared" si="103"/>
        <v>41947.457569444443</v>
      </c>
      <c r="U1308" s="11">
        <f t="shared" si="104"/>
        <v>41977.457569444443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11.514000000000001</v>
      </c>
      <c r="P1309" s="6">
        <f t="shared" si="101"/>
        <v>127.93333333333334</v>
      </c>
      <c r="Q1309" t="str">
        <f t="shared" si="102"/>
        <v>technology/wearables</v>
      </c>
      <c r="R1309" t="s">
        <v>8347</v>
      </c>
      <c r="S1309" t="s">
        <v>8352</v>
      </c>
      <c r="T1309" s="10">
        <f t="shared" si="103"/>
        <v>42387.503229166665</v>
      </c>
      <c r="U1309" s="11">
        <f t="shared" si="104"/>
        <v>42417.503229166665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11.360000000000001</v>
      </c>
      <c r="P1310" s="6">
        <f t="shared" si="101"/>
        <v>29.894736842105264</v>
      </c>
      <c r="Q1310" t="str">
        <f t="shared" si="102"/>
        <v>technology/wearables</v>
      </c>
      <c r="R1310" t="s">
        <v>8347</v>
      </c>
      <c r="S1310" t="s">
        <v>8352</v>
      </c>
      <c r="T1310" s="10">
        <f t="shared" si="103"/>
        <v>42611.613564814819</v>
      </c>
      <c r="U1310" s="11">
        <f t="shared" si="104"/>
        <v>42651.613564814819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111.99130434782609</v>
      </c>
      <c r="P1311" s="6">
        <f t="shared" si="101"/>
        <v>367.97142857142859</v>
      </c>
      <c r="Q1311" t="str">
        <f t="shared" si="102"/>
        <v>technology/wearables</v>
      </c>
      <c r="R1311" t="s">
        <v>8347</v>
      </c>
      <c r="S1311" t="s">
        <v>8352</v>
      </c>
      <c r="T1311" s="10">
        <f t="shared" si="103"/>
        <v>42257.882731481484</v>
      </c>
      <c r="U1311" s="11">
        <f t="shared" si="104"/>
        <v>42292.882731481484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15.5</v>
      </c>
      <c r="P1312" s="6">
        <f t="shared" si="101"/>
        <v>129.16666666666666</v>
      </c>
      <c r="Q1312" t="str">
        <f t="shared" si="102"/>
        <v>technology/wearables</v>
      </c>
      <c r="R1312" t="s">
        <v>8347</v>
      </c>
      <c r="S1312" t="s">
        <v>8352</v>
      </c>
      <c r="T1312" s="10">
        <f t="shared" si="103"/>
        <v>42556.667245370365</v>
      </c>
      <c r="U1312" s="11">
        <f t="shared" si="104"/>
        <v>42601.667245370365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32.027999999999999</v>
      </c>
      <c r="P1313" s="6">
        <f t="shared" si="101"/>
        <v>800.7</v>
      </c>
      <c r="Q1313" t="str">
        <f t="shared" si="102"/>
        <v>technology/wearables</v>
      </c>
      <c r="R1313" t="s">
        <v>8347</v>
      </c>
      <c r="S1313" t="s">
        <v>8352</v>
      </c>
      <c r="T1313" s="10">
        <f t="shared" si="103"/>
        <v>42669.802303240736</v>
      </c>
      <c r="U1313" s="11">
        <f t="shared" si="104"/>
        <v>42704.843969907408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0.60869565217391308</v>
      </c>
      <c r="P1314" s="6">
        <f t="shared" si="101"/>
        <v>28</v>
      </c>
      <c r="Q1314" t="str">
        <f t="shared" si="102"/>
        <v>technology/wearables</v>
      </c>
      <c r="R1314" t="s">
        <v>8347</v>
      </c>
      <c r="S1314" t="s">
        <v>8352</v>
      </c>
      <c r="T1314" s="10">
        <f t="shared" si="103"/>
        <v>42082.702800925923</v>
      </c>
      <c r="U1314" s="11">
        <f t="shared" si="104"/>
        <v>42112.702800925923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31.114999999999998</v>
      </c>
      <c r="P1315" s="6">
        <f t="shared" si="101"/>
        <v>102.01639344262296</v>
      </c>
      <c r="Q1315" t="str">
        <f t="shared" si="102"/>
        <v>technology/wearables</v>
      </c>
      <c r="R1315" t="s">
        <v>8347</v>
      </c>
      <c r="S1315" t="s">
        <v>8352</v>
      </c>
      <c r="T1315" s="10">
        <f t="shared" si="103"/>
        <v>42402.709652777776</v>
      </c>
      <c r="U1315" s="11">
        <f t="shared" si="104"/>
        <v>42432.709652777776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1.1266666666666667</v>
      </c>
      <c r="P1316" s="6">
        <f t="shared" si="101"/>
        <v>184.36363636363637</v>
      </c>
      <c r="Q1316" t="str">
        <f t="shared" si="102"/>
        <v>technology/wearables</v>
      </c>
      <c r="R1316" t="s">
        <v>8347</v>
      </c>
      <c r="S1316" t="s">
        <v>8352</v>
      </c>
      <c r="T1316" s="10">
        <f t="shared" si="103"/>
        <v>42604.669675925921</v>
      </c>
      <c r="U1316" s="11">
        <f t="shared" si="104"/>
        <v>42664.669675925921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40.404000000000003</v>
      </c>
      <c r="P1317" s="6">
        <f t="shared" si="101"/>
        <v>162.91935483870967</v>
      </c>
      <c r="Q1317" t="str">
        <f t="shared" si="102"/>
        <v>technology/wearables</v>
      </c>
      <c r="R1317" t="s">
        <v>8347</v>
      </c>
      <c r="S1317" t="s">
        <v>8352</v>
      </c>
      <c r="T1317" s="10">
        <f t="shared" si="103"/>
        <v>42278.498240740737</v>
      </c>
      <c r="U1317" s="11">
        <f t="shared" si="104"/>
        <v>42314.041666666672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1.3333333333333333E-3</v>
      </c>
      <c r="P1318" s="6">
        <f t="shared" si="101"/>
        <v>1</v>
      </c>
      <c r="Q1318" t="str">
        <f t="shared" si="102"/>
        <v>technology/wearables</v>
      </c>
      <c r="R1318" t="s">
        <v>8347</v>
      </c>
      <c r="S1318" t="s">
        <v>8352</v>
      </c>
      <c r="T1318" s="10">
        <f t="shared" si="103"/>
        <v>42393.961909722217</v>
      </c>
      <c r="U1318" s="11">
        <f t="shared" si="104"/>
        <v>42428.961909722217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5.7334999999999994</v>
      </c>
      <c r="P1319" s="6">
        <f t="shared" si="101"/>
        <v>603.52631578947364</v>
      </c>
      <c r="Q1319" t="str">
        <f t="shared" si="102"/>
        <v>technology/wearables</v>
      </c>
      <c r="R1319" t="s">
        <v>8347</v>
      </c>
      <c r="S1319" t="s">
        <v>8352</v>
      </c>
      <c r="T1319" s="10">
        <f t="shared" si="103"/>
        <v>42520.235486111109</v>
      </c>
      <c r="U1319" s="11">
        <f t="shared" si="104"/>
        <v>42572.583333333328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15.324999999999999</v>
      </c>
      <c r="P1320" s="6">
        <f t="shared" si="101"/>
        <v>45.407407407407405</v>
      </c>
      <c r="Q1320" t="str">
        <f t="shared" si="102"/>
        <v>technology/wearables</v>
      </c>
      <c r="R1320" t="s">
        <v>8347</v>
      </c>
      <c r="S1320" t="s">
        <v>8352</v>
      </c>
      <c r="T1320" s="10">
        <f t="shared" si="103"/>
        <v>41985.043657407412</v>
      </c>
      <c r="U1320" s="11">
        <f t="shared" si="104"/>
        <v>42015.043657407412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15.103448275862069</v>
      </c>
      <c r="P1321" s="6">
        <f t="shared" si="101"/>
        <v>97.333333333333329</v>
      </c>
      <c r="Q1321" t="str">
        <f t="shared" si="102"/>
        <v>technology/wearables</v>
      </c>
      <c r="R1321" t="s">
        <v>8347</v>
      </c>
      <c r="S1321" t="s">
        <v>8352</v>
      </c>
      <c r="T1321" s="10">
        <f t="shared" si="103"/>
        <v>41816.812094907407</v>
      </c>
      <c r="U1321" s="11">
        <f t="shared" si="104"/>
        <v>41831.666666666664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0.503</v>
      </c>
      <c r="P1322" s="6">
        <f t="shared" si="101"/>
        <v>167.66666666666666</v>
      </c>
      <c r="Q1322" t="str">
        <f t="shared" si="102"/>
        <v>technology/wearables</v>
      </c>
      <c r="R1322" t="s">
        <v>8347</v>
      </c>
      <c r="S1322" t="s">
        <v>8352</v>
      </c>
      <c r="T1322" s="10">
        <f t="shared" si="103"/>
        <v>42705.690347222218</v>
      </c>
      <c r="U1322" s="11">
        <f t="shared" si="104"/>
        <v>42734.958333333328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1.3028138528138529</v>
      </c>
      <c r="P1323" s="6">
        <f t="shared" si="101"/>
        <v>859.85714285714289</v>
      </c>
      <c r="Q1323" t="str">
        <f t="shared" si="102"/>
        <v>technology/wearables</v>
      </c>
      <c r="R1323" t="s">
        <v>8347</v>
      </c>
      <c r="S1323" t="s">
        <v>8352</v>
      </c>
      <c r="T1323" s="10">
        <f t="shared" si="103"/>
        <v>42697.74927083333</v>
      </c>
      <c r="U1323" s="11">
        <f t="shared" si="104"/>
        <v>42727.74927083333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0.30285714285714288</v>
      </c>
      <c r="P1324" s="6">
        <f t="shared" si="101"/>
        <v>26.5</v>
      </c>
      <c r="Q1324" t="str">
        <f t="shared" si="102"/>
        <v>technology/wearables</v>
      </c>
      <c r="R1324" t="s">
        <v>8347</v>
      </c>
      <c r="S1324" t="s">
        <v>8352</v>
      </c>
      <c r="T1324" s="10">
        <f t="shared" si="103"/>
        <v>42115.656539351854</v>
      </c>
      <c r="U1324" s="11">
        <f t="shared" si="104"/>
        <v>42145.656539351854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8.8800000000000008</v>
      </c>
      <c r="P1325" s="6">
        <f t="shared" si="101"/>
        <v>30.272727272727273</v>
      </c>
      <c r="Q1325" t="str">
        <f t="shared" si="102"/>
        <v>technology/wearables</v>
      </c>
      <c r="R1325" t="s">
        <v>8347</v>
      </c>
      <c r="S1325" t="s">
        <v>8352</v>
      </c>
      <c r="T1325" s="10">
        <f t="shared" si="103"/>
        <v>42451.698449074072</v>
      </c>
      <c r="U1325" s="11">
        <f t="shared" si="104"/>
        <v>42486.288194444445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</v>
      </c>
      <c r="P1326" s="6">
        <f t="shared" si="101"/>
        <v>54.666666666666664</v>
      </c>
      <c r="Q1326" t="str">
        <f t="shared" si="102"/>
        <v>technology/wearables</v>
      </c>
      <c r="R1326" t="s">
        <v>8347</v>
      </c>
      <c r="S1326" t="s">
        <v>8352</v>
      </c>
      <c r="T1326" s="10">
        <f t="shared" si="103"/>
        <v>42626.633703703701</v>
      </c>
      <c r="U1326" s="11">
        <f t="shared" si="104"/>
        <v>42656.633703703701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2.4299999999999997</v>
      </c>
      <c r="P1327" s="6">
        <f t="shared" si="101"/>
        <v>60.75</v>
      </c>
      <c r="Q1327" t="str">
        <f t="shared" si="102"/>
        <v>technology/wearables</v>
      </c>
      <c r="R1327" t="s">
        <v>8347</v>
      </c>
      <c r="S1327" t="s">
        <v>8352</v>
      </c>
      <c r="T1327" s="10">
        <f t="shared" si="103"/>
        <v>42704.086053240739</v>
      </c>
      <c r="U1327" s="11">
        <f t="shared" si="104"/>
        <v>42734.086053240739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</v>
      </c>
      <c r="P1328" s="6">
        <f t="shared" si="101"/>
        <v>102.72727272727273</v>
      </c>
      <c r="Q1328" t="str">
        <f t="shared" si="102"/>
        <v>technology/wearables</v>
      </c>
      <c r="R1328" t="s">
        <v>8347</v>
      </c>
      <c r="S1328" t="s">
        <v>8352</v>
      </c>
      <c r="T1328" s="10">
        <f t="shared" si="103"/>
        <v>41974.791990740734</v>
      </c>
      <c r="U1328" s="11">
        <f t="shared" si="104"/>
        <v>42019.791990740734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</v>
      </c>
      <c r="P1329" s="6">
        <f t="shared" si="101"/>
        <v>41.585365853658537</v>
      </c>
      <c r="Q1329" t="str">
        <f t="shared" si="102"/>
        <v>technology/wearables</v>
      </c>
      <c r="R1329" t="s">
        <v>8347</v>
      </c>
      <c r="S1329" t="s">
        <v>8352</v>
      </c>
      <c r="T1329" s="10">
        <f t="shared" si="103"/>
        <v>42123.678645833337</v>
      </c>
      <c r="U1329" s="11">
        <f t="shared" si="104"/>
        <v>42153.678645833337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</v>
      </c>
      <c r="P1330" s="6">
        <f t="shared" si="101"/>
        <v>116.53333333333333</v>
      </c>
      <c r="Q1330" t="str">
        <f t="shared" si="102"/>
        <v>technology/wearables</v>
      </c>
      <c r="R1330" t="s">
        <v>8347</v>
      </c>
      <c r="S1330" t="s">
        <v>8352</v>
      </c>
      <c r="T1330" s="10">
        <f t="shared" si="103"/>
        <v>42612.642754629633</v>
      </c>
      <c r="U1330" s="11">
        <f t="shared" si="104"/>
        <v>42657.642754629633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0.81600000000000006</v>
      </c>
      <c r="P1331" s="6">
        <f t="shared" si="101"/>
        <v>45.333333333333336</v>
      </c>
      <c r="Q1331" t="str">
        <f t="shared" si="102"/>
        <v>technology/wearables</v>
      </c>
      <c r="R1331" t="s">
        <v>8347</v>
      </c>
      <c r="S1331" t="s">
        <v>8352</v>
      </c>
      <c r="T1331" s="10">
        <f t="shared" si="103"/>
        <v>41935.221585648149</v>
      </c>
      <c r="U1331" s="11">
        <f t="shared" si="104"/>
        <v>41975.263252314813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22.494285714285713</v>
      </c>
      <c r="P1332" s="6">
        <f t="shared" si="101"/>
        <v>157.46</v>
      </c>
      <c r="Q1332" t="str">
        <f t="shared" si="102"/>
        <v>technology/wearables</v>
      </c>
      <c r="R1332" t="s">
        <v>8347</v>
      </c>
      <c r="S1332" t="s">
        <v>8352</v>
      </c>
      <c r="T1332" s="10">
        <f t="shared" si="103"/>
        <v>42522.276724537034</v>
      </c>
      <c r="U1332" s="11">
        <f t="shared" si="104"/>
        <v>42553.166666666672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</v>
      </c>
      <c r="P1333" s="6">
        <f t="shared" si="101"/>
        <v>100.5</v>
      </c>
      <c r="Q1333" t="str">
        <f t="shared" si="102"/>
        <v>technology/wearables</v>
      </c>
      <c r="R1333" t="s">
        <v>8347</v>
      </c>
      <c r="S1333" t="s">
        <v>8352</v>
      </c>
      <c r="T1333" s="10">
        <f t="shared" si="103"/>
        <v>42569.50409722222</v>
      </c>
      <c r="U1333" s="11">
        <f t="shared" si="104"/>
        <v>42599.50409722222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 t="e">
        <f t="shared" si="101"/>
        <v>#DIV/0!</v>
      </c>
      <c r="Q1334" t="str">
        <f t="shared" si="102"/>
        <v>technology/wearables</v>
      </c>
      <c r="R1334" t="s">
        <v>8347</v>
      </c>
      <c r="S1334" t="s">
        <v>8352</v>
      </c>
      <c r="T1334" s="10">
        <f t="shared" si="103"/>
        <v>42732.060277777782</v>
      </c>
      <c r="U1334" s="11">
        <f t="shared" si="104"/>
        <v>42762.060277777782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 t="e">
        <f t="shared" si="101"/>
        <v>#DIV/0!</v>
      </c>
      <c r="Q1335" t="str">
        <f t="shared" si="102"/>
        <v>technology/wearables</v>
      </c>
      <c r="R1335" t="s">
        <v>8347</v>
      </c>
      <c r="S1335" t="s">
        <v>8352</v>
      </c>
      <c r="T1335" s="10">
        <f t="shared" si="103"/>
        <v>41806.106770833336</v>
      </c>
      <c r="U1335" s="11">
        <f t="shared" si="104"/>
        <v>41836.106770833336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10.754135338345865</v>
      </c>
      <c r="P1336" s="6">
        <f t="shared" si="101"/>
        <v>51.822463768115945</v>
      </c>
      <c r="Q1336" t="str">
        <f t="shared" si="102"/>
        <v>technology/wearables</v>
      </c>
      <c r="R1336" t="s">
        <v>8347</v>
      </c>
      <c r="S1336" t="s">
        <v>8352</v>
      </c>
      <c r="T1336" s="10">
        <f t="shared" si="103"/>
        <v>42410.774155092593</v>
      </c>
      <c r="U1336" s="11">
        <f t="shared" si="104"/>
        <v>42440.774155092593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19.759999999999998</v>
      </c>
      <c r="P1337" s="6">
        <f t="shared" si="101"/>
        <v>308.75</v>
      </c>
      <c r="Q1337" t="str">
        <f t="shared" si="102"/>
        <v>technology/wearables</v>
      </c>
      <c r="R1337" t="s">
        <v>8347</v>
      </c>
      <c r="S1337" t="s">
        <v>8352</v>
      </c>
      <c r="T1337" s="10">
        <f t="shared" si="103"/>
        <v>42313.936365740738</v>
      </c>
      <c r="U1337" s="11">
        <f t="shared" si="104"/>
        <v>42343.936365740738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84.946999999999989</v>
      </c>
      <c r="P1338" s="6">
        <f t="shared" si="101"/>
        <v>379.22767857142856</v>
      </c>
      <c r="Q1338" t="str">
        <f t="shared" si="102"/>
        <v>technology/wearables</v>
      </c>
      <c r="R1338" t="s">
        <v>8347</v>
      </c>
      <c r="S1338" t="s">
        <v>8352</v>
      </c>
      <c r="T1338" s="10">
        <f t="shared" si="103"/>
        <v>41955.863750000004</v>
      </c>
      <c r="U1338" s="11">
        <f t="shared" si="104"/>
        <v>41990.863750000004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49.381999999999998</v>
      </c>
      <c r="P1339" s="6">
        <f t="shared" si="101"/>
        <v>176.36428571428573</v>
      </c>
      <c r="Q1339" t="str">
        <f t="shared" si="102"/>
        <v>technology/wearables</v>
      </c>
      <c r="R1339" t="s">
        <v>8347</v>
      </c>
      <c r="S1339" t="s">
        <v>8352</v>
      </c>
      <c r="T1339" s="10">
        <f t="shared" si="103"/>
        <v>42767.577303240745</v>
      </c>
      <c r="U1339" s="11">
        <f t="shared" si="104"/>
        <v>42797.577303240745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3.3033333333333332</v>
      </c>
      <c r="P1340" s="6">
        <f t="shared" si="101"/>
        <v>66.066666666666663</v>
      </c>
      <c r="Q1340" t="str">
        <f t="shared" si="102"/>
        <v>technology/wearables</v>
      </c>
      <c r="R1340" t="s">
        <v>8347</v>
      </c>
      <c r="S1340" t="s">
        <v>8352</v>
      </c>
      <c r="T1340" s="10">
        <f t="shared" si="103"/>
        <v>42188.803622685184</v>
      </c>
      <c r="U1340" s="11">
        <f t="shared" si="104"/>
        <v>42218.803622685184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6.6339999999999995</v>
      </c>
      <c r="P1341" s="6">
        <f t="shared" si="101"/>
        <v>89.648648648648646</v>
      </c>
      <c r="Q1341" t="str">
        <f t="shared" si="102"/>
        <v>technology/wearables</v>
      </c>
      <c r="R1341" t="s">
        <v>8347</v>
      </c>
      <c r="S1341" t="s">
        <v>8352</v>
      </c>
      <c r="T1341" s="10">
        <f t="shared" si="103"/>
        <v>41936.647164351853</v>
      </c>
      <c r="U1341" s="11">
        <f t="shared" si="104"/>
        <v>41981.688831018517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 t="e">
        <f t="shared" si="101"/>
        <v>#DIV/0!</v>
      </c>
      <c r="Q1342" t="str">
        <f t="shared" si="102"/>
        <v>technology/wearables</v>
      </c>
      <c r="R1342" t="s">
        <v>8347</v>
      </c>
      <c r="S1342" t="s">
        <v>8352</v>
      </c>
      <c r="T1342" s="10">
        <f t="shared" si="103"/>
        <v>41836.595520833333</v>
      </c>
      <c r="U1342" s="11">
        <f t="shared" si="104"/>
        <v>41866.595520833333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70.36</v>
      </c>
      <c r="P1343" s="6">
        <f t="shared" si="101"/>
        <v>382.39130434782606</v>
      </c>
      <c r="Q1343" t="str">
        <f t="shared" si="102"/>
        <v>technology/wearables</v>
      </c>
      <c r="R1343" t="s">
        <v>8347</v>
      </c>
      <c r="S1343" t="s">
        <v>8352</v>
      </c>
      <c r="T1343" s="10">
        <f t="shared" si="103"/>
        <v>42612.624039351853</v>
      </c>
      <c r="U1343" s="11">
        <f t="shared" si="104"/>
        <v>42644.624039351853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0.2</v>
      </c>
      <c r="P1344" s="6">
        <f t="shared" si="101"/>
        <v>100</v>
      </c>
      <c r="Q1344" t="str">
        <f t="shared" si="102"/>
        <v>technology/wearables</v>
      </c>
      <c r="R1344" t="s">
        <v>8347</v>
      </c>
      <c r="S1344" t="s">
        <v>8352</v>
      </c>
      <c r="T1344" s="10">
        <f t="shared" si="103"/>
        <v>42172.816423611104</v>
      </c>
      <c r="U1344" s="11">
        <f t="shared" si="104"/>
        <v>42202.816423611104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102.298</v>
      </c>
      <c r="P1345" s="6">
        <f t="shared" si="101"/>
        <v>158.35603715170279</v>
      </c>
      <c r="Q1345" t="str">
        <f t="shared" si="102"/>
        <v>technology/wearables</v>
      </c>
      <c r="R1345" t="s">
        <v>8347</v>
      </c>
      <c r="S1345" t="s">
        <v>8352</v>
      </c>
      <c r="T1345" s="10">
        <f t="shared" si="103"/>
        <v>42542.526423611111</v>
      </c>
      <c r="U1345" s="11">
        <f t="shared" si="104"/>
        <v>42601.165972222225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05">(E1346/D1346)*100</f>
        <v>377.73333333333335</v>
      </c>
      <c r="P1346" s="6">
        <f t="shared" ref="P1346:P1409" si="106">(E1346/L1346)</f>
        <v>40.762589928057551</v>
      </c>
      <c r="Q1346" t="str">
        <f t="shared" ref="Q1346:Q1409" si="107">N1346</f>
        <v>publishing/nonfiction</v>
      </c>
      <c r="R1346" t="s">
        <v>8329</v>
      </c>
      <c r="S1346" t="s">
        <v>8353</v>
      </c>
      <c r="T1346" s="10">
        <f t="shared" si="103"/>
        <v>42522.789803240739</v>
      </c>
      <c r="U1346" s="11">
        <f t="shared" si="104"/>
        <v>42551.789803240739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05"/>
        <v>125</v>
      </c>
      <c r="P1347" s="6">
        <f t="shared" si="106"/>
        <v>53.571428571428569</v>
      </c>
      <c r="Q1347" t="str">
        <f t="shared" si="107"/>
        <v>publishing/nonfiction</v>
      </c>
      <c r="R1347" t="s">
        <v>8329</v>
      </c>
      <c r="S1347" t="s">
        <v>8353</v>
      </c>
      <c r="T1347" s="10">
        <f t="shared" ref="T1347:T1410" si="108">(((J1347/60)/60)/24)+DATE(1970,1,1)</f>
        <v>41799.814340277779</v>
      </c>
      <c r="U1347" s="11">
        <f t="shared" ref="U1347:U1410" si="109">(((I1347/60)/60)/24)+DATE(1970,1,1)</f>
        <v>41834.814340277779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147.32653061224491</v>
      </c>
      <c r="P1348" s="6">
        <f t="shared" si="106"/>
        <v>48.449664429530202</v>
      </c>
      <c r="Q1348" t="str">
        <f t="shared" si="107"/>
        <v>publishing/nonfiction</v>
      </c>
      <c r="R1348" t="s">
        <v>8329</v>
      </c>
      <c r="S1348" t="s">
        <v>8353</v>
      </c>
      <c r="T1348" s="10">
        <f t="shared" si="108"/>
        <v>41422.075821759259</v>
      </c>
      <c r="U1348" s="11">
        <f t="shared" si="109"/>
        <v>41452.075821759259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102.2</v>
      </c>
      <c r="P1349" s="6">
        <f t="shared" si="106"/>
        <v>82.41935483870968</v>
      </c>
      <c r="Q1349" t="str">
        <f t="shared" si="107"/>
        <v>publishing/nonfiction</v>
      </c>
      <c r="R1349" t="s">
        <v>8329</v>
      </c>
      <c r="S1349" t="s">
        <v>8353</v>
      </c>
      <c r="T1349" s="10">
        <f t="shared" si="108"/>
        <v>42040.638020833328</v>
      </c>
      <c r="U1349" s="11">
        <f t="shared" si="109"/>
        <v>42070.638020833328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101.8723404255319</v>
      </c>
      <c r="P1350" s="6">
        <f t="shared" si="106"/>
        <v>230.19230769230768</v>
      </c>
      <c r="Q1350" t="str">
        <f t="shared" si="107"/>
        <v>publishing/nonfiction</v>
      </c>
      <c r="R1350" t="s">
        <v>8329</v>
      </c>
      <c r="S1350" t="s">
        <v>8353</v>
      </c>
      <c r="T1350" s="10">
        <f t="shared" si="108"/>
        <v>41963.506168981476</v>
      </c>
      <c r="U1350" s="11">
        <f t="shared" si="109"/>
        <v>41991.506168981476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204.2</v>
      </c>
      <c r="P1351" s="6">
        <f t="shared" si="106"/>
        <v>59.360465116279073</v>
      </c>
      <c r="Q1351" t="str">
        <f t="shared" si="107"/>
        <v>publishing/nonfiction</v>
      </c>
      <c r="R1351" t="s">
        <v>8329</v>
      </c>
      <c r="S1351" t="s">
        <v>8353</v>
      </c>
      <c r="T1351" s="10">
        <f t="shared" si="108"/>
        <v>42317.33258101852</v>
      </c>
      <c r="U1351" s="11">
        <f t="shared" si="109"/>
        <v>42354.290972222225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104.05</v>
      </c>
      <c r="P1352" s="6">
        <f t="shared" si="106"/>
        <v>66.698717948717942</v>
      </c>
      <c r="Q1352" t="str">
        <f t="shared" si="107"/>
        <v>publishing/nonfiction</v>
      </c>
      <c r="R1352" t="s">
        <v>8329</v>
      </c>
      <c r="S1352" t="s">
        <v>8353</v>
      </c>
      <c r="T1352" s="10">
        <f t="shared" si="108"/>
        <v>42334.013124999998</v>
      </c>
      <c r="U1352" s="11">
        <f t="shared" si="109"/>
        <v>42364.013124999998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101.265</v>
      </c>
      <c r="P1353" s="6">
        <f t="shared" si="106"/>
        <v>168.77500000000001</v>
      </c>
      <c r="Q1353" t="str">
        <f t="shared" si="107"/>
        <v>publishing/nonfiction</v>
      </c>
      <c r="R1353" t="s">
        <v>8329</v>
      </c>
      <c r="S1353" t="s">
        <v>8353</v>
      </c>
      <c r="T1353" s="10">
        <f t="shared" si="108"/>
        <v>42382.74009259259</v>
      </c>
      <c r="U1353" s="11">
        <f t="shared" si="109"/>
        <v>42412.74009259259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136.13999999999999</v>
      </c>
      <c r="P1354" s="6">
        <f t="shared" si="106"/>
        <v>59.973568281938327</v>
      </c>
      <c r="Q1354" t="str">
        <f t="shared" si="107"/>
        <v>publishing/nonfiction</v>
      </c>
      <c r="R1354" t="s">
        <v>8329</v>
      </c>
      <c r="S1354" t="s">
        <v>8353</v>
      </c>
      <c r="T1354" s="10">
        <f t="shared" si="108"/>
        <v>42200.578310185185</v>
      </c>
      <c r="U1354" s="11">
        <f t="shared" si="109"/>
        <v>42252.165972222225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133.6</v>
      </c>
      <c r="P1355" s="6">
        <f t="shared" si="106"/>
        <v>31.80952380952381</v>
      </c>
      <c r="Q1355" t="str">
        <f t="shared" si="107"/>
        <v>publishing/nonfiction</v>
      </c>
      <c r="R1355" t="s">
        <v>8329</v>
      </c>
      <c r="S1355" t="s">
        <v>8353</v>
      </c>
      <c r="T1355" s="10">
        <f t="shared" si="108"/>
        <v>41309.11791666667</v>
      </c>
      <c r="U1355" s="11">
        <f t="shared" si="109"/>
        <v>41344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130.25</v>
      </c>
      <c r="P1356" s="6">
        <f t="shared" si="106"/>
        <v>24.421875</v>
      </c>
      <c r="Q1356" t="str">
        <f t="shared" si="107"/>
        <v>publishing/nonfiction</v>
      </c>
      <c r="R1356" t="s">
        <v>8329</v>
      </c>
      <c r="S1356" t="s">
        <v>8353</v>
      </c>
      <c r="T1356" s="10">
        <f t="shared" si="108"/>
        <v>42502.807627314818</v>
      </c>
      <c r="U1356" s="11">
        <f t="shared" si="109"/>
        <v>42532.807627314818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122.67999999999999</v>
      </c>
      <c r="P1357" s="6">
        <f t="shared" si="106"/>
        <v>25.347107438016529</v>
      </c>
      <c r="Q1357" t="str">
        <f t="shared" si="107"/>
        <v>publishing/nonfiction</v>
      </c>
      <c r="R1357" t="s">
        <v>8329</v>
      </c>
      <c r="S1357" t="s">
        <v>8353</v>
      </c>
      <c r="T1357" s="10">
        <f t="shared" si="108"/>
        <v>41213.254687499997</v>
      </c>
      <c r="U1357" s="11">
        <f t="shared" si="109"/>
        <v>41243.416666666664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182.81058823529412</v>
      </c>
      <c r="P1358" s="6">
        <f t="shared" si="106"/>
        <v>71.443218390804603</v>
      </c>
      <c r="Q1358" t="str">
        <f t="shared" si="107"/>
        <v>publishing/nonfiction</v>
      </c>
      <c r="R1358" t="s">
        <v>8329</v>
      </c>
      <c r="S1358" t="s">
        <v>8353</v>
      </c>
      <c r="T1358" s="10">
        <f t="shared" si="108"/>
        <v>41430.038888888892</v>
      </c>
      <c r="U1358" s="11">
        <f t="shared" si="109"/>
        <v>41460.038888888892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125.29999999999998</v>
      </c>
      <c r="P1359" s="6">
        <f t="shared" si="106"/>
        <v>38.553846153846152</v>
      </c>
      <c r="Q1359" t="str">
        <f t="shared" si="107"/>
        <v>publishing/nonfiction</v>
      </c>
      <c r="R1359" t="s">
        <v>8329</v>
      </c>
      <c r="S1359" t="s">
        <v>8353</v>
      </c>
      <c r="T1359" s="10">
        <f t="shared" si="108"/>
        <v>41304.962233796294</v>
      </c>
      <c r="U1359" s="11">
        <f t="shared" si="109"/>
        <v>41334.249305555553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111.66666666666667</v>
      </c>
      <c r="P1360" s="6">
        <f t="shared" si="106"/>
        <v>68.367346938775512</v>
      </c>
      <c r="Q1360" t="str">
        <f t="shared" si="107"/>
        <v>publishing/nonfiction</v>
      </c>
      <c r="R1360" t="s">
        <v>8329</v>
      </c>
      <c r="S1360" t="s">
        <v>8353</v>
      </c>
      <c r="T1360" s="10">
        <f t="shared" si="108"/>
        <v>40689.570868055554</v>
      </c>
      <c r="U1360" s="11">
        <f t="shared" si="109"/>
        <v>40719.570868055554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115.75757575757575</v>
      </c>
      <c r="P1361" s="6">
        <f t="shared" si="106"/>
        <v>40.210526315789473</v>
      </c>
      <c r="Q1361" t="str">
        <f t="shared" si="107"/>
        <v>publishing/nonfiction</v>
      </c>
      <c r="R1361" t="s">
        <v>8329</v>
      </c>
      <c r="S1361" t="s">
        <v>8353</v>
      </c>
      <c r="T1361" s="10">
        <f t="shared" si="108"/>
        <v>40668.814699074072</v>
      </c>
      <c r="U1361" s="11">
        <f t="shared" si="109"/>
        <v>40730.814699074072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173.2</v>
      </c>
      <c r="P1362" s="6">
        <f t="shared" si="106"/>
        <v>32.074074074074076</v>
      </c>
      <c r="Q1362" t="str">
        <f t="shared" si="107"/>
        <v>publishing/nonfiction</v>
      </c>
      <c r="R1362" t="s">
        <v>8329</v>
      </c>
      <c r="S1362" t="s">
        <v>8353</v>
      </c>
      <c r="T1362" s="10">
        <f t="shared" si="108"/>
        <v>41095.900694444441</v>
      </c>
      <c r="U1362" s="11">
        <f t="shared" si="109"/>
        <v>41123.900694444441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125.98333333333333</v>
      </c>
      <c r="P1363" s="6">
        <f t="shared" si="106"/>
        <v>28.632575757575758</v>
      </c>
      <c r="Q1363" t="str">
        <f t="shared" si="107"/>
        <v>publishing/nonfiction</v>
      </c>
      <c r="R1363" t="s">
        <v>8329</v>
      </c>
      <c r="S1363" t="s">
        <v>8353</v>
      </c>
      <c r="T1363" s="10">
        <f t="shared" si="108"/>
        <v>41781.717268518521</v>
      </c>
      <c r="U1363" s="11">
        <f t="shared" si="109"/>
        <v>41811.717268518521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109.1</v>
      </c>
      <c r="P1364" s="6">
        <f t="shared" si="106"/>
        <v>43.64</v>
      </c>
      <c r="Q1364" t="str">
        <f t="shared" si="107"/>
        <v>publishing/nonfiction</v>
      </c>
      <c r="R1364" t="s">
        <v>8329</v>
      </c>
      <c r="S1364" t="s">
        <v>8353</v>
      </c>
      <c r="T1364" s="10">
        <f t="shared" si="108"/>
        <v>41464.934386574074</v>
      </c>
      <c r="U1364" s="11">
        <f t="shared" si="109"/>
        <v>41524.934386574074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 s="6">
        <f t="shared" si="106"/>
        <v>40</v>
      </c>
      <c r="Q1365" t="str">
        <f t="shared" si="107"/>
        <v>publishing/nonfiction</v>
      </c>
      <c r="R1365" t="s">
        <v>8329</v>
      </c>
      <c r="S1365" t="s">
        <v>8353</v>
      </c>
      <c r="T1365" s="10">
        <f t="shared" si="108"/>
        <v>42396.8440625</v>
      </c>
      <c r="U1365" s="11">
        <f t="shared" si="109"/>
        <v>42415.332638888889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118.64285714285714</v>
      </c>
      <c r="P1366" s="6">
        <f t="shared" si="106"/>
        <v>346.04166666666669</v>
      </c>
      <c r="Q1366" t="str">
        <f t="shared" si="107"/>
        <v>music/rock</v>
      </c>
      <c r="R1366" t="s">
        <v>8337</v>
      </c>
      <c r="S1366" t="s">
        <v>8354</v>
      </c>
      <c r="T1366" s="10">
        <f t="shared" si="108"/>
        <v>41951.695671296293</v>
      </c>
      <c r="U1366" s="11">
        <f t="shared" si="109"/>
        <v>42011.6956712963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100.26666666666667</v>
      </c>
      <c r="P1367" s="6">
        <f t="shared" si="106"/>
        <v>81.739130434782609</v>
      </c>
      <c r="Q1367" t="str">
        <f t="shared" si="107"/>
        <v>music/rock</v>
      </c>
      <c r="R1367" t="s">
        <v>8337</v>
      </c>
      <c r="S1367" t="s">
        <v>8354</v>
      </c>
      <c r="T1367" s="10">
        <f t="shared" si="108"/>
        <v>42049.733240740738</v>
      </c>
      <c r="U1367" s="11">
        <f t="shared" si="109"/>
        <v>42079.691574074073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126.48920000000001</v>
      </c>
      <c r="P1368" s="6">
        <f t="shared" si="106"/>
        <v>64.535306122448986</v>
      </c>
      <c r="Q1368" t="str">
        <f t="shared" si="107"/>
        <v>music/rock</v>
      </c>
      <c r="R1368" t="s">
        <v>8337</v>
      </c>
      <c r="S1368" t="s">
        <v>8354</v>
      </c>
      <c r="T1368" s="10">
        <f t="shared" si="108"/>
        <v>41924.996099537035</v>
      </c>
      <c r="U1368" s="11">
        <f t="shared" si="109"/>
        <v>41970.037766203706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114.26</v>
      </c>
      <c r="P1369" s="6">
        <f t="shared" si="106"/>
        <v>63.477777777777774</v>
      </c>
      <c r="Q1369" t="str">
        <f t="shared" si="107"/>
        <v>music/rock</v>
      </c>
      <c r="R1369" t="s">
        <v>8337</v>
      </c>
      <c r="S1369" t="s">
        <v>8354</v>
      </c>
      <c r="T1369" s="10">
        <f t="shared" si="108"/>
        <v>42292.002893518518</v>
      </c>
      <c r="U1369" s="11">
        <f t="shared" si="109"/>
        <v>42322.044560185182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110.7</v>
      </c>
      <c r="P1370" s="6">
        <f t="shared" si="106"/>
        <v>63.620689655172413</v>
      </c>
      <c r="Q1370" t="str">
        <f t="shared" si="107"/>
        <v>music/rock</v>
      </c>
      <c r="R1370" t="s">
        <v>8337</v>
      </c>
      <c r="S1370" t="s">
        <v>8354</v>
      </c>
      <c r="T1370" s="10">
        <f t="shared" si="108"/>
        <v>42146.190902777773</v>
      </c>
      <c r="U1370" s="11">
        <f t="shared" si="109"/>
        <v>42170.190902777773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105.34805315203954</v>
      </c>
      <c r="P1371" s="6">
        <f t="shared" si="106"/>
        <v>83.967068965517228</v>
      </c>
      <c r="Q1371" t="str">
        <f t="shared" si="107"/>
        <v>music/rock</v>
      </c>
      <c r="R1371" t="s">
        <v>8337</v>
      </c>
      <c r="S1371" t="s">
        <v>8354</v>
      </c>
      <c r="T1371" s="10">
        <f t="shared" si="108"/>
        <v>41710.594282407408</v>
      </c>
      <c r="U1371" s="11">
        <f t="shared" si="109"/>
        <v>41740.594282407408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103.66666666666666</v>
      </c>
      <c r="P1372" s="6">
        <f t="shared" si="106"/>
        <v>77.75</v>
      </c>
      <c r="Q1372" t="str">
        <f t="shared" si="107"/>
        <v>music/rock</v>
      </c>
      <c r="R1372" t="s">
        <v>8337</v>
      </c>
      <c r="S1372" t="s">
        <v>8354</v>
      </c>
      <c r="T1372" s="10">
        <f t="shared" si="108"/>
        <v>41548.00335648148</v>
      </c>
      <c r="U1372" s="11">
        <f t="shared" si="109"/>
        <v>41563.00335648148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107.08672667523933</v>
      </c>
      <c r="P1373" s="6">
        <f t="shared" si="106"/>
        <v>107.07142857142857</v>
      </c>
      <c r="Q1373" t="str">
        <f t="shared" si="107"/>
        <v>music/rock</v>
      </c>
      <c r="R1373" t="s">
        <v>8337</v>
      </c>
      <c r="S1373" t="s">
        <v>8354</v>
      </c>
      <c r="T1373" s="10">
        <f t="shared" si="108"/>
        <v>42101.758587962962</v>
      </c>
      <c r="U1373" s="11">
        <f t="shared" si="109"/>
        <v>42131.758587962962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 s="6">
        <f t="shared" si="106"/>
        <v>38.75</v>
      </c>
      <c r="Q1374" t="str">
        <f t="shared" si="107"/>
        <v>music/rock</v>
      </c>
      <c r="R1374" t="s">
        <v>8337</v>
      </c>
      <c r="S1374" t="s">
        <v>8354</v>
      </c>
      <c r="T1374" s="10">
        <f t="shared" si="108"/>
        <v>41072.739953703705</v>
      </c>
      <c r="U1374" s="11">
        <f t="shared" si="109"/>
        <v>41102.739953703705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105.01</v>
      </c>
      <c r="P1375" s="6">
        <f t="shared" si="106"/>
        <v>201.94230769230768</v>
      </c>
      <c r="Q1375" t="str">
        <f t="shared" si="107"/>
        <v>music/rock</v>
      </c>
      <c r="R1375" t="s">
        <v>8337</v>
      </c>
      <c r="S1375" t="s">
        <v>8354</v>
      </c>
      <c r="T1375" s="10">
        <f t="shared" si="108"/>
        <v>42704.95177083333</v>
      </c>
      <c r="U1375" s="11">
        <f t="shared" si="109"/>
        <v>42734.95177083333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189.46666666666667</v>
      </c>
      <c r="P1376" s="6">
        <f t="shared" si="106"/>
        <v>43.060606060606062</v>
      </c>
      <c r="Q1376" t="str">
        <f t="shared" si="107"/>
        <v>music/rock</v>
      </c>
      <c r="R1376" t="s">
        <v>8337</v>
      </c>
      <c r="S1376" t="s">
        <v>8354</v>
      </c>
      <c r="T1376" s="10">
        <f t="shared" si="108"/>
        <v>42424.161898148144</v>
      </c>
      <c r="U1376" s="11">
        <f t="shared" si="109"/>
        <v>42454.12023148148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171.32499999999999</v>
      </c>
      <c r="P1377" s="6">
        <f t="shared" si="106"/>
        <v>62.871559633027523</v>
      </c>
      <c r="Q1377" t="str">
        <f t="shared" si="107"/>
        <v>music/rock</v>
      </c>
      <c r="R1377" t="s">
        <v>8337</v>
      </c>
      <c r="S1377" t="s">
        <v>8354</v>
      </c>
      <c r="T1377" s="10">
        <f t="shared" si="108"/>
        <v>42720.066192129627</v>
      </c>
      <c r="U1377" s="11">
        <f t="shared" si="109"/>
        <v>42750.066192129627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252.48648648648651</v>
      </c>
      <c r="P1378" s="6">
        <f t="shared" si="106"/>
        <v>55.607142857142854</v>
      </c>
      <c r="Q1378" t="str">
        <f t="shared" si="107"/>
        <v>music/rock</v>
      </c>
      <c r="R1378" t="s">
        <v>8337</v>
      </c>
      <c r="S1378" t="s">
        <v>8354</v>
      </c>
      <c r="T1378" s="10">
        <f t="shared" si="108"/>
        <v>42677.669050925921</v>
      </c>
      <c r="U1378" s="11">
        <f t="shared" si="109"/>
        <v>42707.710717592592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116.15384615384616</v>
      </c>
      <c r="P1379" s="6">
        <f t="shared" si="106"/>
        <v>48.70967741935484</v>
      </c>
      <c r="Q1379" t="str">
        <f t="shared" si="107"/>
        <v>music/rock</v>
      </c>
      <c r="R1379" t="s">
        <v>8337</v>
      </c>
      <c r="S1379" t="s">
        <v>8354</v>
      </c>
      <c r="T1379" s="10">
        <f t="shared" si="108"/>
        <v>42747.219560185185</v>
      </c>
      <c r="U1379" s="11">
        <f t="shared" si="109"/>
        <v>42769.174305555556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203.35000000000002</v>
      </c>
      <c r="P1380" s="6">
        <f t="shared" si="106"/>
        <v>30.578947368421051</v>
      </c>
      <c r="Q1380" t="str">
        <f t="shared" si="107"/>
        <v>music/rock</v>
      </c>
      <c r="R1380" t="s">
        <v>8337</v>
      </c>
      <c r="S1380" t="s">
        <v>8354</v>
      </c>
      <c r="T1380" s="10">
        <f t="shared" si="108"/>
        <v>42568.759374999994</v>
      </c>
      <c r="U1380" s="11">
        <f t="shared" si="109"/>
        <v>42583.759374999994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111.60000000000001</v>
      </c>
      <c r="P1381" s="6">
        <f t="shared" si="106"/>
        <v>73.907284768211923</v>
      </c>
      <c r="Q1381" t="str">
        <f t="shared" si="107"/>
        <v>music/rock</v>
      </c>
      <c r="R1381" t="s">
        <v>8337</v>
      </c>
      <c r="S1381" t="s">
        <v>8354</v>
      </c>
      <c r="T1381" s="10">
        <f t="shared" si="108"/>
        <v>42130.491620370376</v>
      </c>
      <c r="U1381" s="11">
        <f t="shared" si="109"/>
        <v>42160.491620370376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 s="6">
        <f t="shared" si="106"/>
        <v>21.2</v>
      </c>
      <c r="Q1382" t="str">
        <f t="shared" si="107"/>
        <v>music/rock</v>
      </c>
      <c r="R1382" t="s">
        <v>8337</v>
      </c>
      <c r="S1382" t="s">
        <v>8354</v>
      </c>
      <c r="T1382" s="10">
        <f t="shared" si="108"/>
        <v>42141.762800925921</v>
      </c>
      <c r="U1382" s="11">
        <f t="shared" si="109"/>
        <v>42164.083333333328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107.1</v>
      </c>
      <c r="P1383" s="6">
        <f t="shared" si="106"/>
        <v>73.356164383561648</v>
      </c>
      <c r="Q1383" t="str">
        <f t="shared" si="107"/>
        <v>music/rock</v>
      </c>
      <c r="R1383" t="s">
        <v>8337</v>
      </c>
      <c r="S1383" t="s">
        <v>8354</v>
      </c>
      <c r="T1383" s="10">
        <f t="shared" si="108"/>
        <v>42703.214409722219</v>
      </c>
      <c r="U1383" s="11">
        <f t="shared" si="109"/>
        <v>42733.214409722219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104.3625</v>
      </c>
      <c r="P1384" s="6">
        <f t="shared" si="106"/>
        <v>56.412162162162161</v>
      </c>
      <c r="Q1384" t="str">
        <f t="shared" si="107"/>
        <v>music/rock</v>
      </c>
      <c r="R1384" t="s">
        <v>8337</v>
      </c>
      <c r="S1384" t="s">
        <v>8354</v>
      </c>
      <c r="T1384" s="10">
        <f t="shared" si="108"/>
        <v>41370.800185185188</v>
      </c>
      <c r="U1384" s="11">
        <f t="shared" si="109"/>
        <v>41400.800185185188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212.40909090909091</v>
      </c>
      <c r="P1385" s="6">
        <f t="shared" si="106"/>
        <v>50.247311827956992</v>
      </c>
      <c r="Q1385" t="str">
        <f t="shared" si="107"/>
        <v>music/rock</v>
      </c>
      <c r="R1385" t="s">
        <v>8337</v>
      </c>
      <c r="S1385" t="s">
        <v>8354</v>
      </c>
      <c r="T1385" s="10">
        <f t="shared" si="108"/>
        <v>42707.074976851851</v>
      </c>
      <c r="U1385" s="11">
        <f t="shared" si="109"/>
        <v>42727.074976851851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124.08571428571429</v>
      </c>
      <c r="P1386" s="6">
        <f t="shared" si="106"/>
        <v>68.936507936507937</v>
      </c>
      <c r="Q1386" t="str">
        <f t="shared" si="107"/>
        <v>music/rock</v>
      </c>
      <c r="R1386" t="s">
        <v>8337</v>
      </c>
      <c r="S1386" t="s">
        <v>8354</v>
      </c>
      <c r="T1386" s="10">
        <f t="shared" si="108"/>
        <v>42160.735208333332</v>
      </c>
      <c r="U1386" s="11">
        <f t="shared" si="109"/>
        <v>42190.735208333332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110.406125</v>
      </c>
      <c r="P1387" s="6">
        <f t="shared" si="106"/>
        <v>65.914104477611943</v>
      </c>
      <c r="Q1387" t="str">
        <f t="shared" si="107"/>
        <v>music/rock</v>
      </c>
      <c r="R1387" t="s">
        <v>8337</v>
      </c>
      <c r="S1387" t="s">
        <v>8354</v>
      </c>
      <c r="T1387" s="10">
        <f t="shared" si="108"/>
        <v>42433.688900462963</v>
      </c>
      <c r="U1387" s="11">
        <f t="shared" si="109"/>
        <v>42489.507638888885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218.75</v>
      </c>
      <c r="P1388" s="6">
        <f t="shared" si="106"/>
        <v>62.5</v>
      </c>
      <c r="Q1388" t="str">
        <f t="shared" si="107"/>
        <v>music/rock</v>
      </c>
      <c r="R1388" t="s">
        <v>8337</v>
      </c>
      <c r="S1388" t="s">
        <v>8354</v>
      </c>
      <c r="T1388" s="10">
        <f t="shared" si="108"/>
        <v>42184.646863425922</v>
      </c>
      <c r="U1388" s="11">
        <f t="shared" si="109"/>
        <v>42214.646863425922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136.625</v>
      </c>
      <c r="P1389" s="6">
        <f t="shared" si="106"/>
        <v>70.064102564102569</v>
      </c>
      <c r="Q1389" t="str">
        <f t="shared" si="107"/>
        <v>music/rock</v>
      </c>
      <c r="R1389" t="s">
        <v>8337</v>
      </c>
      <c r="S1389" t="s">
        <v>8354</v>
      </c>
      <c r="T1389" s="10">
        <f t="shared" si="108"/>
        <v>42126.92123842593</v>
      </c>
      <c r="U1389" s="11">
        <f t="shared" si="109"/>
        <v>42158.1875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134.8074</v>
      </c>
      <c r="P1390" s="6">
        <f t="shared" si="106"/>
        <v>60.181874999999998</v>
      </c>
      <c r="Q1390" t="str">
        <f t="shared" si="107"/>
        <v>music/rock</v>
      </c>
      <c r="R1390" t="s">
        <v>8337</v>
      </c>
      <c r="S1390" t="s">
        <v>8354</v>
      </c>
      <c r="T1390" s="10">
        <f t="shared" si="108"/>
        <v>42634.614780092597</v>
      </c>
      <c r="U1390" s="11">
        <f t="shared" si="109"/>
        <v>42660.676388888889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145.4</v>
      </c>
      <c r="P1391" s="6">
        <f t="shared" si="106"/>
        <v>21.382352941176471</v>
      </c>
      <c r="Q1391" t="str">
        <f t="shared" si="107"/>
        <v>music/rock</v>
      </c>
      <c r="R1391" t="s">
        <v>8337</v>
      </c>
      <c r="S1391" t="s">
        <v>8354</v>
      </c>
      <c r="T1391" s="10">
        <f t="shared" si="108"/>
        <v>42565.480983796297</v>
      </c>
      <c r="U1391" s="11">
        <f t="shared" si="109"/>
        <v>42595.480983796297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109.10714285714285</v>
      </c>
      <c r="P1392" s="6">
        <f t="shared" si="106"/>
        <v>160.78947368421052</v>
      </c>
      <c r="Q1392" t="str">
        <f t="shared" si="107"/>
        <v>music/rock</v>
      </c>
      <c r="R1392" t="s">
        <v>8337</v>
      </c>
      <c r="S1392" t="s">
        <v>8354</v>
      </c>
      <c r="T1392" s="10">
        <f t="shared" si="108"/>
        <v>42087.803310185183</v>
      </c>
      <c r="U1392" s="11">
        <f t="shared" si="109"/>
        <v>42121.716666666667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110.2</v>
      </c>
      <c r="P1393" s="6">
        <f t="shared" si="106"/>
        <v>42.384615384615387</v>
      </c>
      <c r="Q1393" t="str">
        <f t="shared" si="107"/>
        <v>music/rock</v>
      </c>
      <c r="R1393" t="s">
        <v>8337</v>
      </c>
      <c r="S1393" t="s">
        <v>8354</v>
      </c>
      <c r="T1393" s="10">
        <f t="shared" si="108"/>
        <v>42193.650671296295</v>
      </c>
      <c r="U1393" s="11">
        <f t="shared" si="109"/>
        <v>42238.207638888889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113.64000000000001</v>
      </c>
      <c r="P1394" s="6">
        <f t="shared" si="106"/>
        <v>27.317307692307693</v>
      </c>
      <c r="Q1394" t="str">
        <f t="shared" si="107"/>
        <v>music/rock</v>
      </c>
      <c r="R1394" t="s">
        <v>8337</v>
      </c>
      <c r="S1394" t="s">
        <v>8354</v>
      </c>
      <c r="T1394" s="10">
        <f t="shared" si="108"/>
        <v>42401.154930555553</v>
      </c>
      <c r="U1394" s="11">
        <f t="shared" si="109"/>
        <v>42432.154930555553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102.35000000000001</v>
      </c>
      <c r="P1395" s="6">
        <f t="shared" si="106"/>
        <v>196.82692307692307</v>
      </c>
      <c r="Q1395" t="str">
        <f t="shared" si="107"/>
        <v>music/rock</v>
      </c>
      <c r="R1395" t="s">
        <v>8337</v>
      </c>
      <c r="S1395" t="s">
        <v>8354</v>
      </c>
      <c r="T1395" s="10">
        <f t="shared" si="108"/>
        <v>42553.681979166664</v>
      </c>
      <c r="U1395" s="11">
        <f t="shared" si="109"/>
        <v>42583.681979166664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122.13333333333334</v>
      </c>
      <c r="P1396" s="6">
        <f t="shared" si="106"/>
        <v>53.882352941176471</v>
      </c>
      <c r="Q1396" t="str">
        <f t="shared" si="107"/>
        <v>music/rock</v>
      </c>
      <c r="R1396" t="s">
        <v>8337</v>
      </c>
      <c r="S1396" t="s">
        <v>8354</v>
      </c>
      <c r="T1396" s="10">
        <f t="shared" si="108"/>
        <v>42752.144976851851</v>
      </c>
      <c r="U1396" s="11">
        <f t="shared" si="109"/>
        <v>42795.125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111.88571428571427</v>
      </c>
      <c r="P1397" s="6">
        <f t="shared" si="106"/>
        <v>47.756097560975611</v>
      </c>
      <c r="Q1397" t="str">
        <f t="shared" si="107"/>
        <v>music/rock</v>
      </c>
      <c r="R1397" t="s">
        <v>8337</v>
      </c>
      <c r="S1397" t="s">
        <v>8354</v>
      </c>
      <c r="T1397" s="10">
        <f t="shared" si="108"/>
        <v>42719.90834490741</v>
      </c>
      <c r="U1397" s="11">
        <f t="shared" si="109"/>
        <v>42749.90834490741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107.3</v>
      </c>
      <c r="P1398" s="6">
        <f t="shared" si="106"/>
        <v>88.191780821917803</v>
      </c>
      <c r="Q1398" t="str">
        <f t="shared" si="107"/>
        <v>music/rock</v>
      </c>
      <c r="R1398" t="s">
        <v>8337</v>
      </c>
      <c r="S1398" t="s">
        <v>8354</v>
      </c>
      <c r="T1398" s="10">
        <f t="shared" si="108"/>
        <v>42018.99863425926</v>
      </c>
      <c r="U1398" s="11">
        <f t="shared" si="109"/>
        <v>42048.99863425926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113.85000000000001</v>
      </c>
      <c r="P1399" s="6">
        <f t="shared" si="106"/>
        <v>72.056962025316452</v>
      </c>
      <c r="Q1399" t="str">
        <f t="shared" si="107"/>
        <v>music/rock</v>
      </c>
      <c r="R1399" t="s">
        <v>8337</v>
      </c>
      <c r="S1399" t="s">
        <v>8354</v>
      </c>
      <c r="T1399" s="10">
        <f t="shared" si="108"/>
        <v>42640.917939814812</v>
      </c>
      <c r="U1399" s="11">
        <f t="shared" si="109"/>
        <v>42670.888194444444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109.68181818181819</v>
      </c>
      <c r="P1400" s="6">
        <f t="shared" si="106"/>
        <v>74.246153846153845</v>
      </c>
      <c r="Q1400" t="str">
        <f t="shared" si="107"/>
        <v>music/rock</v>
      </c>
      <c r="R1400" t="s">
        <v>8337</v>
      </c>
      <c r="S1400" t="s">
        <v>8354</v>
      </c>
      <c r="T1400" s="10">
        <f t="shared" si="108"/>
        <v>42526.874236111107</v>
      </c>
      <c r="U1400" s="11">
        <f t="shared" si="109"/>
        <v>42556.874236111107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126.14444444444443</v>
      </c>
      <c r="P1401" s="6">
        <f t="shared" si="106"/>
        <v>61.701086956521742</v>
      </c>
      <c r="Q1401" t="str">
        <f t="shared" si="107"/>
        <v>music/rock</v>
      </c>
      <c r="R1401" t="s">
        <v>8337</v>
      </c>
      <c r="S1401" t="s">
        <v>8354</v>
      </c>
      <c r="T1401" s="10">
        <f t="shared" si="108"/>
        <v>41889.004317129627</v>
      </c>
      <c r="U1401" s="11">
        <f t="shared" si="109"/>
        <v>41919.004317129627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167.42857142857144</v>
      </c>
      <c r="P1402" s="6">
        <f t="shared" si="106"/>
        <v>17.235294117647058</v>
      </c>
      <c r="Q1402" t="str">
        <f t="shared" si="107"/>
        <v>music/rock</v>
      </c>
      <c r="R1402" t="s">
        <v>8337</v>
      </c>
      <c r="S1402" t="s">
        <v>8354</v>
      </c>
      <c r="T1402" s="10">
        <f t="shared" si="108"/>
        <v>42498.341122685189</v>
      </c>
      <c r="U1402" s="11">
        <f t="shared" si="109"/>
        <v>42533.229166666672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496.52000000000004</v>
      </c>
      <c r="P1403" s="6">
        <f t="shared" si="106"/>
        <v>51.720833333333331</v>
      </c>
      <c r="Q1403" t="str">
        <f t="shared" si="107"/>
        <v>music/rock</v>
      </c>
      <c r="R1403" t="s">
        <v>8337</v>
      </c>
      <c r="S1403" t="s">
        <v>8354</v>
      </c>
      <c r="T1403" s="10">
        <f t="shared" si="108"/>
        <v>41399.99622685185</v>
      </c>
      <c r="U1403" s="11">
        <f t="shared" si="109"/>
        <v>41420.99622685185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109.16</v>
      </c>
      <c r="P1404" s="6">
        <f t="shared" si="106"/>
        <v>24.150442477876105</v>
      </c>
      <c r="Q1404" t="str">
        <f t="shared" si="107"/>
        <v>music/rock</v>
      </c>
      <c r="R1404" t="s">
        <v>8337</v>
      </c>
      <c r="S1404" t="s">
        <v>8354</v>
      </c>
      <c r="T1404" s="10">
        <f t="shared" si="108"/>
        <v>42065.053368055553</v>
      </c>
      <c r="U1404" s="11">
        <f t="shared" si="109"/>
        <v>42125.011701388896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102.57499999999999</v>
      </c>
      <c r="P1405" s="6">
        <f t="shared" si="106"/>
        <v>62.166666666666664</v>
      </c>
      <c r="Q1405" t="str">
        <f t="shared" si="107"/>
        <v>music/rock</v>
      </c>
      <c r="R1405" t="s">
        <v>8337</v>
      </c>
      <c r="S1405" t="s">
        <v>8354</v>
      </c>
      <c r="T1405" s="10">
        <f t="shared" si="108"/>
        <v>41451.062905092593</v>
      </c>
      <c r="U1405" s="11">
        <f t="shared" si="109"/>
        <v>41481.062905092593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</v>
      </c>
      <c r="P1406" s="6">
        <f t="shared" si="106"/>
        <v>48.2</v>
      </c>
      <c r="Q1406" t="str">
        <f t="shared" si="107"/>
        <v>publishing/translations</v>
      </c>
      <c r="R1406" t="s">
        <v>8345</v>
      </c>
      <c r="S1406" t="s">
        <v>8353</v>
      </c>
      <c r="T1406" s="10">
        <f t="shared" si="108"/>
        <v>42032.510243055556</v>
      </c>
      <c r="U1406" s="11">
        <f t="shared" si="109"/>
        <v>42057.510243055556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0.42</v>
      </c>
      <c r="P1407" s="6">
        <f t="shared" si="106"/>
        <v>6.1764705882352944</v>
      </c>
      <c r="Q1407" t="str">
        <f t="shared" si="107"/>
        <v>publishing/translations</v>
      </c>
      <c r="R1407" t="s">
        <v>8345</v>
      </c>
      <c r="S1407" t="s">
        <v>8353</v>
      </c>
      <c r="T1407" s="10">
        <f t="shared" si="108"/>
        <v>41941.680567129632</v>
      </c>
      <c r="U1407" s="11">
        <f t="shared" si="109"/>
        <v>41971.722233796296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0.125</v>
      </c>
      <c r="P1408" s="6">
        <f t="shared" si="106"/>
        <v>5</v>
      </c>
      <c r="Q1408" t="str">
        <f t="shared" si="107"/>
        <v>publishing/translations</v>
      </c>
      <c r="R1408" t="s">
        <v>8345</v>
      </c>
      <c r="S1408" t="s">
        <v>8353</v>
      </c>
      <c r="T1408" s="10">
        <f t="shared" si="108"/>
        <v>42297.432951388888</v>
      </c>
      <c r="U1408" s="11">
        <f t="shared" si="109"/>
        <v>42350.416666666672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0.5</v>
      </c>
      <c r="P1409" s="6">
        <f t="shared" si="106"/>
        <v>7.5</v>
      </c>
      <c r="Q1409" t="str">
        <f t="shared" si="107"/>
        <v>publishing/translations</v>
      </c>
      <c r="R1409" t="s">
        <v>8345</v>
      </c>
      <c r="S1409" t="s">
        <v>8353</v>
      </c>
      <c r="T1409" s="10">
        <f t="shared" si="108"/>
        <v>41838.536782407406</v>
      </c>
      <c r="U1409" s="11">
        <f t="shared" si="109"/>
        <v>41863.536782407406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10">(E1410/D1410)*100</f>
        <v>7.1999999999999993</v>
      </c>
      <c r="P1410" s="6">
        <f t="shared" ref="P1410:P1473" si="111">(E1410/L1410)</f>
        <v>12</v>
      </c>
      <c r="Q1410" t="str">
        <f t="shared" ref="Q1410:Q1473" si="112">N1410</f>
        <v>publishing/translations</v>
      </c>
      <c r="R1410" t="s">
        <v>8345</v>
      </c>
      <c r="S1410" t="s">
        <v>8353</v>
      </c>
      <c r="T1410" s="10">
        <f t="shared" si="108"/>
        <v>42291.872175925921</v>
      </c>
      <c r="U1410" s="11">
        <f t="shared" si="109"/>
        <v>42321.913842592592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10"/>
        <v>0</v>
      </c>
      <c r="P1411" s="6" t="e">
        <f t="shared" si="111"/>
        <v>#DIV/0!</v>
      </c>
      <c r="Q1411" t="str">
        <f t="shared" si="112"/>
        <v>publishing/translations</v>
      </c>
      <c r="R1411" t="s">
        <v>8345</v>
      </c>
      <c r="S1411" t="s">
        <v>8353</v>
      </c>
      <c r="T1411" s="10">
        <f t="shared" ref="T1411:T1474" si="113">(((J1411/60)/60)/24)+DATE(1970,1,1)</f>
        <v>41945.133506944447</v>
      </c>
      <c r="U1411" s="11">
        <f t="shared" ref="U1411:U1474" si="114">(((I1411/60)/60)/24)+DATE(1970,1,1)</f>
        <v>42005.175173611111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1.6666666666666666E-2</v>
      </c>
      <c r="P1412" s="6">
        <f t="shared" si="111"/>
        <v>1</v>
      </c>
      <c r="Q1412" t="str">
        <f t="shared" si="112"/>
        <v>publishing/translations</v>
      </c>
      <c r="R1412" t="s">
        <v>8345</v>
      </c>
      <c r="S1412" t="s">
        <v>8353</v>
      </c>
      <c r="T1412" s="10">
        <f t="shared" si="113"/>
        <v>42479.318518518514</v>
      </c>
      <c r="U1412" s="11">
        <f t="shared" si="114"/>
        <v>42524.318518518514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0.23333333333333336</v>
      </c>
      <c r="P1413" s="6">
        <f t="shared" si="111"/>
        <v>2.3333333333333335</v>
      </c>
      <c r="Q1413" t="str">
        <f t="shared" si="112"/>
        <v>publishing/translations</v>
      </c>
      <c r="R1413" t="s">
        <v>8345</v>
      </c>
      <c r="S1413" t="s">
        <v>8353</v>
      </c>
      <c r="T1413" s="10">
        <f t="shared" si="113"/>
        <v>42013.059027777781</v>
      </c>
      <c r="U1413" s="11">
        <f t="shared" si="114"/>
        <v>42041.059027777781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4.5714285714285712</v>
      </c>
      <c r="P1414" s="6">
        <f t="shared" si="111"/>
        <v>24.615384615384617</v>
      </c>
      <c r="Q1414" t="str">
        <f t="shared" si="112"/>
        <v>publishing/translations</v>
      </c>
      <c r="R1414" t="s">
        <v>8345</v>
      </c>
      <c r="S1414" t="s">
        <v>8353</v>
      </c>
      <c r="T1414" s="10">
        <f t="shared" si="113"/>
        <v>41947.063645833332</v>
      </c>
      <c r="U1414" s="11">
        <f t="shared" si="114"/>
        <v>41977.063645833332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 s="6">
        <f t="shared" si="111"/>
        <v>100</v>
      </c>
      <c r="Q1415" t="str">
        <f t="shared" si="112"/>
        <v>publishing/translations</v>
      </c>
      <c r="R1415" t="s">
        <v>8345</v>
      </c>
      <c r="S1415" t="s">
        <v>8353</v>
      </c>
      <c r="T1415" s="10">
        <f t="shared" si="113"/>
        <v>42360.437152777777</v>
      </c>
      <c r="U1415" s="11">
        <f t="shared" si="114"/>
        <v>42420.437152777777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0.2</v>
      </c>
      <c r="P1416" s="6">
        <f t="shared" si="111"/>
        <v>1</v>
      </c>
      <c r="Q1416" t="str">
        <f t="shared" si="112"/>
        <v>publishing/translations</v>
      </c>
      <c r="R1416" t="s">
        <v>8345</v>
      </c>
      <c r="S1416" t="s">
        <v>8353</v>
      </c>
      <c r="T1416" s="10">
        <f t="shared" si="113"/>
        <v>42708.25309027778</v>
      </c>
      <c r="U1416" s="11">
        <f t="shared" si="114"/>
        <v>42738.25309027778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18.181818181818183</v>
      </c>
      <c r="P1417" s="6">
        <f t="shared" si="111"/>
        <v>88.888888888888886</v>
      </c>
      <c r="Q1417" t="str">
        <f t="shared" si="112"/>
        <v>publishing/translations</v>
      </c>
      <c r="R1417" t="s">
        <v>8345</v>
      </c>
      <c r="S1417" t="s">
        <v>8353</v>
      </c>
      <c r="T1417" s="10">
        <f t="shared" si="113"/>
        <v>42192.675821759258</v>
      </c>
      <c r="U1417" s="11">
        <f t="shared" si="114"/>
        <v>42232.675821759258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 t="e">
        <f t="shared" si="111"/>
        <v>#DIV/0!</v>
      </c>
      <c r="Q1418" t="str">
        <f t="shared" si="112"/>
        <v>publishing/translations</v>
      </c>
      <c r="R1418" t="s">
        <v>8345</v>
      </c>
      <c r="S1418" t="s">
        <v>8353</v>
      </c>
      <c r="T1418" s="10">
        <f t="shared" si="113"/>
        <v>42299.926145833335</v>
      </c>
      <c r="U1418" s="11">
        <f t="shared" si="114"/>
        <v>42329.967812499999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</v>
      </c>
      <c r="P1419" s="6">
        <f t="shared" si="111"/>
        <v>27.5</v>
      </c>
      <c r="Q1419" t="str">
        <f t="shared" si="112"/>
        <v>publishing/translations</v>
      </c>
      <c r="R1419" t="s">
        <v>8345</v>
      </c>
      <c r="S1419" t="s">
        <v>8353</v>
      </c>
      <c r="T1419" s="10">
        <f t="shared" si="113"/>
        <v>42232.15016203704</v>
      </c>
      <c r="U1419" s="11">
        <f t="shared" si="114"/>
        <v>42262.465972222228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0.2</v>
      </c>
      <c r="P1420" s="6">
        <f t="shared" si="111"/>
        <v>6</v>
      </c>
      <c r="Q1420" t="str">
        <f t="shared" si="112"/>
        <v>publishing/translations</v>
      </c>
      <c r="R1420" t="s">
        <v>8345</v>
      </c>
      <c r="S1420" t="s">
        <v>8353</v>
      </c>
      <c r="T1420" s="10">
        <f t="shared" si="113"/>
        <v>42395.456412037034</v>
      </c>
      <c r="U1420" s="11">
        <f t="shared" si="114"/>
        <v>42425.456412037034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7.0634920634920633</v>
      </c>
      <c r="P1421" s="6">
        <f t="shared" si="111"/>
        <v>44.5</v>
      </c>
      <c r="Q1421" t="str">
        <f t="shared" si="112"/>
        <v>publishing/translations</v>
      </c>
      <c r="R1421" t="s">
        <v>8345</v>
      </c>
      <c r="S1421" t="s">
        <v>8353</v>
      </c>
      <c r="T1421" s="10">
        <f t="shared" si="113"/>
        <v>42622.456238425926</v>
      </c>
      <c r="U1421" s="11">
        <f t="shared" si="114"/>
        <v>42652.456238425926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</v>
      </c>
      <c r="P1422" s="6">
        <f t="shared" si="111"/>
        <v>1</v>
      </c>
      <c r="Q1422" t="str">
        <f t="shared" si="112"/>
        <v>publishing/translations</v>
      </c>
      <c r="R1422" t="s">
        <v>8345</v>
      </c>
      <c r="S1422" t="s">
        <v>8353</v>
      </c>
      <c r="T1422" s="10">
        <f t="shared" si="113"/>
        <v>42524.667662037042</v>
      </c>
      <c r="U1422" s="11">
        <f t="shared" si="114"/>
        <v>42549.667662037042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0.1</v>
      </c>
      <c r="P1423" s="6">
        <f t="shared" si="111"/>
        <v>100</v>
      </c>
      <c r="Q1423" t="str">
        <f t="shared" si="112"/>
        <v>publishing/translations</v>
      </c>
      <c r="R1423" t="s">
        <v>8345</v>
      </c>
      <c r="S1423" t="s">
        <v>8353</v>
      </c>
      <c r="T1423" s="10">
        <f t="shared" si="113"/>
        <v>42013.915613425925</v>
      </c>
      <c r="U1423" s="11">
        <f t="shared" si="114"/>
        <v>42043.915613425925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0.104</v>
      </c>
      <c r="P1424" s="6">
        <f t="shared" si="111"/>
        <v>13</v>
      </c>
      <c r="Q1424" t="str">
        <f t="shared" si="112"/>
        <v>publishing/translations</v>
      </c>
      <c r="R1424" t="s">
        <v>8345</v>
      </c>
      <c r="S1424" t="s">
        <v>8353</v>
      </c>
      <c r="T1424" s="10">
        <f t="shared" si="113"/>
        <v>42604.239629629628</v>
      </c>
      <c r="U1424" s="11">
        <f t="shared" si="114"/>
        <v>42634.239629629628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0.33333333333333337</v>
      </c>
      <c r="P1425" s="6">
        <f t="shared" si="111"/>
        <v>100</v>
      </c>
      <c r="Q1425" t="str">
        <f t="shared" si="112"/>
        <v>publishing/translations</v>
      </c>
      <c r="R1425" t="s">
        <v>8345</v>
      </c>
      <c r="S1425" t="s">
        <v>8353</v>
      </c>
      <c r="T1425" s="10">
        <f t="shared" si="113"/>
        <v>42340.360312500001</v>
      </c>
      <c r="U1425" s="11">
        <f t="shared" si="114"/>
        <v>42370.360312500001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20.36</v>
      </c>
      <c r="P1426" s="6">
        <f t="shared" si="111"/>
        <v>109.07142857142857</v>
      </c>
      <c r="Q1426" t="str">
        <f t="shared" si="112"/>
        <v>publishing/translations</v>
      </c>
      <c r="R1426" t="s">
        <v>8345</v>
      </c>
      <c r="S1426" t="s">
        <v>8353</v>
      </c>
      <c r="T1426" s="10">
        <f t="shared" si="113"/>
        <v>42676.717615740738</v>
      </c>
      <c r="U1426" s="11">
        <f t="shared" si="114"/>
        <v>42689.759282407409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 t="e">
        <f t="shared" si="111"/>
        <v>#DIV/0!</v>
      </c>
      <c r="Q1427" t="str">
        <f t="shared" si="112"/>
        <v>publishing/translations</v>
      </c>
      <c r="R1427" t="s">
        <v>8345</v>
      </c>
      <c r="S1427" t="s">
        <v>8353</v>
      </c>
      <c r="T1427" s="10">
        <f t="shared" si="113"/>
        <v>42093.131469907406</v>
      </c>
      <c r="U1427" s="11">
        <f t="shared" si="114"/>
        <v>42123.131469907406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 t="e">
        <f t="shared" si="111"/>
        <v>#DIV/0!</v>
      </c>
      <c r="Q1428" t="str">
        <f t="shared" si="112"/>
        <v>publishing/translations</v>
      </c>
      <c r="R1428" t="s">
        <v>8345</v>
      </c>
      <c r="S1428" t="s">
        <v>8353</v>
      </c>
      <c r="T1428" s="10">
        <f t="shared" si="113"/>
        <v>42180.390277777777</v>
      </c>
      <c r="U1428" s="11">
        <f t="shared" si="114"/>
        <v>42240.390277777777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8.3800000000000008</v>
      </c>
      <c r="P1429" s="6">
        <f t="shared" si="111"/>
        <v>104.75</v>
      </c>
      <c r="Q1429" t="str">
        <f t="shared" si="112"/>
        <v>publishing/translations</v>
      </c>
      <c r="R1429" t="s">
        <v>8345</v>
      </c>
      <c r="S1429" t="s">
        <v>8353</v>
      </c>
      <c r="T1429" s="10">
        <f t="shared" si="113"/>
        <v>42601.851678240739</v>
      </c>
      <c r="U1429" s="11">
        <f t="shared" si="114"/>
        <v>42631.851678240739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4.5</v>
      </c>
      <c r="P1430" s="6">
        <f t="shared" si="111"/>
        <v>15</v>
      </c>
      <c r="Q1430" t="str">
        <f t="shared" si="112"/>
        <v>publishing/translations</v>
      </c>
      <c r="R1430" t="s">
        <v>8345</v>
      </c>
      <c r="S1430" t="s">
        <v>8353</v>
      </c>
      <c r="T1430" s="10">
        <f t="shared" si="113"/>
        <v>42432.379826388889</v>
      </c>
      <c r="U1430" s="11">
        <f t="shared" si="114"/>
        <v>42462.338159722218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 t="e">
        <f t="shared" si="111"/>
        <v>#DIV/0!</v>
      </c>
      <c r="Q1431" t="str">
        <f t="shared" si="112"/>
        <v>publishing/translations</v>
      </c>
      <c r="R1431" t="s">
        <v>8345</v>
      </c>
      <c r="S1431" t="s">
        <v>8353</v>
      </c>
      <c r="T1431" s="10">
        <f t="shared" si="113"/>
        <v>42074.060671296291</v>
      </c>
      <c r="U1431" s="11">
        <f t="shared" si="114"/>
        <v>42104.060671296291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</v>
      </c>
      <c r="P1432" s="6">
        <f t="shared" si="111"/>
        <v>80.599999999999994</v>
      </c>
      <c r="Q1432" t="str">
        <f t="shared" si="112"/>
        <v>publishing/translations</v>
      </c>
      <c r="R1432" t="s">
        <v>8345</v>
      </c>
      <c r="S1432" t="s">
        <v>8353</v>
      </c>
      <c r="T1432" s="10">
        <f t="shared" si="113"/>
        <v>41961.813518518517</v>
      </c>
      <c r="U1432" s="11">
        <f t="shared" si="114"/>
        <v>41992.813518518517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31.94705882352941</v>
      </c>
      <c r="P1433" s="6">
        <f t="shared" si="111"/>
        <v>115.55319148936171</v>
      </c>
      <c r="Q1433" t="str">
        <f t="shared" si="112"/>
        <v>publishing/translations</v>
      </c>
      <c r="R1433" t="s">
        <v>8345</v>
      </c>
      <c r="S1433" t="s">
        <v>8353</v>
      </c>
      <c r="T1433" s="10">
        <f t="shared" si="113"/>
        <v>42304.210833333331</v>
      </c>
      <c r="U1433" s="11">
        <f t="shared" si="114"/>
        <v>42334.252500000002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 t="e">
        <f t="shared" si="111"/>
        <v>#DIV/0!</v>
      </c>
      <c r="Q1434" t="str">
        <f t="shared" si="112"/>
        <v>publishing/translations</v>
      </c>
      <c r="R1434" t="s">
        <v>8345</v>
      </c>
      <c r="S1434" t="s">
        <v>8353</v>
      </c>
      <c r="T1434" s="10">
        <f t="shared" si="113"/>
        <v>42175.780416666668</v>
      </c>
      <c r="U1434" s="11">
        <f t="shared" si="114"/>
        <v>42205.780416666668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6.708333333333333</v>
      </c>
      <c r="P1435" s="6">
        <f t="shared" si="111"/>
        <v>80.5</v>
      </c>
      <c r="Q1435" t="str">
        <f t="shared" si="112"/>
        <v>publishing/translations</v>
      </c>
      <c r="R1435" t="s">
        <v>8345</v>
      </c>
      <c r="S1435" t="s">
        <v>8353</v>
      </c>
      <c r="T1435" s="10">
        <f t="shared" si="113"/>
        <v>42673.625868055555</v>
      </c>
      <c r="U1435" s="11">
        <f t="shared" si="114"/>
        <v>42714.458333333328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9.9878048780487809</v>
      </c>
      <c r="P1436" s="6">
        <f t="shared" si="111"/>
        <v>744.5454545454545</v>
      </c>
      <c r="Q1436" t="str">
        <f t="shared" si="112"/>
        <v>publishing/translations</v>
      </c>
      <c r="R1436" t="s">
        <v>8345</v>
      </c>
      <c r="S1436" t="s">
        <v>8353</v>
      </c>
      <c r="T1436" s="10">
        <f t="shared" si="113"/>
        <v>42142.767106481479</v>
      </c>
      <c r="U1436" s="11">
        <f t="shared" si="114"/>
        <v>42163.625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0.1</v>
      </c>
      <c r="P1437" s="6">
        <f t="shared" si="111"/>
        <v>7.5</v>
      </c>
      <c r="Q1437" t="str">
        <f t="shared" si="112"/>
        <v>publishing/translations</v>
      </c>
      <c r="R1437" t="s">
        <v>8345</v>
      </c>
      <c r="S1437" t="s">
        <v>8353</v>
      </c>
      <c r="T1437" s="10">
        <f t="shared" si="113"/>
        <v>42258.780324074076</v>
      </c>
      <c r="U1437" s="11">
        <f t="shared" si="114"/>
        <v>42288.780324074076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0.77</v>
      </c>
      <c r="P1438" s="6">
        <f t="shared" si="111"/>
        <v>38.5</v>
      </c>
      <c r="Q1438" t="str">
        <f t="shared" si="112"/>
        <v>publishing/translations</v>
      </c>
      <c r="R1438" t="s">
        <v>8345</v>
      </c>
      <c r="S1438" t="s">
        <v>8353</v>
      </c>
      <c r="T1438" s="10">
        <f t="shared" si="113"/>
        <v>42391.35019675926</v>
      </c>
      <c r="U1438" s="11">
        <f t="shared" si="114"/>
        <v>42421.35019675926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26.900000000000002</v>
      </c>
      <c r="P1439" s="6">
        <f t="shared" si="111"/>
        <v>36.68181818181818</v>
      </c>
      <c r="Q1439" t="str">
        <f t="shared" si="112"/>
        <v>publishing/translations</v>
      </c>
      <c r="R1439" t="s">
        <v>8345</v>
      </c>
      <c r="S1439" t="s">
        <v>8353</v>
      </c>
      <c r="T1439" s="10">
        <f t="shared" si="113"/>
        <v>41796.531701388885</v>
      </c>
      <c r="U1439" s="11">
        <f t="shared" si="114"/>
        <v>41833.207638888889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 s="6">
        <f t="shared" si="111"/>
        <v>75</v>
      </c>
      <c r="Q1440" t="str">
        <f t="shared" si="112"/>
        <v>publishing/translations</v>
      </c>
      <c r="R1440" t="s">
        <v>8345</v>
      </c>
      <c r="S1440" t="s">
        <v>8353</v>
      </c>
      <c r="T1440" s="10">
        <f t="shared" si="113"/>
        <v>42457.871516203704</v>
      </c>
      <c r="U1440" s="11">
        <f t="shared" si="114"/>
        <v>42487.579861111109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</v>
      </c>
      <c r="P1441" s="6">
        <f t="shared" si="111"/>
        <v>30</v>
      </c>
      <c r="Q1441" t="str">
        <f t="shared" si="112"/>
        <v>publishing/translations</v>
      </c>
      <c r="R1441" t="s">
        <v>8345</v>
      </c>
      <c r="S1441" t="s">
        <v>8353</v>
      </c>
      <c r="T1441" s="10">
        <f t="shared" si="113"/>
        <v>42040.829872685179</v>
      </c>
      <c r="U1441" s="11">
        <f t="shared" si="114"/>
        <v>42070.829872685179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7.6923076923076927E-3</v>
      </c>
      <c r="P1442" s="6">
        <f t="shared" si="111"/>
        <v>1</v>
      </c>
      <c r="Q1442" t="str">
        <f t="shared" si="112"/>
        <v>publishing/translations</v>
      </c>
      <c r="R1442" t="s">
        <v>8345</v>
      </c>
      <c r="S1442" t="s">
        <v>8353</v>
      </c>
      <c r="T1442" s="10">
        <f t="shared" si="113"/>
        <v>42486.748414351852</v>
      </c>
      <c r="U1442" s="11">
        <f t="shared" si="114"/>
        <v>42516.748414351852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</v>
      </c>
      <c r="P1443" s="6">
        <f t="shared" si="111"/>
        <v>673.33333333333337</v>
      </c>
      <c r="Q1443" t="str">
        <f t="shared" si="112"/>
        <v>publishing/translations</v>
      </c>
      <c r="R1443" t="s">
        <v>8345</v>
      </c>
      <c r="S1443" t="s">
        <v>8353</v>
      </c>
      <c r="T1443" s="10">
        <f t="shared" si="113"/>
        <v>42198.765844907408</v>
      </c>
      <c r="U1443" s="11">
        <f t="shared" si="114"/>
        <v>42258.765844907408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 t="e">
        <f t="shared" si="111"/>
        <v>#DIV/0!</v>
      </c>
      <c r="Q1444" t="str">
        <f t="shared" si="112"/>
        <v>publishing/translations</v>
      </c>
      <c r="R1444" t="s">
        <v>8345</v>
      </c>
      <c r="S1444" t="s">
        <v>8353</v>
      </c>
      <c r="T1444" s="10">
        <f t="shared" si="113"/>
        <v>42485.64534722222</v>
      </c>
      <c r="U1444" s="11">
        <f t="shared" si="114"/>
        <v>42515.64534722222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 t="e">
        <f t="shared" si="111"/>
        <v>#DIV/0!</v>
      </c>
      <c r="Q1445" t="str">
        <f t="shared" si="112"/>
        <v>publishing/translations</v>
      </c>
      <c r="R1445" t="s">
        <v>8345</v>
      </c>
      <c r="S1445" t="s">
        <v>8353</v>
      </c>
      <c r="T1445" s="10">
        <f t="shared" si="113"/>
        <v>42707.926030092596</v>
      </c>
      <c r="U1445" s="11">
        <f t="shared" si="114"/>
        <v>42737.926030092596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 t="e">
        <f t="shared" si="111"/>
        <v>#DIV/0!</v>
      </c>
      <c r="Q1446" t="str">
        <f t="shared" si="112"/>
        <v>publishing/translations</v>
      </c>
      <c r="R1446" t="s">
        <v>8345</v>
      </c>
      <c r="S1446" t="s">
        <v>8353</v>
      </c>
      <c r="T1446" s="10">
        <f t="shared" si="113"/>
        <v>42199.873402777783</v>
      </c>
      <c r="U1446" s="11">
        <f t="shared" si="114"/>
        <v>42259.873402777783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 t="e">
        <f t="shared" si="111"/>
        <v>#DIV/0!</v>
      </c>
      <c r="Q1447" t="str">
        <f t="shared" si="112"/>
        <v>publishing/translations</v>
      </c>
      <c r="R1447" t="s">
        <v>8345</v>
      </c>
      <c r="S1447" t="s">
        <v>8353</v>
      </c>
      <c r="T1447" s="10">
        <f t="shared" si="113"/>
        <v>42139.542303240742</v>
      </c>
      <c r="U1447" s="11">
        <f t="shared" si="114"/>
        <v>42169.542303240742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 t="e">
        <f t="shared" si="111"/>
        <v>#DIV/0!</v>
      </c>
      <c r="Q1448" t="str">
        <f t="shared" si="112"/>
        <v>publishing/translations</v>
      </c>
      <c r="R1448" t="s">
        <v>8345</v>
      </c>
      <c r="S1448" t="s">
        <v>8353</v>
      </c>
      <c r="T1448" s="10">
        <f t="shared" si="113"/>
        <v>42461.447662037041</v>
      </c>
      <c r="U1448" s="11">
        <f t="shared" si="114"/>
        <v>42481.447662037041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1.4999999999999999E-2</v>
      </c>
      <c r="P1449" s="6">
        <f t="shared" si="111"/>
        <v>25</v>
      </c>
      <c r="Q1449" t="str">
        <f t="shared" si="112"/>
        <v>publishing/translations</v>
      </c>
      <c r="R1449" t="s">
        <v>8345</v>
      </c>
      <c r="S1449" t="s">
        <v>8353</v>
      </c>
      <c r="T1449" s="10">
        <f t="shared" si="113"/>
        <v>42529.730717592596</v>
      </c>
      <c r="U1449" s="11">
        <f t="shared" si="114"/>
        <v>42559.730717592596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 t="e">
        <f t="shared" si="111"/>
        <v>#DIV/0!</v>
      </c>
      <c r="Q1450" t="str">
        <f t="shared" si="112"/>
        <v>publishing/translations</v>
      </c>
      <c r="R1450" t="s">
        <v>8345</v>
      </c>
      <c r="S1450" t="s">
        <v>8353</v>
      </c>
      <c r="T1450" s="10">
        <f t="shared" si="113"/>
        <v>42115.936550925922</v>
      </c>
      <c r="U1450" s="11">
        <f t="shared" si="114"/>
        <v>42146.225694444445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 t="e">
        <f t="shared" si="111"/>
        <v>#DIV/0!</v>
      </c>
      <c r="Q1451" t="str">
        <f t="shared" si="112"/>
        <v>publishing/translations</v>
      </c>
      <c r="R1451" t="s">
        <v>8345</v>
      </c>
      <c r="S1451" t="s">
        <v>8353</v>
      </c>
      <c r="T1451" s="10">
        <f t="shared" si="113"/>
        <v>42086.811400462961</v>
      </c>
      <c r="U1451" s="11">
        <f t="shared" si="114"/>
        <v>42134.811400462961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1E-3</v>
      </c>
      <c r="P1452" s="6">
        <f t="shared" si="111"/>
        <v>1</v>
      </c>
      <c r="Q1452" t="str">
        <f t="shared" si="112"/>
        <v>publishing/translations</v>
      </c>
      <c r="R1452" t="s">
        <v>8345</v>
      </c>
      <c r="S1452" t="s">
        <v>8353</v>
      </c>
      <c r="T1452" s="10">
        <f t="shared" si="113"/>
        <v>42390.171261574069</v>
      </c>
      <c r="U1452" s="11">
        <f t="shared" si="114"/>
        <v>42420.171261574069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1.0554089709762533E-2</v>
      </c>
      <c r="P1453" s="6">
        <f t="shared" si="111"/>
        <v>1</v>
      </c>
      <c r="Q1453" t="str">
        <f t="shared" si="112"/>
        <v>publishing/translations</v>
      </c>
      <c r="R1453" t="s">
        <v>8345</v>
      </c>
      <c r="S1453" t="s">
        <v>8353</v>
      </c>
      <c r="T1453" s="10">
        <f t="shared" si="113"/>
        <v>41931.959016203706</v>
      </c>
      <c r="U1453" s="11">
        <f t="shared" si="114"/>
        <v>41962.00068287037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 t="e">
        <f t="shared" si="111"/>
        <v>#DIV/0!</v>
      </c>
      <c r="Q1454" t="str">
        <f t="shared" si="112"/>
        <v>publishing/translations</v>
      </c>
      <c r="R1454" t="s">
        <v>8345</v>
      </c>
      <c r="S1454" t="s">
        <v>8353</v>
      </c>
      <c r="T1454" s="10">
        <f t="shared" si="113"/>
        <v>41818.703275462962</v>
      </c>
      <c r="U1454" s="11">
        <f t="shared" si="114"/>
        <v>41848.703275462962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 t="e">
        <f t="shared" si="111"/>
        <v>#DIV/0!</v>
      </c>
      <c r="Q1455" t="str">
        <f t="shared" si="112"/>
        <v>publishing/translations</v>
      </c>
      <c r="R1455" t="s">
        <v>8345</v>
      </c>
      <c r="S1455" t="s">
        <v>8353</v>
      </c>
      <c r="T1455" s="10">
        <f t="shared" si="113"/>
        <v>42795.696145833332</v>
      </c>
      <c r="U1455" s="11">
        <f t="shared" si="114"/>
        <v>42840.654479166667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0.85714285714285721</v>
      </c>
      <c r="P1456" s="6">
        <f t="shared" si="111"/>
        <v>15</v>
      </c>
      <c r="Q1456" t="str">
        <f t="shared" si="112"/>
        <v>publishing/translations</v>
      </c>
      <c r="R1456" t="s">
        <v>8345</v>
      </c>
      <c r="S1456" t="s">
        <v>8353</v>
      </c>
      <c r="T1456" s="10">
        <f t="shared" si="113"/>
        <v>42463.866666666669</v>
      </c>
      <c r="U1456" s="11">
        <f t="shared" si="114"/>
        <v>42484.915972222225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10.5</v>
      </c>
      <c r="P1457" s="6">
        <f t="shared" si="111"/>
        <v>225</v>
      </c>
      <c r="Q1457" t="str">
        <f t="shared" si="112"/>
        <v>publishing/translations</v>
      </c>
      <c r="R1457" t="s">
        <v>8345</v>
      </c>
      <c r="S1457" t="s">
        <v>8353</v>
      </c>
      <c r="T1457" s="10">
        <f t="shared" si="113"/>
        <v>41832.672685185185</v>
      </c>
      <c r="U1457" s="11">
        <f t="shared" si="114"/>
        <v>41887.568749999999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2.9000000000000004</v>
      </c>
      <c r="P1458" s="6">
        <f t="shared" si="111"/>
        <v>48.333333333333336</v>
      </c>
      <c r="Q1458" t="str">
        <f t="shared" si="112"/>
        <v>publishing/translations</v>
      </c>
      <c r="R1458" t="s">
        <v>8345</v>
      </c>
      <c r="S1458" t="s">
        <v>8353</v>
      </c>
      <c r="T1458" s="10">
        <f t="shared" si="113"/>
        <v>42708.668576388889</v>
      </c>
      <c r="U1458" s="11">
        <f t="shared" si="114"/>
        <v>42738.668576388889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 t="e">
        <f t="shared" si="111"/>
        <v>#DIV/0!</v>
      </c>
      <c r="Q1459" t="str">
        <f t="shared" si="112"/>
        <v>publishing/translations</v>
      </c>
      <c r="R1459" t="s">
        <v>8345</v>
      </c>
      <c r="S1459" t="s">
        <v>8353</v>
      </c>
      <c r="T1459" s="10">
        <f t="shared" si="113"/>
        <v>42289.89634259259</v>
      </c>
      <c r="U1459" s="11">
        <f t="shared" si="114"/>
        <v>42319.938009259262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 t="e">
        <f t="shared" si="111"/>
        <v>#DIV/0!</v>
      </c>
      <c r="Q1460" t="str">
        <f t="shared" si="112"/>
        <v>publishing/translations</v>
      </c>
      <c r="R1460" t="s">
        <v>8345</v>
      </c>
      <c r="S1460" t="s">
        <v>8353</v>
      </c>
      <c r="T1460" s="10">
        <f t="shared" si="113"/>
        <v>41831.705555555556</v>
      </c>
      <c r="U1460" s="11">
        <f t="shared" si="114"/>
        <v>41862.166666666664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 t="e">
        <f t="shared" si="111"/>
        <v>#DIV/0!</v>
      </c>
      <c r="Q1461" t="str">
        <f t="shared" si="112"/>
        <v>publishing/translations</v>
      </c>
      <c r="R1461" t="s">
        <v>8345</v>
      </c>
      <c r="S1461" t="s">
        <v>8353</v>
      </c>
      <c r="T1461" s="10">
        <f t="shared" si="113"/>
        <v>42312.204814814817</v>
      </c>
      <c r="U1461" s="11">
        <f t="shared" si="114"/>
        <v>42340.725694444445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 t="e">
        <f t="shared" si="111"/>
        <v>#DIV/0!</v>
      </c>
      <c r="Q1462" t="str">
        <f t="shared" si="112"/>
        <v>publishing/translations</v>
      </c>
      <c r="R1462" t="s">
        <v>8345</v>
      </c>
      <c r="S1462" t="s">
        <v>8353</v>
      </c>
      <c r="T1462" s="10">
        <f t="shared" si="113"/>
        <v>41915.896967592591</v>
      </c>
      <c r="U1462" s="11">
        <f t="shared" si="114"/>
        <v>41973.989583333328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101.24459999999999</v>
      </c>
      <c r="P1463" s="6">
        <f t="shared" si="111"/>
        <v>44.66673529411765</v>
      </c>
      <c r="Q1463" t="str">
        <f t="shared" si="112"/>
        <v>publishing/radio &amp; podcasts</v>
      </c>
      <c r="R1463" t="s">
        <v>8335</v>
      </c>
      <c r="S1463" t="s">
        <v>8353</v>
      </c>
      <c r="T1463" s="10">
        <f t="shared" si="113"/>
        <v>41899.645300925928</v>
      </c>
      <c r="U1463" s="11">
        <f t="shared" si="114"/>
        <v>41933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108.5175</v>
      </c>
      <c r="P1464" s="6">
        <f t="shared" si="111"/>
        <v>28.937999999999999</v>
      </c>
      <c r="Q1464" t="str">
        <f t="shared" si="112"/>
        <v>publishing/radio &amp; podcasts</v>
      </c>
      <c r="R1464" t="s">
        <v>8335</v>
      </c>
      <c r="S1464" t="s">
        <v>8353</v>
      </c>
      <c r="T1464" s="10">
        <f t="shared" si="113"/>
        <v>41344.662858796299</v>
      </c>
      <c r="U1464" s="11">
        <f t="shared" si="114"/>
        <v>41374.662858796299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147.66666666666666</v>
      </c>
      <c r="P1465" s="6">
        <f t="shared" si="111"/>
        <v>35.44</v>
      </c>
      <c r="Q1465" t="str">
        <f t="shared" si="112"/>
        <v>publishing/radio &amp; podcasts</v>
      </c>
      <c r="R1465" t="s">
        <v>8335</v>
      </c>
      <c r="S1465" t="s">
        <v>8353</v>
      </c>
      <c r="T1465" s="10">
        <f t="shared" si="113"/>
        <v>41326.911319444444</v>
      </c>
      <c r="U1465" s="11">
        <f t="shared" si="114"/>
        <v>41371.869652777779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163.19999999999999</v>
      </c>
      <c r="P1466" s="6">
        <f t="shared" si="111"/>
        <v>34.871794871794869</v>
      </c>
      <c r="Q1466" t="str">
        <f t="shared" si="112"/>
        <v>publishing/radio &amp; podcasts</v>
      </c>
      <c r="R1466" t="s">
        <v>8335</v>
      </c>
      <c r="S1466" t="s">
        <v>8353</v>
      </c>
      <c r="T1466" s="10">
        <f t="shared" si="113"/>
        <v>41291.661550925928</v>
      </c>
      <c r="U1466" s="11">
        <f t="shared" si="114"/>
        <v>41321.661550925928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456.41449999999998</v>
      </c>
      <c r="P1467" s="6">
        <f t="shared" si="111"/>
        <v>52.622732513451197</v>
      </c>
      <c r="Q1467" t="str">
        <f t="shared" si="112"/>
        <v>publishing/radio &amp; podcasts</v>
      </c>
      <c r="R1467" t="s">
        <v>8335</v>
      </c>
      <c r="S1467" t="s">
        <v>8353</v>
      </c>
      <c r="T1467" s="10">
        <f t="shared" si="113"/>
        <v>40959.734398148146</v>
      </c>
      <c r="U1467" s="11">
        <f t="shared" si="114"/>
        <v>40990.125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107.87731249999999</v>
      </c>
      <c r="P1468" s="6">
        <f t="shared" si="111"/>
        <v>69.598266129032254</v>
      </c>
      <c r="Q1468" t="str">
        <f t="shared" si="112"/>
        <v>publishing/radio &amp; podcasts</v>
      </c>
      <c r="R1468" t="s">
        <v>8335</v>
      </c>
      <c r="S1468" t="s">
        <v>8353</v>
      </c>
      <c r="T1468" s="10">
        <f t="shared" si="113"/>
        <v>42340.172060185185</v>
      </c>
      <c r="U1468" s="11">
        <f t="shared" si="114"/>
        <v>42381.208333333328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115.08</v>
      </c>
      <c r="P1469" s="6">
        <f t="shared" si="111"/>
        <v>76.72</v>
      </c>
      <c r="Q1469" t="str">
        <f t="shared" si="112"/>
        <v>publishing/radio &amp; podcasts</v>
      </c>
      <c r="R1469" t="s">
        <v>8335</v>
      </c>
      <c r="S1469" t="s">
        <v>8353</v>
      </c>
      <c r="T1469" s="10">
        <f t="shared" si="113"/>
        <v>40933.80190972222</v>
      </c>
      <c r="U1469" s="11">
        <f t="shared" si="114"/>
        <v>40993.760243055556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102.36842105263158</v>
      </c>
      <c r="P1470" s="6">
        <f t="shared" si="111"/>
        <v>33.191126279863482</v>
      </c>
      <c r="Q1470" t="str">
        <f t="shared" si="112"/>
        <v>publishing/radio &amp; podcasts</v>
      </c>
      <c r="R1470" t="s">
        <v>8335</v>
      </c>
      <c r="S1470" t="s">
        <v>8353</v>
      </c>
      <c r="T1470" s="10">
        <f t="shared" si="113"/>
        <v>40646.014456018522</v>
      </c>
      <c r="U1470" s="11">
        <f t="shared" si="114"/>
        <v>40706.014456018522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108.42485875706214</v>
      </c>
      <c r="P1471" s="6">
        <f t="shared" si="111"/>
        <v>149.46417445482865</v>
      </c>
      <c r="Q1471" t="str">
        <f t="shared" si="112"/>
        <v>publishing/radio &amp; podcasts</v>
      </c>
      <c r="R1471" t="s">
        <v>8335</v>
      </c>
      <c r="S1471" t="s">
        <v>8353</v>
      </c>
      <c r="T1471" s="10">
        <f t="shared" si="113"/>
        <v>41290.598483796297</v>
      </c>
      <c r="U1471" s="11">
        <f t="shared" si="114"/>
        <v>41320.598483796297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125.13333333333334</v>
      </c>
      <c r="P1472" s="6">
        <f t="shared" si="111"/>
        <v>23.172839506172838</v>
      </c>
      <c r="Q1472" t="str">
        <f t="shared" si="112"/>
        <v>publishing/radio &amp; podcasts</v>
      </c>
      <c r="R1472" t="s">
        <v>8335</v>
      </c>
      <c r="S1472" t="s">
        <v>8353</v>
      </c>
      <c r="T1472" s="10">
        <f t="shared" si="113"/>
        <v>41250.827118055553</v>
      </c>
      <c r="U1472" s="11">
        <f t="shared" si="114"/>
        <v>41271.827118055553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103.840625</v>
      </c>
      <c r="P1473" s="6">
        <f t="shared" si="111"/>
        <v>96.877551020408163</v>
      </c>
      <c r="Q1473" t="str">
        <f t="shared" si="112"/>
        <v>publishing/radio &amp; podcasts</v>
      </c>
      <c r="R1473" t="s">
        <v>8335</v>
      </c>
      <c r="S1473" t="s">
        <v>8353</v>
      </c>
      <c r="T1473" s="10">
        <f t="shared" si="113"/>
        <v>42073.957569444443</v>
      </c>
      <c r="U1473" s="11">
        <f t="shared" si="114"/>
        <v>42103.957569444443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15">(E1474/D1474)*100</f>
        <v>138.70400000000001</v>
      </c>
      <c r="P1474" s="6">
        <f t="shared" ref="P1474:P1537" si="116">(E1474/L1474)</f>
        <v>103.20238095238095</v>
      </c>
      <c r="Q1474" t="str">
        <f t="shared" ref="Q1474:Q1537" si="117">N1474</f>
        <v>publishing/radio &amp; podcasts</v>
      </c>
      <c r="R1474" t="s">
        <v>8335</v>
      </c>
      <c r="S1474" t="s">
        <v>8353</v>
      </c>
      <c r="T1474" s="10">
        <f t="shared" si="113"/>
        <v>41533.542858796296</v>
      </c>
      <c r="U1474" s="11">
        <f t="shared" si="114"/>
        <v>41563.542858796296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15"/>
        <v>120.51600000000001</v>
      </c>
      <c r="P1475" s="6">
        <f t="shared" si="116"/>
        <v>38.462553191489363</v>
      </c>
      <c r="Q1475" t="str">
        <f t="shared" si="117"/>
        <v>publishing/radio &amp; podcasts</v>
      </c>
      <c r="R1475" t="s">
        <v>8335</v>
      </c>
      <c r="S1475" t="s">
        <v>8353</v>
      </c>
      <c r="T1475" s="10">
        <f t="shared" ref="T1475:T1538" si="118">(((J1475/60)/60)/24)+DATE(1970,1,1)</f>
        <v>40939.979618055557</v>
      </c>
      <c r="U1475" s="11">
        <f t="shared" ref="U1475:U1538" si="119">(((I1475/60)/60)/24)+DATE(1970,1,1)</f>
        <v>40969.979618055557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112.26666666666667</v>
      </c>
      <c r="P1476" s="6">
        <f t="shared" si="116"/>
        <v>44.315789473684212</v>
      </c>
      <c r="Q1476" t="str">
        <f t="shared" si="117"/>
        <v>publishing/radio &amp; podcasts</v>
      </c>
      <c r="R1476" t="s">
        <v>8335</v>
      </c>
      <c r="S1476" t="s">
        <v>8353</v>
      </c>
      <c r="T1476" s="10">
        <f t="shared" si="118"/>
        <v>41500.727916666663</v>
      </c>
      <c r="U1476" s="11">
        <f t="shared" si="119"/>
        <v>41530.727916666663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188.66966666666667</v>
      </c>
      <c r="P1477" s="6">
        <f t="shared" si="116"/>
        <v>64.173356009070289</v>
      </c>
      <c r="Q1477" t="str">
        <f t="shared" si="117"/>
        <v>publishing/radio &amp; podcasts</v>
      </c>
      <c r="R1477" t="s">
        <v>8335</v>
      </c>
      <c r="S1477" t="s">
        <v>8353</v>
      </c>
      <c r="T1477" s="10">
        <f t="shared" si="118"/>
        <v>41960.722951388889</v>
      </c>
      <c r="U1477" s="11">
        <f t="shared" si="119"/>
        <v>41993.207638888889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661.55466666666666</v>
      </c>
      <c r="P1478" s="6">
        <f t="shared" si="116"/>
        <v>43.333275109170302</v>
      </c>
      <c r="Q1478" t="str">
        <f t="shared" si="117"/>
        <v>publishing/radio &amp; podcasts</v>
      </c>
      <c r="R1478" t="s">
        <v>8335</v>
      </c>
      <c r="S1478" t="s">
        <v>8353</v>
      </c>
      <c r="T1478" s="10">
        <f t="shared" si="118"/>
        <v>40766.041921296295</v>
      </c>
      <c r="U1478" s="11">
        <f t="shared" si="119"/>
        <v>40796.041921296295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111.31</v>
      </c>
      <c r="P1479" s="6">
        <f t="shared" si="116"/>
        <v>90.495934959349597</v>
      </c>
      <c r="Q1479" t="str">
        <f t="shared" si="117"/>
        <v>publishing/radio &amp; podcasts</v>
      </c>
      <c r="R1479" t="s">
        <v>8335</v>
      </c>
      <c r="S1479" t="s">
        <v>8353</v>
      </c>
      <c r="T1479" s="10">
        <f t="shared" si="118"/>
        <v>40840.615787037037</v>
      </c>
      <c r="U1479" s="11">
        <f t="shared" si="119"/>
        <v>40900.125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1181.6142199999999</v>
      </c>
      <c r="P1480" s="6">
        <f t="shared" si="116"/>
        <v>29.187190495010373</v>
      </c>
      <c r="Q1480" t="str">
        <f t="shared" si="117"/>
        <v>publishing/radio &amp; podcasts</v>
      </c>
      <c r="R1480" t="s">
        <v>8335</v>
      </c>
      <c r="S1480" t="s">
        <v>8353</v>
      </c>
      <c r="T1480" s="10">
        <f t="shared" si="118"/>
        <v>41394.871678240743</v>
      </c>
      <c r="U1480" s="11">
        <f t="shared" si="119"/>
        <v>41408.871678240743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137.375</v>
      </c>
      <c r="P1481" s="6">
        <f t="shared" si="116"/>
        <v>30.95774647887324</v>
      </c>
      <c r="Q1481" t="str">
        <f t="shared" si="117"/>
        <v>publishing/radio &amp; podcasts</v>
      </c>
      <c r="R1481" t="s">
        <v>8335</v>
      </c>
      <c r="S1481" t="s">
        <v>8353</v>
      </c>
      <c r="T1481" s="10">
        <f t="shared" si="118"/>
        <v>41754.745243055557</v>
      </c>
      <c r="U1481" s="11">
        <f t="shared" si="119"/>
        <v>41769.165972222225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117.04040000000001</v>
      </c>
      <c r="P1482" s="6">
        <f t="shared" si="116"/>
        <v>92.157795275590544</v>
      </c>
      <c r="Q1482" t="str">
        <f t="shared" si="117"/>
        <v>publishing/radio &amp; podcasts</v>
      </c>
      <c r="R1482" t="s">
        <v>8335</v>
      </c>
      <c r="S1482" t="s">
        <v>8353</v>
      </c>
      <c r="T1482" s="10">
        <f t="shared" si="118"/>
        <v>41464.934016203704</v>
      </c>
      <c r="U1482" s="11">
        <f t="shared" si="119"/>
        <v>41481.708333333336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</v>
      </c>
      <c r="P1483" s="6">
        <f t="shared" si="116"/>
        <v>17.5</v>
      </c>
      <c r="Q1483" t="str">
        <f t="shared" si="117"/>
        <v>publishing/fiction</v>
      </c>
      <c r="R1483" t="s">
        <v>8318</v>
      </c>
      <c r="S1483" t="s">
        <v>8353</v>
      </c>
      <c r="T1483" s="10">
        <f t="shared" si="118"/>
        <v>41550.922974537039</v>
      </c>
      <c r="U1483" s="11">
        <f t="shared" si="119"/>
        <v>41580.922974537039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0.1</v>
      </c>
      <c r="P1484" s="6">
        <f t="shared" si="116"/>
        <v>5</v>
      </c>
      <c r="Q1484" t="str">
        <f t="shared" si="117"/>
        <v>publishing/fiction</v>
      </c>
      <c r="R1484" t="s">
        <v>8318</v>
      </c>
      <c r="S1484" t="s">
        <v>8353</v>
      </c>
      <c r="T1484" s="10">
        <f t="shared" si="118"/>
        <v>41136.85805555556</v>
      </c>
      <c r="U1484" s="11">
        <f t="shared" si="119"/>
        <v>41159.32708333333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0.7142857142857143</v>
      </c>
      <c r="P1485" s="6">
        <f t="shared" si="116"/>
        <v>25</v>
      </c>
      <c r="Q1485" t="str">
        <f t="shared" si="117"/>
        <v>publishing/fiction</v>
      </c>
      <c r="R1485" t="s">
        <v>8318</v>
      </c>
      <c r="S1485" t="s">
        <v>8353</v>
      </c>
      <c r="T1485" s="10">
        <f t="shared" si="118"/>
        <v>42548.192997685182</v>
      </c>
      <c r="U1485" s="11">
        <f t="shared" si="119"/>
        <v>42573.192997685182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 t="e">
        <f t="shared" si="116"/>
        <v>#DIV/0!</v>
      </c>
      <c r="Q1486" t="str">
        <f t="shared" si="117"/>
        <v>publishing/fiction</v>
      </c>
      <c r="R1486" t="s">
        <v>8318</v>
      </c>
      <c r="S1486" t="s">
        <v>8353</v>
      </c>
      <c r="T1486" s="10">
        <f t="shared" si="118"/>
        <v>41053.200960648144</v>
      </c>
      <c r="U1486" s="11">
        <f t="shared" si="119"/>
        <v>41111.618750000001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2.2388059701492535</v>
      </c>
      <c r="P1487" s="6">
        <f t="shared" si="116"/>
        <v>50</v>
      </c>
      <c r="Q1487" t="str">
        <f t="shared" si="117"/>
        <v>publishing/fiction</v>
      </c>
      <c r="R1487" t="s">
        <v>8318</v>
      </c>
      <c r="S1487" t="s">
        <v>8353</v>
      </c>
      <c r="T1487" s="10">
        <f t="shared" si="118"/>
        <v>42130.795983796299</v>
      </c>
      <c r="U1487" s="11">
        <f t="shared" si="119"/>
        <v>42175.795983796299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0.24</v>
      </c>
      <c r="P1488" s="6">
        <f t="shared" si="116"/>
        <v>16</v>
      </c>
      <c r="Q1488" t="str">
        <f t="shared" si="117"/>
        <v>publishing/fiction</v>
      </c>
      <c r="R1488" t="s">
        <v>8318</v>
      </c>
      <c r="S1488" t="s">
        <v>8353</v>
      </c>
      <c r="T1488" s="10">
        <f t="shared" si="118"/>
        <v>42032.168530092589</v>
      </c>
      <c r="U1488" s="11">
        <f t="shared" si="119"/>
        <v>42062.168530092589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 t="e">
        <f t="shared" si="116"/>
        <v>#DIV/0!</v>
      </c>
      <c r="Q1489" t="str">
        <f t="shared" si="117"/>
        <v>publishing/fiction</v>
      </c>
      <c r="R1489" t="s">
        <v>8318</v>
      </c>
      <c r="S1489" t="s">
        <v>8353</v>
      </c>
      <c r="T1489" s="10">
        <f t="shared" si="118"/>
        <v>42554.917488425926</v>
      </c>
      <c r="U1489" s="11">
        <f t="shared" si="119"/>
        <v>42584.917488425926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</v>
      </c>
      <c r="P1490" s="6">
        <f t="shared" si="116"/>
        <v>60</v>
      </c>
      <c r="Q1490" t="str">
        <f t="shared" si="117"/>
        <v>publishing/fiction</v>
      </c>
      <c r="R1490" t="s">
        <v>8318</v>
      </c>
      <c r="S1490" t="s">
        <v>8353</v>
      </c>
      <c r="T1490" s="10">
        <f t="shared" si="118"/>
        <v>41614.563194444447</v>
      </c>
      <c r="U1490" s="11">
        <f t="shared" si="119"/>
        <v>41644.563194444447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 t="e">
        <f t="shared" si="116"/>
        <v>#DIV/0!</v>
      </c>
      <c r="Q1491" t="str">
        <f t="shared" si="117"/>
        <v>publishing/fiction</v>
      </c>
      <c r="R1491" t="s">
        <v>8318</v>
      </c>
      <c r="S1491" t="s">
        <v>8353</v>
      </c>
      <c r="T1491" s="10">
        <f t="shared" si="118"/>
        <v>41198.611712962964</v>
      </c>
      <c r="U1491" s="11">
        <f t="shared" si="119"/>
        <v>41228.653379629628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30.862068965517242</v>
      </c>
      <c r="P1492" s="6">
        <f t="shared" si="116"/>
        <v>47.10526315789474</v>
      </c>
      <c r="Q1492" t="str">
        <f t="shared" si="117"/>
        <v>publishing/fiction</v>
      </c>
      <c r="R1492" t="s">
        <v>8318</v>
      </c>
      <c r="S1492" t="s">
        <v>8353</v>
      </c>
      <c r="T1492" s="10">
        <f t="shared" si="118"/>
        <v>41520.561041666668</v>
      </c>
      <c r="U1492" s="11">
        <f t="shared" si="119"/>
        <v>41549.561041666668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8.3333333333333321</v>
      </c>
      <c r="P1493" s="6">
        <f t="shared" si="116"/>
        <v>100</v>
      </c>
      <c r="Q1493" t="str">
        <f t="shared" si="117"/>
        <v>publishing/fiction</v>
      </c>
      <c r="R1493" t="s">
        <v>8318</v>
      </c>
      <c r="S1493" t="s">
        <v>8353</v>
      </c>
      <c r="T1493" s="10">
        <f t="shared" si="118"/>
        <v>41991.713460648149</v>
      </c>
      <c r="U1493" s="11">
        <f t="shared" si="119"/>
        <v>42050.651388888888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0.75</v>
      </c>
      <c r="P1494" s="6">
        <f t="shared" si="116"/>
        <v>15</v>
      </c>
      <c r="Q1494" t="str">
        <f t="shared" si="117"/>
        <v>publishing/fiction</v>
      </c>
      <c r="R1494" t="s">
        <v>8318</v>
      </c>
      <c r="S1494" t="s">
        <v>8353</v>
      </c>
      <c r="T1494" s="10">
        <f t="shared" si="118"/>
        <v>40682.884791666671</v>
      </c>
      <c r="U1494" s="11">
        <f t="shared" si="119"/>
        <v>40712.884791666671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 t="e">
        <f t="shared" si="116"/>
        <v>#DIV/0!</v>
      </c>
      <c r="Q1495" t="str">
        <f t="shared" si="117"/>
        <v>publishing/fiction</v>
      </c>
      <c r="R1495" t="s">
        <v>8318</v>
      </c>
      <c r="S1495" t="s">
        <v>8353</v>
      </c>
      <c r="T1495" s="10">
        <f t="shared" si="118"/>
        <v>41411.866608796299</v>
      </c>
      <c r="U1495" s="11">
        <f t="shared" si="119"/>
        <v>41441.866608796299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8.9</v>
      </c>
      <c r="P1496" s="6">
        <f t="shared" si="116"/>
        <v>40.454545454545453</v>
      </c>
      <c r="Q1496" t="str">
        <f t="shared" si="117"/>
        <v>publishing/fiction</v>
      </c>
      <c r="R1496" t="s">
        <v>8318</v>
      </c>
      <c r="S1496" t="s">
        <v>8353</v>
      </c>
      <c r="T1496" s="10">
        <f t="shared" si="118"/>
        <v>42067.722372685181</v>
      </c>
      <c r="U1496" s="11">
        <f t="shared" si="119"/>
        <v>42097.651388888888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 t="e">
        <f t="shared" si="116"/>
        <v>#DIV/0!</v>
      </c>
      <c r="Q1497" t="str">
        <f t="shared" si="117"/>
        <v>publishing/fiction</v>
      </c>
      <c r="R1497" t="s">
        <v>8318</v>
      </c>
      <c r="S1497" t="s">
        <v>8353</v>
      </c>
      <c r="T1497" s="10">
        <f t="shared" si="118"/>
        <v>40752.789710648147</v>
      </c>
      <c r="U1497" s="11">
        <f t="shared" si="119"/>
        <v>40782.789710648147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 t="e">
        <f t="shared" si="116"/>
        <v>#DIV/0!</v>
      </c>
      <c r="Q1498" t="str">
        <f t="shared" si="117"/>
        <v>publishing/fiction</v>
      </c>
      <c r="R1498" t="s">
        <v>8318</v>
      </c>
      <c r="S1498" t="s">
        <v>8353</v>
      </c>
      <c r="T1498" s="10">
        <f t="shared" si="118"/>
        <v>41838.475219907406</v>
      </c>
      <c r="U1498" s="11">
        <f t="shared" si="119"/>
        <v>41898.475219907406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6.6666666666666671E-3</v>
      </c>
      <c r="P1499" s="6">
        <f t="shared" si="116"/>
        <v>1</v>
      </c>
      <c r="Q1499" t="str">
        <f t="shared" si="117"/>
        <v>publishing/fiction</v>
      </c>
      <c r="R1499" t="s">
        <v>8318</v>
      </c>
      <c r="S1499" t="s">
        <v>8353</v>
      </c>
      <c r="T1499" s="10">
        <f t="shared" si="118"/>
        <v>41444.64261574074</v>
      </c>
      <c r="U1499" s="11">
        <f t="shared" si="119"/>
        <v>41486.821527777778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</v>
      </c>
      <c r="P1500" s="6">
        <f t="shared" si="116"/>
        <v>19</v>
      </c>
      <c r="Q1500" t="str">
        <f t="shared" si="117"/>
        <v>publishing/fiction</v>
      </c>
      <c r="R1500" t="s">
        <v>8318</v>
      </c>
      <c r="S1500" t="s">
        <v>8353</v>
      </c>
      <c r="T1500" s="10">
        <f t="shared" si="118"/>
        <v>41840.983541666668</v>
      </c>
      <c r="U1500" s="11">
        <f t="shared" si="119"/>
        <v>41885.983541666668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0.25</v>
      </c>
      <c r="P1501" s="6">
        <f t="shared" si="116"/>
        <v>5</v>
      </c>
      <c r="Q1501" t="str">
        <f t="shared" si="117"/>
        <v>publishing/fiction</v>
      </c>
      <c r="R1501" t="s">
        <v>8318</v>
      </c>
      <c r="S1501" t="s">
        <v>8353</v>
      </c>
      <c r="T1501" s="10">
        <f t="shared" si="118"/>
        <v>42527.007326388892</v>
      </c>
      <c r="U1501" s="11">
        <f t="shared" si="119"/>
        <v>42587.007326388892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25.035714285714285</v>
      </c>
      <c r="P1502" s="6">
        <f t="shared" si="116"/>
        <v>46.733333333333334</v>
      </c>
      <c r="Q1502" t="str">
        <f t="shared" si="117"/>
        <v>publishing/fiction</v>
      </c>
      <c r="R1502" t="s">
        <v>8318</v>
      </c>
      <c r="S1502" t="s">
        <v>8353</v>
      </c>
      <c r="T1502" s="10">
        <f t="shared" si="118"/>
        <v>41365.904594907406</v>
      </c>
      <c r="U1502" s="11">
        <f t="shared" si="119"/>
        <v>41395.904594907406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166.33076923076925</v>
      </c>
      <c r="P1503" s="6">
        <f t="shared" si="116"/>
        <v>97.731073446327684</v>
      </c>
      <c r="Q1503" t="str">
        <f t="shared" si="117"/>
        <v>photography/photobooks</v>
      </c>
      <c r="R1503" t="s">
        <v>8331</v>
      </c>
      <c r="S1503" t="s">
        <v>8358</v>
      </c>
      <c r="T1503" s="10">
        <f t="shared" si="118"/>
        <v>42163.583599537036</v>
      </c>
      <c r="U1503" s="11">
        <f t="shared" si="119"/>
        <v>42193.583599537036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101.44545454545455</v>
      </c>
      <c r="P1504" s="6">
        <f t="shared" si="116"/>
        <v>67.835866261398181</v>
      </c>
      <c r="Q1504" t="str">
        <f t="shared" si="117"/>
        <v>photography/photobooks</v>
      </c>
      <c r="R1504" t="s">
        <v>8331</v>
      </c>
      <c r="S1504" t="s">
        <v>8358</v>
      </c>
      <c r="T1504" s="10">
        <f t="shared" si="118"/>
        <v>42426.542592592596</v>
      </c>
      <c r="U1504" s="11">
        <f t="shared" si="119"/>
        <v>42454.916666666672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107.89146666666667</v>
      </c>
      <c r="P1505" s="6">
        <f t="shared" si="116"/>
        <v>56.98492957746479</v>
      </c>
      <c r="Q1505" t="str">
        <f t="shared" si="117"/>
        <v>photography/photobooks</v>
      </c>
      <c r="R1505" t="s">
        <v>8331</v>
      </c>
      <c r="S1505" t="s">
        <v>8358</v>
      </c>
      <c r="T1505" s="10">
        <f t="shared" si="118"/>
        <v>42606.347233796296</v>
      </c>
      <c r="U1505" s="11">
        <f t="shared" si="119"/>
        <v>42666.347233796296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277.93846153846158</v>
      </c>
      <c r="P1506" s="6">
        <f t="shared" si="116"/>
        <v>67.159851301115239</v>
      </c>
      <c r="Q1506" t="str">
        <f t="shared" si="117"/>
        <v>photography/photobooks</v>
      </c>
      <c r="R1506" t="s">
        <v>8331</v>
      </c>
      <c r="S1506" t="s">
        <v>8358</v>
      </c>
      <c r="T1506" s="10">
        <f t="shared" si="118"/>
        <v>41772.657685185186</v>
      </c>
      <c r="U1506" s="11">
        <f t="shared" si="119"/>
        <v>41800.356249999997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103.58125</v>
      </c>
      <c r="P1507" s="6">
        <f t="shared" si="116"/>
        <v>48.037681159420288</v>
      </c>
      <c r="Q1507" t="str">
        <f t="shared" si="117"/>
        <v>photography/photobooks</v>
      </c>
      <c r="R1507" t="s">
        <v>8331</v>
      </c>
      <c r="S1507" t="s">
        <v>8358</v>
      </c>
      <c r="T1507" s="10">
        <f t="shared" si="118"/>
        <v>42414.44332175926</v>
      </c>
      <c r="U1507" s="11">
        <f t="shared" si="119"/>
        <v>42451.834027777775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111.4</v>
      </c>
      <c r="P1508" s="6">
        <f t="shared" si="116"/>
        <v>38.860465116279073</v>
      </c>
      <c r="Q1508" t="str">
        <f t="shared" si="117"/>
        <v>photography/photobooks</v>
      </c>
      <c r="R1508" t="s">
        <v>8331</v>
      </c>
      <c r="S1508" t="s">
        <v>8358</v>
      </c>
      <c r="T1508" s="10">
        <f t="shared" si="118"/>
        <v>41814.785925925928</v>
      </c>
      <c r="U1508" s="11">
        <f t="shared" si="119"/>
        <v>41844.785925925928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 s="6">
        <f t="shared" si="116"/>
        <v>78.181818181818187</v>
      </c>
      <c r="Q1509" t="str">
        <f t="shared" si="117"/>
        <v>photography/photobooks</v>
      </c>
      <c r="R1509" t="s">
        <v>8331</v>
      </c>
      <c r="S1509" t="s">
        <v>8358</v>
      </c>
      <c r="T1509" s="10">
        <f t="shared" si="118"/>
        <v>40254.450335648151</v>
      </c>
      <c r="U1509" s="11">
        <f t="shared" si="119"/>
        <v>40313.340277777781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110.76216216216217</v>
      </c>
      <c r="P1510" s="6">
        <f t="shared" si="116"/>
        <v>97.113744075829388</v>
      </c>
      <c r="Q1510" t="str">
        <f t="shared" si="117"/>
        <v>photography/photobooks</v>
      </c>
      <c r="R1510" t="s">
        <v>8331</v>
      </c>
      <c r="S1510" t="s">
        <v>8358</v>
      </c>
      <c r="T1510" s="10">
        <f t="shared" si="118"/>
        <v>41786.614363425928</v>
      </c>
      <c r="U1510" s="11">
        <f t="shared" si="119"/>
        <v>41817.614363425928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123.64125714285714</v>
      </c>
      <c r="P1511" s="6">
        <f t="shared" si="116"/>
        <v>110.39397959183674</v>
      </c>
      <c r="Q1511" t="str">
        <f t="shared" si="117"/>
        <v>photography/photobooks</v>
      </c>
      <c r="R1511" t="s">
        <v>8331</v>
      </c>
      <c r="S1511" t="s">
        <v>8358</v>
      </c>
      <c r="T1511" s="10">
        <f t="shared" si="118"/>
        <v>42751.533391203702</v>
      </c>
      <c r="U1511" s="11">
        <f t="shared" si="119"/>
        <v>42780.957638888889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101.03500000000001</v>
      </c>
      <c r="P1512" s="6">
        <f t="shared" si="116"/>
        <v>39.91506172839506</v>
      </c>
      <c r="Q1512" t="str">
        <f t="shared" si="117"/>
        <v>photography/photobooks</v>
      </c>
      <c r="R1512" t="s">
        <v>8331</v>
      </c>
      <c r="S1512" t="s">
        <v>8358</v>
      </c>
      <c r="T1512" s="10">
        <f t="shared" si="118"/>
        <v>41809.385162037033</v>
      </c>
      <c r="U1512" s="11">
        <f t="shared" si="119"/>
        <v>41839.385162037033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111.79285714285714</v>
      </c>
      <c r="P1513" s="6">
        <f t="shared" si="116"/>
        <v>75.975728155339809</v>
      </c>
      <c r="Q1513" t="str">
        <f t="shared" si="117"/>
        <v>photography/photobooks</v>
      </c>
      <c r="R1513" t="s">
        <v>8331</v>
      </c>
      <c r="S1513" t="s">
        <v>8358</v>
      </c>
      <c r="T1513" s="10">
        <f t="shared" si="118"/>
        <v>42296.583379629628</v>
      </c>
      <c r="U1513" s="11">
        <f t="shared" si="119"/>
        <v>42326.625046296293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558.7714285714286</v>
      </c>
      <c r="P1514" s="6">
        <f t="shared" si="116"/>
        <v>58.379104477611939</v>
      </c>
      <c r="Q1514" t="str">
        <f t="shared" si="117"/>
        <v>photography/photobooks</v>
      </c>
      <c r="R1514" t="s">
        <v>8331</v>
      </c>
      <c r="S1514" t="s">
        <v>8358</v>
      </c>
      <c r="T1514" s="10">
        <f t="shared" si="118"/>
        <v>42741.684479166666</v>
      </c>
      <c r="U1514" s="11">
        <f t="shared" si="119"/>
        <v>42771.684479166666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150.01875000000001</v>
      </c>
      <c r="P1515" s="6">
        <f t="shared" si="116"/>
        <v>55.82093023255814</v>
      </c>
      <c r="Q1515" t="str">
        <f t="shared" si="117"/>
        <v>photography/photobooks</v>
      </c>
      <c r="R1515" t="s">
        <v>8331</v>
      </c>
      <c r="S1515" t="s">
        <v>8358</v>
      </c>
      <c r="T1515" s="10">
        <f t="shared" si="118"/>
        <v>41806.637337962966</v>
      </c>
      <c r="U1515" s="11">
        <f t="shared" si="119"/>
        <v>41836.637337962966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106.476</v>
      </c>
      <c r="P1516" s="6">
        <f t="shared" si="116"/>
        <v>151.24431818181819</v>
      </c>
      <c r="Q1516" t="str">
        <f t="shared" si="117"/>
        <v>photography/photobooks</v>
      </c>
      <c r="R1516" t="s">
        <v>8331</v>
      </c>
      <c r="S1516" t="s">
        <v>8358</v>
      </c>
      <c r="T1516" s="10">
        <f t="shared" si="118"/>
        <v>42234.597685185188</v>
      </c>
      <c r="U1516" s="11">
        <f t="shared" si="119"/>
        <v>42274.597685185188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157.18899999999999</v>
      </c>
      <c r="P1517" s="6">
        <f t="shared" si="116"/>
        <v>849.67027027027029</v>
      </c>
      <c r="Q1517" t="str">
        <f t="shared" si="117"/>
        <v>photography/photobooks</v>
      </c>
      <c r="R1517" t="s">
        <v>8331</v>
      </c>
      <c r="S1517" t="s">
        <v>8358</v>
      </c>
      <c r="T1517" s="10">
        <f t="shared" si="118"/>
        <v>42415.253437499996</v>
      </c>
      <c r="U1517" s="11">
        <f t="shared" si="119"/>
        <v>42445.211770833332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108.65882352941176</v>
      </c>
      <c r="P1518" s="6">
        <f t="shared" si="116"/>
        <v>159.24137931034483</v>
      </c>
      <c r="Q1518" t="str">
        <f t="shared" si="117"/>
        <v>photography/photobooks</v>
      </c>
      <c r="R1518" t="s">
        <v>8331</v>
      </c>
      <c r="S1518" t="s">
        <v>8358</v>
      </c>
      <c r="T1518" s="10">
        <f t="shared" si="118"/>
        <v>42619.466342592597</v>
      </c>
      <c r="U1518" s="11">
        <f t="shared" si="119"/>
        <v>42649.583333333328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161.97999999999999</v>
      </c>
      <c r="P1519" s="6">
        <f t="shared" si="116"/>
        <v>39.507317073170732</v>
      </c>
      <c r="Q1519" t="str">
        <f t="shared" si="117"/>
        <v>photography/photobooks</v>
      </c>
      <c r="R1519" t="s">
        <v>8331</v>
      </c>
      <c r="S1519" t="s">
        <v>8358</v>
      </c>
      <c r="T1519" s="10">
        <f t="shared" si="118"/>
        <v>41948.56658564815</v>
      </c>
      <c r="U1519" s="11">
        <f t="shared" si="119"/>
        <v>41979.25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205.36666666666665</v>
      </c>
      <c r="P1520" s="6">
        <f t="shared" si="116"/>
        <v>130.52966101694915</v>
      </c>
      <c r="Q1520" t="str">
        <f t="shared" si="117"/>
        <v>photography/photobooks</v>
      </c>
      <c r="R1520" t="s">
        <v>8331</v>
      </c>
      <c r="S1520" t="s">
        <v>8358</v>
      </c>
      <c r="T1520" s="10">
        <f t="shared" si="118"/>
        <v>41760.8200462963</v>
      </c>
      <c r="U1520" s="11">
        <f t="shared" si="119"/>
        <v>41790.8200462963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103.36388888888889</v>
      </c>
      <c r="P1521" s="6">
        <f t="shared" si="116"/>
        <v>64.156896551724131</v>
      </c>
      <c r="Q1521" t="str">
        <f t="shared" si="117"/>
        <v>photography/photobooks</v>
      </c>
      <c r="R1521" t="s">
        <v>8331</v>
      </c>
      <c r="S1521" t="s">
        <v>8358</v>
      </c>
      <c r="T1521" s="10">
        <f t="shared" si="118"/>
        <v>41782.741701388892</v>
      </c>
      <c r="U1521" s="11">
        <f t="shared" si="119"/>
        <v>41810.915972222225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103.47222222222223</v>
      </c>
      <c r="P1522" s="6">
        <f t="shared" si="116"/>
        <v>111.52694610778443</v>
      </c>
      <c r="Q1522" t="str">
        <f t="shared" si="117"/>
        <v>photography/photobooks</v>
      </c>
      <c r="R1522" t="s">
        <v>8331</v>
      </c>
      <c r="S1522" t="s">
        <v>8358</v>
      </c>
      <c r="T1522" s="10">
        <f t="shared" si="118"/>
        <v>41955.857789351852</v>
      </c>
      <c r="U1522" s="11">
        <f t="shared" si="119"/>
        <v>41992.166666666672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106.81333333333333</v>
      </c>
      <c r="P1523" s="6">
        <f t="shared" si="116"/>
        <v>170.44680851063831</v>
      </c>
      <c r="Q1523" t="str">
        <f t="shared" si="117"/>
        <v>photography/photobooks</v>
      </c>
      <c r="R1523" t="s">
        <v>8331</v>
      </c>
      <c r="S1523" t="s">
        <v>8358</v>
      </c>
      <c r="T1523" s="10">
        <f t="shared" si="118"/>
        <v>42493.167719907404</v>
      </c>
      <c r="U1523" s="11">
        <f t="shared" si="119"/>
        <v>42528.167719907404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138.96574712643678</v>
      </c>
      <c r="P1524" s="6">
        <f t="shared" si="116"/>
        <v>133.7391592920354</v>
      </c>
      <c r="Q1524" t="str">
        <f t="shared" si="117"/>
        <v>photography/photobooks</v>
      </c>
      <c r="R1524" t="s">
        <v>8331</v>
      </c>
      <c r="S1524" t="s">
        <v>8358</v>
      </c>
      <c r="T1524" s="10">
        <f t="shared" si="118"/>
        <v>41899.830312500002</v>
      </c>
      <c r="U1524" s="11">
        <f t="shared" si="119"/>
        <v>41929.830312500002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124.84324324324325</v>
      </c>
      <c r="P1525" s="6">
        <f t="shared" si="116"/>
        <v>95.834024896265561</v>
      </c>
      <c r="Q1525" t="str">
        <f t="shared" si="117"/>
        <v>photography/photobooks</v>
      </c>
      <c r="R1525" t="s">
        <v>8331</v>
      </c>
      <c r="S1525" t="s">
        <v>8358</v>
      </c>
      <c r="T1525" s="10">
        <f t="shared" si="118"/>
        <v>41964.751342592594</v>
      </c>
      <c r="U1525" s="11">
        <f t="shared" si="119"/>
        <v>41996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206.99999999999997</v>
      </c>
      <c r="P1526" s="6">
        <f t="shared" si="116"/>
        <v>221.78571428571428</v>
      </c>
      <c r="Q1526" t="str">
        <f t="shared" si="117"/>
        <v>photography/photobooks</v>
      </c>
      <c r="R1526" t="s">
        <v>8331</v>
      </c>
      <c r="S1526" t="s">
        <v>8358</v>
      </c>
      <c r="T1526" s="10">
        <f t="shared" si="118"/>
        <v>42756.501041666663</v>
      </c>
      <c r="U1526" s="11">
        <f t="shared" si="119"/>
        <v>42786.501041666663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174.00576923076923</v>
      </c>
      <c r="P1527" s="6">
        <f t="shared" si="116"/>
        <v>32.315357142857138</v>
      </c>
      <c r="Q1527" t="str">
        <f t="shared" si="117"/>
        <v>photography/photobooks</v>
      </c>
      <c r="R1527" t="s">
        <v>8331</v>
      </c>
      <c r="S1527" t="s">
        <v>8358</v>
      </c>
      <c r="T1527" s="10">
        <f t="shared" si="118"/>
        <v>42570.702986111108</v>
      </c>
      <c r="U1527" s="11">
        <f t="shared" si="119"/>
        <v>42600.702986111108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120.32608695652173</v>
      </c>
      <c r="P1528" s="6">
        <f t="shared" si="116"/>
        <v>98.839285714285708</v>
      </c>
      <c r="Q1528" t="str">
        <f t="shared" si="117"/>
        <v>photography/photobooks</v>
      </c>
      <c r="R1528" t="s">
        <v>8331</v>
      </c>
      <c r="S1528" t="s">
        <v>8358</v>
      </c>
      <c r="T1528" s="10">
        <f t="shared" si="118"/>
        <v>42339.276006944448</v>
      </c>
      <c r="U1528" s="11">
        <f t="shared" si="119"/>
        <v>42388.276006944448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110.44428571428573</v>
      </c>
      <c r="P1529" s="6">
        <f t="shared" si="116"/>
        <v>55.222142857142863</v>
      </c>
      <c r="Q1529" t="str">
        <f t="shared" si="117"/>
        <v>photography/photobooks</v>
      </c>
      <c r="R1529" t="s">
        <v>8331</v>
      </c>
      <c r="S1529" t="s">
        <v>8358</v>
      </c>
      <c r="T1529" s="10">
        <f t="shared" si="118"/>
        <v>42780.600532407407</v>
      </c>
      <c r="U1529" s="11">
        <f t="shared" si="119"/>
        <v>42808.558865740735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281.56666666666666</v>
      </c>
      <c r="P1530" s="6">
        <f t="shared" si="116"/>
        <v>52.793750000000003</v>
      </c>
      <c r="Q1530" t="str">
        <f t="shared" si="117"/>
        <v>photography/photobooks</v>
      </c>
      <c r="R1530" t="s">
        <v>8331</v>
      </c>
      <c r="S1530" t="s">
        <v>8358</v>
      </c>
      <c r="T1530" s="10">
        <f t="shared" si="118"/>
        <v>42736.732893518521</v>
      </c>
      <c r="U1530" s="11">
        <f t="shared" si="119"/>
        <v>42767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100.67894736842105</v>
      </c>
      <c r="P1531" s="6">
        <f t="shared" si="116"/>
        <v>135.66666666666666</v>
      </c>
      <c r="Q1531" t="str">
        <f t="shared" si="117"/>
        <v>photography/photobooks</v>
      </c>
      <c r="R1531" t="s">
        <v>8331</v>
      </c>
      <c r="S1531" t="s">
        <v>8358</v>
      </c>
      <c r="T1531" s="10">
        <f t="shared" si="118"/>
        <v>42052.628703703704</v>
      </c>
      <c r="U1531" s="11">
        <f t="shared" si="119"/>
        <v>42082.587037037039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134.82571428571427</v>
      </c>
      <c r="P1532" s="6">
        <f t="shared" si="116"/>
        <v>53.991990846681922</v>
      </c>
      <c r="Q1532" t="str">
        <f t="shared" si="117"/>
        <v>photography/photobooks</v>
      </c>
      <c r="R1532" t="s">
        <v>8331</v>
      </c>
      <c r="S1532" t="s">
        <v>8358</v>
      </c>
      <c r="T1532" s="10">
        <f t="shared" si="118"/>
        <v>42275.767303240747</v>
      </c>
      <c r="U1532" s="11">
        <f t="shared" si="119"/>
        <v>42300.767303240747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175.95744680851064</v>
      </c>
      <c r="P1533" s="6">
        <f t="shared" si="116"/>
        <v>56.643835616438359</v>
      </c>
      <c r="Q1533" t="str">
        <f t="shared" si="117"/>
        <v>photography/photobooks</v>
      </c>
      <c r="R1533" t="s">
        <v>8331</v>
      </c>
      <c r="S1533" t="s">
        <v>8358</v>
      </c>
      <c r="T1533" s="10">
        <f t="shared" si="118"/>
        <v>41941.802384259259</v>
      </c>
      <c r="U1533" s="11">
        <f t="shared" si="119"/>
        <v>41974.125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484.02000000000004</v>
      </c>
      <c r="P1534" s="6">
        <f t="shared" si="116"/>
        <v>82.316326530612244</v>
      </c>
      <c r="Q1534" t="str">
        <f t="shared" si="117"/>
        <v>photography/photobooks</v>
      </c>
      <c r="R1534" t="s">
        <v>8331</v>
      </c>
      <c r="S1534" t="s">
        <v>8358</v>
      </c>
      <c r="T1534" s="10">
        <f t="shared" si="118"/>
        <v>42391.475289351853</v>
      </c>
      <c r="U1534" s="11">
        <f t="shared" si="119"/>
        <v>42415.625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145.14000000000001</v>
      </c>
      <c r="P1535" s="6">
        <f t="shared" si="116"/>
        <v>88.26081081081081</v>
      </c>
      <c r="Q1535" t="str">
        <f t="shared" si="117"/>
        <v>photography/photobooks</v>
      </c>
      <c r="R1535" t="s">
        <v>8331</v>
      </c>
      <c r="S1535" t="s">
        <v>8358</v>
      </c>
      <c r="T1535" s="10">
        <f t="shared" si="118"/>
        <v>42443.00204861111</v>
      </c>
      <c r="U1535" s="11">
        <f t="shared" si="119"/>
        <v>42492.165972222225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417.73333333333335</v>
      </c>
      <c r="P1536" s="6">
        <f t="shared" si="116"/>
        <v>84.905149051490511</v>
      </c>
      <c r="Q1536" t="str">
        <f t="shared" si="117"/>
        <v>photography/photobooks</v>
      </c>
      <c r="R1536" t="s">
        <v>8331</v>
      </c>
      <c r="S1536" t="s">
        <v>8358</v>
      </c>
      <c r="T1536" s="10">
        <f t="shared" si="118"/>
        <v>42221.67432870371</v>
      </c>
      <c r="U1536" s="11">
        <f t="shared" si="119"/>
        <v>42251.67432870371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132.42499999999998</v>
      </c>
      <c r="P1537" s="6">
        <f t="shared" si="116"/>
        <v>48.154545454545456</v>
      </c>
      <c r="Q1537" t="str">
        <f t="shared" si="117"/>
        <v>photography/photobooks</v>
      </c>
      <c r="R1537" t="s">
        <v>8331</v>
      </c>
      <c r="S1537" t="s">
        <v>8358</v>
      </c>
      <c r="T1537" s="10">
        <f t="shared" si="118"/>
        <v>42484.829062500001</v>
      </c>
      <c r="U1537" s="11">
        <f t="shared" si="119"/>
        <v>42513.916666666672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20">(E1538/D1538)*100</f>
        <v>250.30841666666666</v>
      </c>
      <c r="P1538" s="6">
        <f t="shared" ref="P1538:P1601" si="121">(E1538/L1538)</f>
        <v>66.015406593406595</v>
      </c>
      <c r="Q1538" t="str">
        <f t="shared" ref="Q1538:Q1601" si="122">N1538</f>
        <v>photography/photobooks</v>
      </c>
      <c r="R1538" t="s">
        <v>8331</v>
      </c>
      <c r="S1538" t="s">
        <v>8358</v>
      </c>
      <c r="T1538" s="10">
        <f t="shared" si="118"/>
        <v>42213.802199074074</v>
      </c>
      <c r="U1538" s="11">
        <f t="shared" si="119"/>
        <v>42243.802199074074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20"/>
        <v>179.9</v>
      </c>
      <c r="P1539" s="6">
        <f t="shared" si="121"/>
        <v>96.375</v>
      </c>
      <c r="Q1539" t="str">
        <f t="shared" si="122"/>
        <v>photography/photobooks</v>
      </c>
      <c r="R1539" t="s">
        <v>8331</v>
      </c>
      <c r="S1539" t="s">
        <v>8358</v>
      </c>
      <c r="T1539" s="10">
        <f t="shared" ref="T1539:T1602" si="123">(((J1539/60)/60)/24)+DATE(1970,1,1)</f>
        <v>42552.315127314811</v>
      </c>
      <c r="U1539" s="11">
        <f t="shared" ref="U1539:U1602" si="124">(((I1539/60)/60)/24)+DATE(1970,1,1)</f>
        <v>42588.75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102.62857142857142</v>
      </c>
      <c r="P1540" s="6">
        <f t="shared" si="121"/>
        <v>156.17391304347825</v>
      </c>
      <c r="Q1540" t="str">
        <f t="shared" si="122"/>
        <v>photography/photobooks</v>
      </c>
      <c r="R1540" t="s">
        <v>8331</v>
      </c>
      <c r="S1540" t="s">
        <v>8358</v>
      </c>
      <c r="T1540" s="10">
        <f t="shared" si="123"/>
        <v>41981.782060185185</v>
      </c>
      <c r="U1540" s="11">
        <f t="shared" si="124"/>
        <v>42026.782060185185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135.98609999999999</v>
      </c>
      <c r="P1541" s="6">
        <f t="shared" si="121"/>
        <v>95.764859154929582</v>
      </c>
      <c r="Q1541" t="str">
        <f t="shared" si="122"/>
        <v>photography/photobooks</v>
      </c>
      <c r="R1541" t="s">
        <v>8331</v>
      </c>
      <c r="S1541" t="s">
        <v>8358</v>
      </c>
      <c r="T1541" s="10">
        <f t="shared" si="123"/>
        <v>42705.919201388882</v>
      </c>
      <c r="U1541" s="11">
        <f t="shared" si="124"/>
        <v>42738.919201388882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117.86666666666667</v>
      </c>
      <c r="P1542" s="6">
        <f t="shared" si="121"/>
        <v>180.40816326530611</v>
      </c>
      <c r="Q1542" t="str">
        <f t="shared" si="122"/>
        <v>photography/photobooks</v>
      </c>
      <c r="R1542" t="s">
        <v>8331</v>
      </c>
      <c r="S1542" t="s">
        <v>8358</v>
      </c>
      <c r="T1542" s="10">
        <f t="shared" si="123"/>
        <v>41939.00712962963</v>
      </c>
      <c r="U1542" s="11">
        <f t="shared" si="124"/>
        <v>41969.052083333328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3.3333333333333333E-2</v>
      </c>
      <c r="P1543" s="6">
        <f t="shared" si="121"/>
        <v>3</v>
      </c>
      <c r="Q1543" t="str">
        <f t="shared" si="122"/>
        <v>photography/nature</v>
      </c>
      <c r="R1543" t="s">
        <v>8328</v>
      </c>
      <c r="S1543" t="s">
        <v>8358</v>
      </c>
      <c r="T1543" s="10">
        <f t="shared" si="123"/>
        <v>41974.712245370371</v>
      </c>
      <c r="U1543" s="11">
        <f t="shared" si="124"/>
        <v>42004.712245370371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 s="6">
        <f t="shared" si="121"/>
        <v>20</v>
      </c>
      <c r="Q1544" t="str">
        <f t="shared" si="122"/>
        <v>photography/nature</v>
      </c>
      <c r="R1544" t="s">
        <v>8328</v>
      </c>
      <c r="S1544" t="s">
        <v>8358</v>
      </c>
      <c r="T1544" s="10">
        <f t="shared" si="123"/>
        <v>42170.996527777781</v>
      </c>
      <c r="U1544" s="11">
        <f t="shared" si="124"/>
        <v>42185.996527777781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0.44444444444444442</v>
      </c>
      <c r="P1545" s="6">
        <f t="shared" si="121"/>
        <v>10</v>
      </c>
      <c r="Q1545" t="str">
        <f t="shared" si="122"/>
        <v>photography/nature</v>
      </c>
      <c r="R1545" t="s">
        <v>8328</v>
      </c>
      <c r="S1545" t="s">
        <v>8358</v>
      </c>
      <c r="T1545" s="10">
        <f t="shared" si="123"/>
        <v>41935.509652777779</v>
      </c>
      <c r="U1545" s="11">
        <f t="shared" si="124"/>
        <v>41965.551319444443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 t="e">
        <f t="shared" si="121"/>
        <v>#DIV/0!</v>
      </c>
      <c r="Q1546" t="str">
        <f t="shared" si="122"/>
        <v>photography/nature</v>
      </c>
      <c r="R1546" t="s">
        <v>8328</v>
      </c>
      <c r="S1546" t="s">
        <v>8358</v>
      </c>
      <c r="T1546" s="10">
        <f t="shared" si="123"/>
        <v>42053.051203703704</v>
      </c>
      <c r="U1546" s="11">
        <f t="shared" si="124"/>
        <v>42095.012499999997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3.3333333333333333E-2</v>
      </c>
      <c r="P1547" s="6">
        <f t="shared" si="121"/>
        <v>1</v>
      </c>
      <c r="Q1547" t="str">
        <f t="shared" si="122"/>
        <v>photography/nature</v>
      </c>
      <c r="R1547" t="s">
        <v>8328</v>
      </c>
      <c r="S1547" t="s">
        <v>8358</v>
      </c>
      <c r="T1547" s="10">
        <f t="shared" si="123"/>
        <v>42031.884652777779</v>
      </c>
      <c r="U1547" s="11">
        <f t="shared" si="124"/>
        <v>42065.886111111111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28.9</v>
      </c>
      <c r="P1548" s="6">
        <f t="shared" si="121"/>
        <v>26.272727272727273</v>
      </c>
      <c r="Q1548" t="str">
        <f t="shared" si="122"/>
        <v>photography/nature</v>
      </c>
      <c r="R1548" t="s">
        <v>8328</v>
      </c>
      <c r="S1548" t="s">
        <v>8358</v>
      </c>
      <c r="T1548" s="10">
        <f t="shared" si="123"/>
        <v>41839.212951388887</v>
      </c>
      <c r="U1548" s="11">
        <f t="shared" si="124"/>
        <v>41899.212951388887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 t="e">
        <f t="shared" si="121"/>
        <v>#DIV/0!</v>
      </c>
      <c r="Q1549" t="str">
        <f t="shared" si="122"/>
        <v>photography/nature</v>
      </c>
      <c r="R1549" t="s">
        <v>8328</v>
      </c>
      <c r="S1549" t="s">
        <v>8358</v>
      </c>
      <c r="T1549" s="10">
        <f t="shared" si="123"/>
        <v>42782.426875000005</v>
      </c>
      <c r="U1549" s="11">
        <f t="shared" si="124"/>
        <v>42789.426875000005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8.5714285714285712</v>
      </c>
      <c r="P1550" s="6">
        <f t="shared" si="121"/>
        <v>60</v>
      </c>
      <c r="Q1550" t="str">
        <f t="shared" si="122"/>
        <v>photography/nature</v>
      </c>
      <c r="R1550" t="s">
        <v>8328</v>
      </c>
      <c r="S1550" t="s">
        <v>8358</v>
      </c>
      <c r="T1550" s="10">
        <f t="shared" si="123"/>
        <v>42286.88217592593</v>
      </c>
      <c r="U1550" s="11">
        <f t="shared" si="124"/>
        <v>42316.923842592587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 s="6">
        <f t="shared" si="121"/>
        <v>28.333333333333332</v>
      </c>
      <c r="Q1551" t="str">
        <f t="shared" si="122"/>
        <v>photography/nature</v>
      </c>
      <c r="R1551" t="s">
        <v>8328</v>
      </c>
      <c r="S1551" t="s">
        <v>8358</v>
      </c>
      <c r="T1551" s="10">
        <f t="shared" si="123"/>
        <v>42281.136099537034</v>
      </c>
      <c r="U1551" s="11">
        <f t="shared" si="124"/>
        <v>42311.177766203706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13.466666666666665</v>
      </c>
      <c r="P1552" s="6">
        <f t="shared" si="121"/>
        <v>14.428571428571429</v>
      </c>
      <c r="Q1552" t="str">
        <f t="shared" si="122"/>
        <v>photography/nature</v>
      </c>
      <c r="R1552" t="s">
        <v>8328</v>
      </c>
      <c r="S1552" t="s">
        <v>8358</v>
      </c>
      <c r="T1552" s="10">
        <f t="shared" si="123"/>
        <v>42472.449467592596</v>
      </c>
      <c r="U1552" s="11">
        <f t="shared" si="124"/>
        <v>42502.449467592596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 t="e">
        <f t="shared" si="121"/>
        <v>#DIV/0!</v>
      </c>
      <c r="Q1553" t="str">
        <f t="shared" si="122"/>
        <v>photography/nature</v>
      </c>
      <c r="R1553" t="s">
        <v>8328</v>
      </c>
      <c r="S1553" t="s">
        <v>8358</v>
      </c>
      <c r="T1553" s="10">
        <f t="shared" si="123"/>
        <v>42121.824525462958</v>
      </c>
      <c r="U1553" s="11">
        <f t="shared" si="124"/>
        <v>42151.824525462958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49.186046511627907</v>
      </c>
      <c r="P1554" s="6">
        <f t="shared" si="121"/>
        <v>132.1875</v>
      </c>
      <c r="Q1554" t="str">
        <f t="shared" si="122"/>
        <v>photography/nature</v>
      </c>
      <c r="R1554" t="s">
        <v>8328</v>
      </c>
      <c r="S1554" t="s">
        <v>8358</v>
      </c>
      <c r="T1554" s="10">
        <f t="shared" si="123"/>
        <v>41892.688750000001</v>
      </c>
      <c r="U1554" s="11">
        <f t="shared" si="124"/>
        <v>41913.165972222225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 t="e">
        <f t="shared" si="121"/>
        <v>#DIV/0!</v>
      </c>
      <c r="Q1555" t="str">
        <f t="shared" si="122"/>
        <v>photography/nature</v>
      </c>
      <c r="R1555" t="s">
        <v>8328</v>
      </c>
      <c r="S1555" t="s">
        <v>8358</v>
      </c>
      <c r="T1555" s="10">
        <f t="shared" si="123"/>
        <v>42219.282951388886</v>
      </c>
      <c r="U1555" s="11">
        <f t="shared" si="124"/>
        <v>42249.282951388886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 t="e">
        <f t="shared" si="121"/>
        <v>#DIV/0!</v>
      </c>
      <c r="Q1556" t="str">
        <f t="shared" si="122"/>
        <v>photography/nature</v>
      </c>
      <c r="R1556" t="s">
        <v>8328</v>
      </c>
      <c r="S1556" t="s">
        <v>8358</v>
      </c>
      <c r="T1556" s="10">
        <f t="shared" si="123"/>
        <v>42188.252199074079</v>
      </c>
      <c r="U1556" s="11">
        <f t="shared" si="124"/>
        <v>42218.252199074079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 t="e">
        <f t="shared" si="121"/>
        <v>#DIV/0!</v>
      </c>
      <c r="Q1557" t="str">
        <f t="shared" si="122"/>
        <v>photography/nature</v>
      </c>
      <c r="R1557" t="s">
        <v>8328</v>
      </c>
      <c r="S1557" t="s">
        <v>8358</v>
      </c>
      <c r="T1557" s="10">
        <f t="shared" si="123"/>
        <v>42241.613796296297</v>
      </c>
      <c r="U1557" s="11">
        <f t="shared" si="124"/>
        <v>42264.708333333328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45.133333333333333</v>
      </c>
      <c r="P1558" s="6">
        <f t="shared" si="121"/>
        <v>56.416666666666664</v>
      </c>
      <c r="Q1558" t="str">
        <f t="shared" si="122"/>
        <v>photography/nature</v>
      </c>
      <c r="R1558" t="s">
        <v>8328</v>
      </c>
      <c r="S1558" t="s">
        <v>8358</v>
      </c>
      <c r="T1558" s="10">
        <f t="shared" si="123"/>
        <v>42525.153055555551</v>
      </c>
      <c r="U1558" s="11">
        <f t="shared" si="124"/>
        <v>42555.153055555551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 s="6">
        <f t="shared" si="121"/>
        <v>100</v>
      </c>
      <c r="Q1559" t="str">
        <f t="shared" si="122"/>
        <v>photography/nature</v>
      </c>
      <c r="R1559" t="s">
        <v>8328</v>
      </c>
      <c r="S1559" t="s">
        <v>8358</v>
      </c>
      <c r="T1559" s="10">
        <f t="shared" si="123"/>
        <v>41871.65315972222</v>
      </c>
      <c r="U1559" s="11">
        <f t="shared" si="124"/>
        <v>41902.65315972222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4.666666666666667</v>
      </c>
      <c r="P1560" s="6">
        <f t="shared" si="121"/>
        <v>11.666666666666666</v>
      </c>
      <c r="Q1560" t="str">
        <f t="shared" si="122"/>
        <v>photography/nature</v>
      </c>
      <c r="R1560" t="s">
        <v>8328</v>
      </c>
      <c r="S1560" t="s">
        <v>8358</v>
      </c>
      <c r="T1560" s="10">
        <f t="shared" si="123"/>
        <v>42185.397673611107</v>
      </c>
      <c r="U1560" s="11">
        <f t="shared" si="124"/>
        <v>42244.508333333331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0.33333333333333337</v>
      </c>
      <c r="P1561" s="6">
        <f t="shared" si="121"/>
        <v>50</v>
      </c>
      <c r="Q1561" t="str">
        <f t="shared" si="122"/>
        <v>photography/nature</v>
      </c>
      <c r="R1561" t="s">
        <v>8328</v>
      </c>
      <c r="S1561" t="s">
        <v>8358</v>
      </c>
      <c r="T1561" s="10">
        <f t="shared" si="123"/>
        <v>42108.05322916666</v>
      </c>
      <c r="U1561" s="11">
        <f t="shared" si="124"/>
        <v>42123.05322916666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3.7600000000000002</v>
      </c>
      <c r="P1562" s="6">
        <f t="shared" si="121"/>
        <v>23.5</v>
      </c>
      <c r="Q1562" t="str">
        <f t="shared" si="122"/>
        <v>photography/nature</v>
      </c>
      <c r="R1562" t="s">
        <v>8328</v>
      </c>
      <c r="S1562" t="s">
        <v>8358</v>
      </c>
      <c r="T1562" s="10">
        <f t="shared" si="123"/>
        <v>41936.020752314813</v>
      </c>
      <c r="U1562" s="11">
        <f t="shared" si="124"/>
        <v>41956.062418981484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0.67</v>
      </c>
      <c r="P1563" s="6">
        <f t="shared" si="121"/>
        <v>67</v>
      </c>
      <c r="Q1563" t="str">
        <f t="shared" si="122"/>
        <v>publishing/art books</v>
      </c>
      <c r="R1563" t="s">
        <v>8310</v>
      </c>
      <c r="S1563" t="s">
        <v>8353</v>
      </c>
      <c r="T1563" s="10">
        <f t="shared" si="123"/>
        <v>41555.041701388887</v>
      </c>
      <c r="U1563" s="11">
        <f t="shared" si="124"/>
        <v>41585.083368055559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 t="e">
        <f t="shared" si="121"/>
        <v>#DIV/0!</v>
      </c>
      <c r="Q1564" t="str">
        <f t="shared" si="122"/>
        <v>publishing/art books</v>
      </c>
      <c r="R1564" t="s">
        <v>8310</v>
      </c>
      <c r="S1564" t="s">
        <v>8353</v>
      </c>
      <c r="T1564" s="10">
        <f t="shared" si="123"/>
        <v>40079.566157407404</v>
      </c>
      <c r="U1564" s="11">
        <f t="shared" si="124"/>
        <v>40149.034722222219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1.4166666666666665</v>
      </c>
      <c r="P1565" s="6">
        <f t="shared" si="121"/>
        <v>42.5</v>
      </c>
      <c r="Q1565" t="str">
        <f t="shared" si="122"/>
        <v>publishing/art books</v>
      </c>
      <c r="R1565" t="s">
        <v>8310</v>
      </c>
      <c r="S1565" t="s">
        <v>8353</v>
      </c>
      <c r="T1565" s="10">
        <f t="shared" si="123"/>
        <v>41652.742488425924</v>
      </c>
      <c r="U1565" s="11">
        <f t="shared" si="124"/>
        <v>41712.700821759259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0.1</v>
      </c>
      <c r="P1566" s="6">
        <f t="shared" si="121"/>
        <v>10</v>
      </c>
      <c r="Q1566" t="str">
        <f t="shared" si="122"/>
        <v>publishing/art books</v>
      </c>
      <c r="R1566" t="s">
        <v>8310</v>
      </c>
      <c r="S1566" t="s">
        <v>8353</v>
      </c>
      <c r="T1566" s="10">
        <f t="shared" si="123"/>
        <v>42121.367002314815</v>
      </c>
      <c r="U1566" s="11">
        <f t="shared" si="124"/>
        <v>42152.836805555555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</v>
      </c>
      <c r="P1567" s="6">
        <f t="shared" si="121"/>
        <v>100</v>
      </c>
      <c r="Q1567" t="str">
        <f t="shared" si="122"/>
        <v>publishing/art books</v>
      </c>
      <c r="R1567" t="s">
        <v>8310</v>
      </c>
      <c r="S1567" t="s">
        <v>8353</v>
      </c>
      <c r="T1567" s="10">
        <f t="shared" si="123"/>
        <v>40672.729872685188</v>
      </c>
      <c r="U1567" s="11">
        <f t="shared" si="124"/>
        <v>40702.729872685188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21.25</v>
      </c>
      <c r="P1568" s="6">
        <f t="shared" si="121"/>
        <v>108.05084745762711</v>
      </c>
      <c r="Q1568" t="str">
        <f t="shared" si="122"/>
        <v>publishing/art books</v>
      </c>
      <c r="R1568" t="s">
        <v>8310</v>
      </c>
      <c r="S1568" t="s">
        <v>8353</v>
      </c>
      <c r="T1568" s="10">
        <f t="shared" si="123"/>
        <v>42549.916712962964</v>
      </c>
      <c r="U1568" s="11">
        <f t="shared" si="124"/>
        <v>42578.916666666672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</v>
      </c>
      <c r="P1569" s="6">
        <f t="shared" si="121"/>
        <v>26.923076923076923</v>
      </c>
      <c r="Q1569" t="str">
        <f t="shared" si="122"/>
        <v>publishing/art books</v>
      </c>
      <c r="R1569" t="s">
        <v>8310</v>
      </c>
      <c r="S1569" t="s">
        <v>8353</v>
      </c>
      <c r="T1569" s="10">
        <f t="shared" si="123"/>
        <v>41671.936863425923</v>
      </c>
      <c r="U1569" s="11">
        <f t="shared" si="124"/>
        <v>41687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13.639999999999999</v>
      </c>
      <c r="P1570" s="6">
        <f t="shared" si="121"/>
        <v>155</v>
      </c>
      <c r="Q1570" t="str">
        <f t="shared" si="122"/>
        <v>publishing/art books</v>
      </c>
      <c r="R1570" t="s">
        <v>8310</v>
      </c>
      <c r="S1570" t="s">
        <v>8353</v>
      </c>
      <c r="T1570" s="10">
        <f t="shared" si="123"/>
        <v>41962.062326388885</v>
      </c>
      <c r="U1570" s="11">
        <f t="shared" si="124"/>
        <v>41997.062326388885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 t="e">
        <f t="shared" si="121"/>
        <v>#DIV/0!</v>
      </c>
      <c r="Q1571" t="str">
        <f t="shared" si="122"/>
        <v>publishing/art books</v>
      </c>
      <c r="R1571" t="s">
        <v>8310</v>
      </c>
      <c r="S1571" t="s">
        <v>8353</v>
      </c>
      <c r="T1571" s="10">
        <f t="shared" si="123"/>
        <v>41389.679560185185</v>
      </c>
      <c r="U1571" s="11">
        <f t="shared" si="124"/>
        <v>41419.679560185185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41.4</v>
      </c>
      <c r="P1572" s="6">
        <f t="shared" si="121"/>
        <v>47.769230769230766</v>
      </c>
      <c r="Q1572" t="str">
        <f t="shared" si="122"/>
        <v>publishing/art books</v>
      </c>
      <c r="R1572" t="s">
        <v>8310</v>
      </c>
      <c r="S1572" t="s">
        <v>8353</v>
      </c>
      <c r="T1572" s="10">
        <f t="shared" si="123"/>
        <v>42438.813449074078</v>
      </c>
      <c r="U1572" s="11">
        <f t="shared" si="124"/>
        <v>42468.771782407406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0.66115702479338845</v>
      </c>
      <c r="P1573" s="6">
        <f t="shared" si="121"/>
        <v>20</v>
      </c>
      <c r="Q1573" t="str">
        <f t="shared" si="122"/>
        <v>publishing/art books</v>
      </c>
      <c r="R1573" t="s">
        <v>8310</v>
      </c>
      <c r="S1573" t="s">
        <v>8353</v>
      </c>
      <c r="T1573" s="10">
        <f t="shared" si="123"/>
        <v>42144.769479166673</v>
      </c>
      <c r="U1573" s="11">
        <f t="shared" si="124"/>
        <v>42174.769479166673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 s="6">
        <f t="shared" si="121"/>
        <v>41.666666666666664</v>
      </c>
      <c r="Q1574" t="str">
        <f t="shared" si="122"/>
        <v>publishing/art books</v>
      </c>
      <c r="R1574" t="s">
        <v>8310</v>
      </c>
      <c r="S1574" t="s">
        <v>8353</v>
      </c>
      <c r="T1574" s="10">
        <f t="shared" si="123"/>
        <v>42404.033090277779</v>
      </c>
      <c r="U1574" s="11">
        <f t="shared" si="124"/>
        <v>42428.999305555553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2.4777777777777779</v>
      </c>
      <c r="P1575" s="6">
        <f t="shared" si="121"/>
        <v>74.333333333333329</v>
      </c>
      <c r="Q1575" t="str">
        <f t="shared" si="122"/>
        <v>publishing/art books</v>
      </c>
      <c r="R1575" t="s">
        <v>8310</v>
      </c>
      <c r="S1575" t="s">
        <v>8353</v>
      </c>
      <c r="T1575" s="10">
        <f t="shared" si="123"/>
        <v>42786.000023148154</v>
      </c>
      <c r="U1575" s="11">
        <f t="shared" si="124"/>
        <v>42826.165972222225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5.0599999999999996</v>
      </c>
      <c r="P1576" s="6">
        <f t="shared" si="121"/>
        <v>84.333333333333329</v>
      </c>
      <c r="Q1576" t="str">
        <f t="shared" si="122"/>
        <v>publishing/art books</v>
      </c>
      <c r="R1576" t="s">
        <v>8310</v>
      </c>
      <c r="S1576" t="s">
        <v>8353</v>
      </c>
      <c r="T1576" s="10">
        <f t="shared" si="123"/>
        <v>42017.927418981482</v>
      </c>
      <c r="U1576" s="11">
        <f t="shared" si="124"/>
        <v>42052.927418981482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22.91</v>
      </c>
      <c r="P1577" s="6">
        <f t="shared" si="121"/>
        <v>65.457142857142856</v>
      </c>
      <c r="Q1577" t="str">
        <f t="shared" si="122"/>
        <v>publishing/art books</v>
      </c>
      <c r="R1577" t="s">
        <v>8310</v>
      </c>
      <c r="S1577" t="s">
        <v>8353</v>
      </c>
      <c r="T1577" s="10">
        <f t="shared" si="123"/>
        <v>41799.524259259262</v>
      </c>
      <c r="U1577" s="11">
        <f t="shared" si="124"/>
        <v>41829.524259259262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 s="6">
        <f t="shared" si="121"/>
        <v>65</v>
      </c>
      <c r="Q1578" t="str">
        <f t="shared" si="122"/>
        <v>publishing/art books</v>
      </c>
      <c r="R1578" t="s">
        <v>8310</v>
      </c>
      <c r="S1578" t="s">
        <v>8353</v>
      </c>
      <c r="T1578" s="10">
        <f t="shared" si="123"/>
        <v>42140.879259259258</v>
      </c>
      <c r="U1578" s="11">
        <f t="shared" si="124"/>
        <v>42185.879259259258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0.54999999999999993</v>
      </c>
      <c r="P1579" s="6">
        <f t="shared" si="121"/>
        <v>27.5</v>
      </c>
      <c r="Q1579" t="str">
        <f t="shared" si="122"/>
        <v>publishing/art books</v>
      </c>
      <c r="R1579" t="s">
        <v>8310</v>
      </c>
      <c r="S1579" t="s">
        <v>8353</v>
      </c>
      <c r="T1579" s="10">
        <f t="shared" si="123"/>
        <v>41054.847777777781</v>
      </c>
      <c r="U1579" s="11">
        <f t="shared" si="124"/>
        <v>41114.847777777781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10.806536636794938</v>
      </c>
      <c r="P1580" s="6">
        <f t="shared" si="121"/>
        <v>51.25</v>
      </c>
      <c r="Q1580" t="str">
        <f t="shared" si="122"/>
        <v>publishing/art books</v>
      </c>
      <c r="R1580" t="s">
        <v>8310</v>
      </c>
      <c r="S1580" t="s">
        <v>8353</v>
      </c>
      <c r="T1580" s="10">
        <f t="shared" si="123"/>
        <v>40399.065868055557</v>
      </c>
      <c r="U1580" s="11">
        <f t="shared" si="124"/>
        <v>40423.083333333336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0.84008400840084008</v>
      </c>
      <c r="P1581" s="6">
        <f t="shared" si="121"/>
        <v>14</v>
      </c>
      <c r="Q1581" t="str">
        <f t="shared" si="122"/>
        <v>publishing/art books</v>
      </c>
      <c r="R1581" t="s">
        <v>8310</v>
      </c>
      <c r="S1581" t="s">
        <v>8353</v>
      </c>
      <c r="T1581" s="10">
        <f t="shared" si="123"/>
        <v>41481.996423611112</v>
      </c>
      <c r="U1581" s="11">
        <f t="shared" si="124"/>
        <v>41514.996423611112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 t="e">
        <f t="shared" si="121"/>
        <v>#DIV/0!</v>
      </c>
      <c r="Q1582" t="str">
        <f t="shared" si="122"/>
        <v>publishing/art books</v>
      </c>
      <c r="R1582" t="s">
        <v>8310</v>
      </c>
      <c r="S1582" t="s">
        <v>8353</v>
      </c>
      <c r="T1582" s="10">
        <f t="shared" si="123"/>
        <v>40990.050069444449</v>
      </c>
      <c r="U1582" s="11">
        <f t="shared" si="124"/>
        <v>41050.050069444449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0.5</v>
      </c>
      <c r="P1583" s="6">
        <f t="shared" si="121"/>
        <v>5</v>
      </c>
      <c r="Q1583" t="str">
        <f t="shared" si="122"/>
        <v>photography/places</v>
      </c>
      <c r="R1583" t="s">
        <v>8332</v>
      </c>
      <c r="S1583" t="s">
        <v>8358</v>
      </c>
      <c r="T1583" s="10">
        <f t="shared" si="123"/>
        <v>42325.448958333334</v>
      </c>
      <c r="U1583" s="11">
        <f t="shared" si="124"/>
        <v>42357.448958333334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9.3000000000000007</v>
      </c>
      <c r="P1584" s="6">
        <f t="shared" si="121"/>
        <v>31</v>
      </c>
      <c r="Q1584" t="str">
        <f t="shared" si="122"/>
        <v>photography/places</v>
      </c>
      <c r="R1584" t="s">
        <v>8332</v>
      </c>
      <c r="S1584" t="s">
        <v>8358</v>
      </c>
      <c r="T1584" s="10">
        <f t="shared" si="123"/>
        <v>42246.789965277778</v>
      </c>
      <c r="U1584" s="11">
        <f t="shared" si="124"/>
        <v>42303.888888888891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7.4999999999999997E-2</v>
      </c>
      <c r="P1585" s="6">
        <f t="shared" si="121"/>
        <v>15</v>
      </c>
      <c r="Q1585" t="str">
        <f t="shared" si="122"/>
        <v>photography/places</v>
      </c>
      <c r="R1585" t="s">
        <v>8332</v>
      </c>
      <c r="S1585" t="s">
        <v>8358</v>
      </c>
      <c r="T1585" s="10">
        <f t="shared" si="123"/>
        <v>41877.904988425929</v>
      </c>
      <c r="U1585" s="11">
        <f t="shared" si="124"/>
        <v>41907.904988425929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 t="e">
        <f t="shared" si="121"/>
        <v>#DIV/0!</v>
      </c>
      <c r="Q1586" t="str">
        <f t="shared" si="122"/>
        <v>photography/places</v>
      </c>
      <c r="R1586" t="s">
        <v>8332</v>
      </c>
      <c r="S1586" t="s">
        <v>8358</v>
      </c>
      <c r="T1586" s="10">
        <f t="shared" si="123"/>
        <v>41779.649317129632</v>
      </c>
      <c r="U1586" s="11">
        <f t="shared" si="124"/>
        <v>41789.649317129632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 s="6">
        <f t="shared" si="121"/>
        <v>131.66666666666666</v>
      </c>
      <c r="Q1587" t="str">
        <f t="shared" si="122"/>
        <v>photography/places</v>
      </c>
      <c r="R1587" t="s">
        <v>8332</v>
      </c>
      <c r="S1587" t="s">
        <v>8358</v>
      </c>
      <c r="T1587" s="10">
        <f t="shared" si="123"/>
        <v>42707.895462962959</v>
      </c>
      <c r="U1587" s="11">
        <f t="shared" si="124"/>
        <v>42729.458333333328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 t="e">
        <f t="shared" si="121"/>
        <v>#DIV/0!</v>
      </c>
      <c r="Q1588" t="str">
        <f t="shared" si="122"/>
        <v>photography/places</v>
      </c>
      <c r="R1588" t="s">
        <v>8332</v>
      </c>
      <c r="S1588" t="s">
        <v>8358</v>
      </c>
      <c r="T1588" s="10">
        <f t="shared" si="123"/>
        <v>42069.104421296302</v>
      </c>
      <c r="U1588" s="11">
        <f t="shared" si="124"/>
        <v>42099.062754629631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1.3333333333333334E-2</v>
      </c>
      <c r="P1589" s="6">
        <f t="shared" si="121"/>
        <v>1</v>
      </c>
      <c r="Q1589" t="str">
        <f t="shared" si="122"/>
        <v>photography/places</v>
      </c>
      <c r="R1589" t="s">
        <v>8332</v>
      </c>
      <c r="S1589" t="s">
        <v>8358</v>
      </c>
      <c r="T1589" s="10">
        <f t="shared" si="123"/>
        <v>41956.950983796298</v>
      </c>
      <c r="U1589" s="11">
        <f t="shared" si="124"/>
        <v>41986.950983796298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 t="e">
        <f t="shared" si="121"/>
        <v>#DIV/0!</v>
      </c>
      <c r="Q1590" t="str">
        <f t="shared" si="122"/>
        <v>photography/places</v>
      </c>
      <c r="R1590" t="s">
        <v>8332</v>
      </c>
      <c r="S1590" t="s">
        <v>8358</v>
      </c>
      <c r="T1590" s="10">
        <f t="shared" si="123"/>
        <v>42005.24998842593</v>
      </c>
      <c r="U1590" s="11">
        <f t="shared" si="124"/>
        <v>42035.841666666667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 t="e">
        <f t="shared" si="121"/>
        <v>#DIV/0!</v>
      </c>
      <c r="Q1591" t="str">
        <f t="shared" si="122"/>
        <v>photography/places</v>
      </c>
      <c r="R1591" t="s">
        <v>8332</v>
      </c>
      <c r="S1591" t="s">
        <v>8358</v>
      </c>
      <c r="T1591" s="10">
        <f t="shared" si="123"/>
        <v>42256.984791666662</v>
      </c>
      <c r="U1591" s="11">
        <f t="shared" si="124"/>
        <v>42286.984791666662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1.7000000000000002</v>
      </c>
      <c r="P1592" s="6">
        <f t="shared" si="121"/>
        <v>510</v>
      </c>
      <c r="Q1592" t="str">
        <f t="shared" si="122"/>
        <v>photography/places</v>
      </c>
      <c r="R1592" t="s">
        <v>8332</v>
      </c>
      <c r="S1592" t="s">
        <v>8358</v>
      </c>
      <c r="T1592" s="10">
        <f t="shared" si="123"/>
        <v>42240.857222222221</v>
      </c>
      <c r="U1592" s="11">
        <f t="shared" si="124"/>
        <v>42270.857222222221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29.228571428571428</v>
      </c>
      <c r="P1593" s="6">
        <f t="shared" si="121"/>
        <v>44.478260869565219</v>
      </c>
      <c r="Q1593" t="str">
        <f t="shared" si="122"/>
        <v>photography/places</v>
      </c>
      <c r="R1593" t="s">
        <v>8332</v>
      </c>
      <c r="S1593" t="s">
        <v>8358</v>
      </c>
      <c r="T1593" s="10">
        <f t="shared" si="123"/>
        <v>42433.726168981477</v>
      </c>
      <c r="U1593" s="11">
        <f t="shared" si="124"/>
        <v>42463.68450231482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 t="e">
        <f t="shared" si="121"/>
        <v>#DIV/0!</v>
      </c>
      <c r="Q1594" t="str">
        <f t="shared" si="122"/>
        <v>photography/places</v>
      </c>
      <c r="R1594" t="s">
        <v>8332</v>
      </c>
      <c r="S1594" t="s">
        <v>8358</v>
      </c>
      <c r="T1594" s="10">
        <f t="shared" si="123"/>
        <v>42046.072743055556</v>
      </c>
      <c r="U1594" s="11">
        <f t="shared" si="124"/>
        <v>42091.031076388885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1.3636363636363637E-2</v>
      </c>
      <c r="P1595" s="6">
        <f t="shared" si="121"/>
        <v>1</v>
      </c>
      <c r="Q1595" t="str">
        <f t="shared" si="122"/>
        <v>photography/places</v>
      </c>
      <c r="R1595" t="s">
        <v>8332</v>
      </c>
      <c r="S1595" t="s">
        <v>8358</v>
      </c>
      <c r="T1595" s="10">
        <f t="shared" si="123"/>
        <v>42033.845543981486</v>
      </c>
      <c r="U1595" s="11">
        <f t="shared" si="124"/>
        <v>42063.845543981486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20.5</v>
      </c>
      <c r="P1596" s="6">
        <f t="shared" si="121"/>
        <v>20.5</v>
      </c>
      <c r="Q1596" t="str">
        <f t="shared" si="122"/>
        <v>photography/places</v>
      </c>
      <c r="R1596" t="s">
        <v>8332</v>
      </c>
      <c r="S1596" t="s">
        <v>8358</v>
      </c>
      <c r="T1596" s="10">
        <f t="shared" si="123"/>
        <v>42445.712754629625</v>
      </c>
      <c r="U1596" s="11">
        <f t="shared" si="124"/>
        <v>42505.681249999994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0.27999999999999997</v>
      </c>
      <c r="P1597" s="6">
        <f t="shared" si="121"/>
        <v>40</v>
      </c>
      <c r="Q1597" t="str">
        <f t="shared" si="122"/>
        <v>photography/places</v>
      </c>
      <c r="R1597" t="s">
        <v>8332</v>
      </c>
      <c r="S1597" t="s">
        <v>8358</v>
      </c>
      <c r="T1597" s="10">
        <f t="shared" si="123"/>
        <v>41780.050092592595</v>
      </c>
      <c r="U1597" s="11">
        <f t="shared" si="124"/>
        <v>41808.842361111114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2.3076923076923079</v>
      </c>
      <c r="P1598" s="6">
        <f t="shared" si="121"/>
        <v>25</v>
      </c>
      <c r="Q1598" t="str">
        <f t="shared" si="122"/>
        <v>photography/places</v>
      </c>
      <c r="R1598" t="s">
        <v>8332</v>
      </c>
      <c r="S1598" t="s">
        <v>8358</v>
      </c>
      <c r="T1598" s="10">
        <f t="shared" si="123"/>
        <v>41941.430196759262</v>
      </c>
      <c r="U1598" s="11">
        <f t="shared" si="124"/>
        <v>41986.471863425926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 t="e">
        <f t="shared" si="121"/>
        <v>#DIV/0!</v>
      </c>
      <c r="Q1599" t="str">
        <f t="shared" si="122"/>
        <v>photography/places</v>
      </c>
      <c r="R1599" t="s">
        <v>8332</v>
      </c>
      <c r="S1599" t="s">
        <v>8358</v>
      </c>
      <c r="T1599" s="10">
        <f t="shared" si="123"/>
        <v>42603.354131944448</v>
      </c>
      <c r="U1599" s="11">
        <f t="shared" si="124"/>
        <v>42633.354131944448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0.125</v>
      </c>
      <c r="P1600" s="6">
        <f t="shared" si="121"/>
        <v>1</v>
      </c>
      <c r="Q1600" t="str">
        <f t="shared" si="122"/>
        <v>photography/places</v>
      </c>
      <c r="R1600" t="s">
        <v>8332</v>
      </c>
      <c r="S1600" t="s">
        <v>8358</v>
      </c>
      <c r="T1600" s="10">
        <f t="shared" si="123"/>
        <v>42151.667337962965</v>
      </c>
      <c r="U1600" s="11">
        <f t="shared" si="124"/>
        <v>42211.667337962965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 t="e">
        <f t="shared" si="121"/>
        <v>#DIV/0!</v>
      </c>
      <c r="Q1601" t="str">
        <f t="shared" si="122"/>
        <v>photography/places</v>
      </c>
      <c r="R1601" t="s">
        <v>8332</v>
      </c>
      <c r="S1601" t="s">
        <v>8358</v>
      </c>
      <c r="T1601" s="10">
        <f t="shared" si="123"/>
        <v>42438.53907407407</v>
      </c>
      <c r="U1601" s="11">
        <f t="shared" si="124"/>
        <v>42468.497407407413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25">(E1602/D1602)*100</f>
        <v>7.3400000000000007</v>
      </c>
      <c r="P1602" s="6">
        <f t="shared" ref="P1602:P1665" si="126">(E1602/L1602)</f>
        <v>40.777777777777779</v>
      </c>
      <c r="Q1602" t="str">
        <f t="shared" ref="Q1602:Q1665" si="127">N1602</f>
        <v>photography/places</v>
      </c>
      <c r="R1602" t="s">
        <v>8332</v>
      </c>
      <c r="S1602" t="s">
        <v>8358</v>
      </c>
      <c r="T1602" s="10">
        <f t="shared" si="123"/>
        <v>41791.057314814818</v>
      </c>
      <c r="U1602" s="11">
        <f t="shared" si="124"/>
        <v>41835.21597222222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25"/>
        <v>108.2492</v>
      </c>
      <c r="P1603" s="6">
        <f t="shared" si="126"/>
        <v>48.325535714285714</v>
      </c>
      <c r="Q1603" t="str">
        <f t="shared" si="127"/>
        <v>music/rock</v>
      </c>
      <c r="R1603" t="s">
        <v>8337</v>
      </c>
      <c r="S1603" t="s">
        <v>8354</v>
      </c>
      <c r="T1603" s="10">
        <f t="shared" ref="T1603:T1666" si="128">(((J1603/60)/60)/24)+DATE(1970,1,1)</f>
        <v>40638.092974537038</v>
      </c>
      <c r="U1603" s="11">
        <f t="shared" ref="U1603:U1666" si="129">(((I1603/60)/60)/24)+DATE(1970,1,1)</f>
        <v>40668.092974537038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100.16666666666667</v>
      </c>
      <c r="P1604" s="6">
        <f t="shared" si="126"/>
        <v>46.953125</v>
      </c>
      <c r="Q1604" t="str">
        <f t="shared" si="127"/>
        <v>music/rock</v>
      </c>
      <c r="R1604" t="s">
        <v>8337</v>
      </c>
      <c r="S1604" t="s">
        <v>8354</v>
      </c>
      <c r="T1604" s="10">
        <f t="shared" si="128"/>
        <v>40788.297650462962</v>
      </c>
      <c r="U1604" s="11">
        <f t="shared" si="129"/>
        <v>40830.958333333336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100.03299999999999</v>
      </c>
      <c r="P1605" s="6">
        <f t="shared" si="126"/>
        <v>66.688666666666663</v>
      </c>
      <c r="Q1605" t="str">
        <f t="shared" si="127"/>
        <v>music/rock</v>
      </c>
      <c r="R1605" t="s">
        <v>8337</v>
      </c>
      <c r="S1605" t="s">
        <v>8354</v>
      </c>
      <c r="T1605" s="10">
        <f t="shared" si="128"/>
        <v>40876.169664351852</v>
      </c>
      <c r="U1605" s="11">
        <f t="shared" si="129"/>
        <v>40936.169664351852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122.10714285714286</v>
      </c>
      <c r="P1606" s="6">
        <f t="shared" si="126"/>
        <v>48.842857142857142</v>
      </c>
      <c r="Q1606" t="str">
        <f t="shared" si="127"/>
        <v>music/rock</v>
      </c>
      <c r="R1606" t="s">
        <v>8337</v>
      </c>
      <c r="S1606" t="s">
        <v>8354</v>
      </c>
      <c r="T1606" s="10">
        <f t="shared" si="128"/>
        <v>40945.845312500001</v>
      </c>
      <c r="U1606" s="11">
        <f t="shared" si="129"/>
        <v>40985.80364583333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100.69333333333334</v>
      </c>
      <c r="P1607" s="6">
        <f t="shared" si="126"/>
        <v>137.30909090909091</v>
      </c>
      <c r="Q1607" t="str">
        <f t="shared" si="127"/>
        <v>music/rock</v>
      </c>
      <c r="R1607" t="s">
        <v>8337</v>
      </c>
      <c r="S1607" t="s">
        <v>8354</v>
      </c>
      <c r="T1607" s="10">
        <f t="shared" si="128"/>
        <v>40747.012881944444</v>
      </c>
      <c r="U1607" s="11">
        <f t="shared" si="129"/>
        <v>40756.291666666664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101.004125</v>
      </c>
      <c r="P1608" s="6">
        <f t="shared" si="126"/>
        <v>87.829673913043479</v>
      </c>
      <c r="Q1608" t="str">
        <f t="shared" si="127"/>
        <v>music/rock</v>
      </c>
      <c r="R1608" t="s">
        <v>8337</v>
      </c>
      <c r="S1608" t="s">
        <v>8354</v>
      </c>
      <c r="T1608" s="10">
        <f t="shared" si="128"/>
        <v>40536.111550925925</v>
      </c>
      <c r="U1608" s="11">
        <f t="shared" si="129"/>
        <v>40626.069884259261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145.11000000000001</v>
      </c>
      <c r="P1609" s="6">
        <f t="shared" si="126"/>
        <v>70.785365853658533</v>
      </c>
      <c r="Q1609" t="str">
        <f t="shared" si="127"/>
        <v>music/rock</v>
      </c>
      <c r="R1609" t="s">
        <v>8337</v>
      </c>
      <c r="S1609" t="s">
        <v>8354</v>
      </c>
      <c r="T1609" s="10">
        <f t="shared" si="128"/>
        <v>41053.80846064815</v>
      </c>
      <c r="U1609" s="11">
        <f t="shared" si="129"/>
        <v>41074.80846064815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101.25</v>
      </c>
      <c r="P1610" s="6">
        <f t="shared" si="126"/>
        <v>52.826086956521742</v>
      </c>
      <c r="Q1610" t="str">
        <f t="shared" si="127"/>
        <v>music/rock</v>
      </c>
      <c r="R1610" t="s">
        <v>8337</v>
      </c>
      <c r="S1610" t="s">
        <v>8354</v>
      </c>
      <c r="T1610" s="10">
        <f t="shared" si="128"/>
        <v>41607.83085648148</v>
      </c>
      <c r="U1610" s="11">
        <f t="shared" si="129"/>
        <v>41640.226388888892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118.33333333333333</v>
      </c>
      <c r="P1611" s="6">
        <f t="shared" si="126"/>
        <v>443.75</v>
      </c>
      <c r="Q1611" t="str">
        <f t="shared" si="127"/>
        <v>music/rock</v>
      </c>
      <c r="R1611" t="s">
        <v>8337</v>
      </c>
      <c r="S1611" t="s">
        <v>8354</v>
      </c>
      <c r="T1611" s="10">
        <f t="shared" si="128"/>
        <v>40796.001261574071</v>
      </c>
      <c r="U1611" s="11">
        <f t="shared" si="129"/>
        <v>40849.333333333336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271.85000000000002</v>
      </c>
      <c r="P1612" s="6">
        <f t="shared" si="126"/>
        <v>48.544642857142854</v>
      </c>
      <c r="Q1612" t="str">
        <f t="shared" si="127"/>
        <v>music/rock</v>
      </c>
      <c r="R1612" t="s">
        <v>8337</v>
      </c>
      <c r="S1612" t="s">
        <v>8354</v>
      </c>
      <c r="T1612" s="10">
        <f t="shared" si="128"/>
        <v>41228.924884259257</v>
      </c>
      <c r="U1612" s="11">
        <f t="shared" si="129"/>
        <v>41258.924884259257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125.125</v>
      </c>
      <c r="P1613" s="6">
        <f t="shared" si="126"/>
        <v>37.074074074074076</v>
      </c>
      <c r="Q1613" t="str">
        <f t="shared" si="127"/>
        <v>music/rock</v>
      </c>
      <c r="R1613" t="s">
        <v>8337</v>
      </c>
      <c r="S1613" t="s">
        <v>8354</v>
      </c>
      <c r="T1613" s="10">
        <f t="shared" si="128"/>
        <v>41409.00037037037</v>
      </c>
      <c r="U1613" s="11">
        <f t="shared" si="129"/>
        <v>41430.00037037037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110.00000000000001</v>
      </c>
      <c r="P1614" s="6">
        <f t="shared" si="126"/>
        <v>50</v>
      </c>
      <c r="Q1614" t="str">
        <f t="shared" si="127"/>
        <v>music/rock</v>
      </c>
      <c r="R1614" t="s">
        <v>8337</v>
      </c>
      <c r="S1614" t="s">
        <v>8354</v>
      </c>
      <c r="T1614" s="10">
        <f t="shared" si="128"/>
        <v>41246.874814814815</v>
      </c>
      <c r="U1614" s="11">
        <f t="shared" si="129"/>
        <v>41276.874814814815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101.49999999999999</v>
      </c>
      <c r="P1615" s="6">
        <f t="shared" si="126"/>
        <v>39.03846153846154</v>
      </c>
      <c r="Q1615" t="str">
        <f t="shared" si="127"/>
        <v>music/rock</v>
      </c>
      <c r="R1615" t="s">
        <v>8337</v>
      </c>
      <c r="S1615" t="s">
        <v>8354</v>
      </c>
      <c r="T1615" s="10">
        <f t="shared" si="128"/>
        <v>41082.069467592592</v>
      </c>
      <c r="U1615" s="11">
        <f t="shared" si="129"/>
        <v>41112.069467592592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102.69999999999999</v>
      </c>
      <c r="P1616" s="6">
        <f t="shared" si="126"/>
        <v>66.688311688311686</v>
      </c>
      <c r="Q1616" t="str">
        <f t="shared" si="127"/>
        <v>music/rock</v>
      </c>
      <c r="R1616" t="s">
        <v>8337</v>
      </c>
      <c r="S1616" t="s">
        <v>8354</v>
      </c>
      <c r="T1616" s="10">
        <f t="shared" si="128"/>
        <v>41794.981122685182</v>
      </c>
      <c r="U1616" s="11">
        <f t="shared" si="129"/>
        <v>41854.708333333336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114.12500000000001</v>
      </c>
      <c r="P1617" s="6">
        <f t="shared" si="126"/>
        <v>67.132352941176464</v>
      </c>
      <c r="Q1617" t="str">
        <f t="shared" si="127"/>
        <v>music/rock</v>
      </c>
      <c r="R1617" t="s">
        <v>8337</v>
      </c>
      <c r="S1617" t="s">
        <v>8354</v>
      </c>
      <c r="T1617" s="10">
        <f t="shared" si="128"/>
        <v>40845.050879629627</v>
      </c>
      <c r="U1617" s="11">
        <f t="shared" si="129"/>
        <v>40890.092546296299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104.2</v>
      </c>
      <c r="P1618" s="6">
        <f t="shared" si="126"/>
        <v>66.369426751592357</v>
      </c>
      <c r="Q1618" t="str">
        <f t="shared" si="127"/>
        <v>music/rock</v>
      </c>
      <c r="R1618" t="s">
        <v>8337</v>
      </c>
      <c r="S1618" t="s">
        <v>8354</v>
      </c>
      <c r="T1618" s="10">
        <f t="shared" si="128"/>
        <v>41194.715520833335</v>
      </c>
      <c r="U1618" s="11">
        <f t="shared" si="129"/>
        <v>41235.916666666664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145.85714285714286</v>
      </c>
      <c r="P1619" s="6">
        <f t="shared" si="126"/>
        <v>64.620253164556956</v>
      </c>
      <c r="Q1619" t="str">
        <f t="shared" si="127"/>
        <v>music/rock</v>
      </c>
      <c r="R1619" t="s">
        <v>8337</v>
      </c>
      <c r="S1619" t="s">
        <v>8354</v>
      </c>
      <c r="T1619" s="10">
        <f t="shared" si="128"/>
        <v>41546.664212962962</v>
      </c>
      <c r="U1619" s="11">
        <f t="shared" si="129"/>
        <v>41579.791666666664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105.06666666666666</v>
      </c>
      <c r="P1620" s="6">
        <f t="shared" si="126"/>
        <v>58.370370370370374</v>
      </c>
      <c r="Q1620" t="str">
        <f t="shared" si="127"/>
        <v>music/rock</v>
      </c>
      <c r="R1620" t="s">
        <v>8337</v>
      </c>
      <c r="S1620" t="s">
        <v>8354</v>
      </c>
      <c r="T1620" s="10">
        <f t="shared" si="128"/>
        <v>41301.654340277775</v>
      </c>
      <c r="U1620" s="11">
        <f t="shared" si="129"/>
        <v>41341.654340277775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133.33333333333331</v>
      </c>
      <c r="P1621" s="6">
        <f t="shared" si="126"/>
        <v>86.956521739130437</v>
      </c>
      <c r="Q1621" t="str">
        <f t="shared" si="127"/>
        <v>music/rock</v>
      </c>
      <c r="R1621" t="s">
        <v>8337</v>
      </c>
      <c r="S1621" t="s">
        <v>8354</v>
      </c>
      <c r="T1621" s="10">
        <f t="shared" si="128"/>
        <v>41876.18618055556</v>
      </c>
      <c r="U1621" s="11">
        <f t="shared" si="129"/>
        <v>41897.18618055556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112.99999999999999</v>
      </c>
      <c r="P1622" s="6">
        <f t="shared" si="126"/>
        <v>66.470588235294116</v>
      </c>
      <c r="Q1622" t="str">
        <f t="shared" si="127"/>
        <v>music/rock</v>
      </c>
      <c r="R1622" t="s">
        <v>8337</v>
      </c>
      <c r="S1622" t="s">
        <v>8354</v>
      </c>
      <c r="T1622" s="10">
        <f t="shared" si="128"/>
        <v>41321.339583333334</v>
      </c>
      <c r="U1622" s="11">
        <f t="shared" si="129"/>
        <v>41328.339583333334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121.2</v>
      </c>
      <c r="P1623" s="6">
        <f t="shared" si="126"/>
        <v>163.78378378378378</v>
      </c>
      <c r="Q1623" t="str">
        <f t="shared" si="127"/>
        <v>music/rock</v>
      </c>
      <c r="R1623" t="s">
        <v>8337</v>
      </c>
      <c r="S1623" t="s">
        <v>8354</v>
      </c>
      <c r="T1623" s="10">
        <f t="shared" si="128"/>
        <v>41003.60665509259</v>
      </c>
      <c r="U1623" s="11">
        <f t="shared" si="129"/>
        <v>41057.165972222225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101.72463768115942</v>
      </c>
      <c r="P1624" s="6">
        <f t="shared" si="126"/>
        <v>107.98461538461538</v>
      </c>
      <c r="Q1624" t="str">
        <f t="shared" si="127"/>
        <v>music/rock</v>
      </c>
      <c r="R1624" t="s">
        <v>8337</v>
      </c>
      <c r="S1624" t="s">
        <v>8354</v>
      </c>
      <c r="T1624" s="10">
        <f t="shared" si="128"/>
        <v>41950.29483796296</v>
      </c>
      <c r="U1624" s="11">
        <f t="shared" si="129"/>
        <v>41990.332638888889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101.06666666666666</v>
      </c>
      <c r="P1625" s="6">
        <f t="shared" si="126"/>
        <v>42.111111111111114</v>
      </c>
      <c r="Q1625" t="str">
        <f t="shared" si="127"/>
        <v>music/rock</v>
      </c>
      <c r="R1625" t="s">
        <v>8337</v>
      </c>
      <c r="S1625" t="s">
        <v>8354</v>
      </c>
      <c r="T1625" s="10">
        <f t="shared" si="128"/>
        <v>41453.688530092593</v>
      </c>
      <c r="U1625" s="11">
        <f t="shared" si="129"/>
        <v>41513.688530092593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 s="6">
        <f t="shared" si="126"/>
        <v>47.2</v>
      </c>
      <c r="Q1626" t="str">
        <f t="shared" si="127"/>
        <v>music/rock</v>
      </c>
      <c r="R1626" t="s">
        <v>8337</v>
      </c>
      <c r="S1626" t="s">
        <v>8354</v>
      </c>
      <c r="T1626" s="10">
        <f t="shared" si="128"/>
        <v>41243.367303240739</v>
      </c>
      <c r="U1626" s="11">
        <f t="shared" si="129"/>
        <v>41283.367303240739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155.33333333333331</v>
      </c>
      <c r="P1627" s="6">
        <f t="shared" si="126"/>
        <v>112.01923076923077</v>
      </c>
      <c r="Q1627" t="str">
        <f t="shared" si="127"/>
        <v>music/rock</v>
      </c>
      <c r="R1627" t="s">
        <v>8337</v>
      </c>
      <c r="S1627" t="s">
        <v>8354</v>
      </c>
      <c r="T1627" s="10">
        <f t="shared" si="128"/>
        <v>41135.699687500004</v>
      </c>
      <c r="U1627" s="11">
        <f t="shared" si="129"/>
        <v>41163.699687500004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101.18750000000001</v>
      </c>
      <c r="P1628" s="6">
        <f t="shared" si="126"/>
        <v>74.953703703703709</v>
      </c>
      <c r="Q1628" t="str">
        <f t="shared" si="127"/>
        <v>music/rock</v>
      </c>
      <c r="R1628" t="s">
        <v>8337</v>
      </c>
      <c r="S1628" t="s">
        <v>8354</v>
      </c>
      <c r="T1628" s="10">
        <f t="shared" si="128"/>
        <v>41579.847997685189</v>
      </c>
      <c r="U1628" s="11">
        <f t="shared" si="129"/>
        <v>41609.889664351853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 s="6">
        <f t="shared" si="126"/>
        <v>61.578947368421055</v>
      </c>
      <c r="Q1629" t="str">
        <f t="shared" si="127"/>
        <v>music/rock</v>
      </c>
      <c r="R1629" t="s">
        <v>8337</v>
      </c>
      <c r="S1629" t="s">
        <v>8354</v>
      </c>
      <c r="T1629" s="10">
        <f t="shared" si="128"/>
        <v>41205.707048611112</v>
      </c>
      <c r="U1629" s="11">
        <f t="shared" si="129"/>
        <v>41239.207638888889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100.925</v>
      </c>
      <c r="P1630" s="6">
        <f t="shared" si="126"/>
        <v>45.875</v>
      </c>
      <c r="Q1630" t="str">
        <f t="shared" si="127"/>
        <v>music/rock</v>
      </c>
      <c r="R1630" t="s">
        <v>8337</v>
      </c>
      <c r="S1630" t="s">
        <v>8354</v>
      </c>
      <c r="T1630" s="10">
        <f t="shared" si="128"/>
        <v>41774.737060185187</v>
      </c>
      <c r="U1630" s="11">
        <f t="shared" si="129"/>
        <v>41807.737060185187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103.66666666666666</v>
      </c>
      <c r="P1631" s="6">
        <f t="shared" si="126"/>
        <v>75.853658536585371</v>
      </c>
      <c r="Q1631" t="str">
        <f t="shared" si="127"/>
        <v>music/rock</v>
      </c>
      <c r="R1631" t="s">
        <v>8337</v>
      </c>
      <c r="S1631" t="s">
        <v>8354</v>
      </c>
      <c r="T1631" s="10">
        <f t="shared" si="128"/>
        <v>41645.867280092592</v>
      </c>
      <c r="U1631" s="11">
        <f t="shared" si="129"/>
        <v>41690.867280092592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265.25</v>
      </c>
      <c r="P1632" s="6">
        <f t="shared" si="126"/>
        <v>84.206349206349202</v>
      </c>
      <c r="Q1632" t="str">
        <f t="shared" si="127"/>
        <v>music/rock</v>
      </c>
      <c r="R1632" t="s">
        <v>8337</v>
      </c>
      <c r="S1632" t="s">
        <v>8354</v>
      </c>
      <c r="T1632" s="10">
        <f t="shared" si="128"/>
        <v>40939.837673611109</v>
      </c>
      <c r="U1632" s="11">
        <f t="shared" si="129"/>
        <v>40970.290972222225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155.91</v>
      </c>
      <c r="P1633" s="6">
        <f t="shared" si="126"/>
        <v>117.22556390977444</v>
      </c>
      <c r="Q1633" t="str">
        <f t="shared" si="127"/>
        <v>music/rock</v>
      </c>
      <c r="R1633" t="s">
        <v>8337</v>
      </c>
      <c r="S1633" t="s">
        <v>8354</v>
      </c>
      <c r="T1633" s="10">
        <f t="shared" si="128"/>
        <v>41164.859502314815</v>
      </c>
      <c r="U1633" s="11">
        <f t="shared" si="129"/>
        <v>41194.859502314815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101.62500000000001</v>
      </c>
      <c r="P1634" s="6">
        <f t="shared" si="126"/>
        <v>86.489361702127653</v>
      </c>
      <c r="Q1634" t="str">
        <f t="shared" si="127"/>
        <v>music/rock</v>
      </c>
      <c r="R1634" t="s">
        <v>8337</v>
      </c>
      <c r="S1634" t="s">
        <v>8354</v>
      </c>
      <c r="T1634" s="10">
        <f t="shared" si="128"/>
        <v>40750.340902777774</v>
      </c>
      <c r="U1634" s="11">
        <f t="shared" si="129"/>
        <v>40810.340902777774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 s="6">
        <f t="shared" si="126"/>
        <v>172.41379310344828</v>
      </c>
      <c r="Q1635" t="str">
        <f t="shared" si="127"/>
        <v>music/rock</v>
      </c>
      <c r="R1635" t="s">
        <v>8337</v>
      </c>
      <c r="S1635" t="s">
        <v>8354</v>
      </c>
      <c r="T1635" s="10">
        <f t="shared" si="128"/>
        <v>40896.883750000001</v>
      </c>
      <c r="U1635" s="11">
        <f t="shared" si="129"/>
        <v>40924.208333333336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100.49999999999999</v>
      </c>
      <c r="P1636" s="6">
        <f t="shared" si="126"/>
        <v>62.8125</v>
      </c>
      <c r="Q1636" t="str">
        <f t="shared" si="127"/>
        <v>music/rock</v>
      </c>
      <c r="R1636" t="s">
        <v>8337</v>
      </c>
      <c r="S1636" t="s">
        <v>8354</v>
      </c>
      <c r="T1636" s="10">
        <f t="shared" si="128"/>
        <v>40658.189826388887</v>
      </c>
      <c r="U1636" s="11">
        <f t="shared" si="129"/>
        <v>40696.249305555553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125.29999999999998</v>
      </c>
      <c r="P1637" s="6">
        <f t="shared" si="126"/>
        <v>67.729729729729726</v>
      </c>
      <c r="Q1637" t="str">
        <f t="shared" si="127"/>
        <v>music/rock</v>
      </c>
      <c r="R1637" t="s">
        <v>8337</v>
      </c>
      <c r="S1637" t="s">
        <v>8354</v>
      </c>
      <c r="T1637" s="10">
        <f t="shared" si="128"/>
        <v>42502.868761574078</v>
      </c>
      <c r="U1637" s="11">
        <f t="shared" si="129"/>
        <v>42562.868761574078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103.55555555555556</v>
      </c>
      <c r="P1638" s="6">
        <f t="shared" si="126"/>
        <v>53.5632183908046</v>
      </c>
      <c r="Q1638" t="str">
        <f t="shared" si="127"/>
        <v>music/rock</v>
      </c>
      <c r="R1638" t="s">
        <v>8337</v>
      </c>
      <c r="S1638" t="s">
        <v>8354</v>
      </c>
      <c r="T1638" s="10">
        <f t="shared" si="128"/>
        <v>40663.08666666667</v>
      </c>
      <c r="U1638" s="11">
        <f t="shared" si="129"/>
        <v>40706.166666666664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103.8</v>
      </c>
      <c r="P1639" s="6">
        <f t="shared" si="126"/>
        <v>34.6</v>
      </c>
      <c r="Q1639" t="str">
        <f t="shared" si="127"/>
        <v>music/rock</v>
      </c>
      <c r="R1639" t="s">
        <v>8337</v>
      </c>
      <c r="S1639" t="s">
        <v>8354</v>
      </c>
      <c r="T1639" s="10">
        <f t="shared" si="128"/>
        <v>40122.751620370371</v>
      </c>
      <c r="U1639" s="11">
        <f t="shared" si="129"/>
        <v>40178.98541666667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 s="6">
        <f t="shared" si="126"/>
        <v>38.888888888888886</v>
      </c>
      <c r="Q1640" t="str">
        <f t="shared" si="127"/>
        <v>music/rock</v>
      </c>
      <c r="R1640" t="s">
        <v>8337</v>
      </c>
      <c r="S1640" t="s">
        <v>8354</v>
      </c>
      <c r="T1640" s="10">
        <f t="shared" si="128"/>
        <v>41288.68712962963</v>
      </c>
      <c r="U1640" s="11">
        <f t="shared" si="129"/>
        <v>41333.892361111109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 s="6">
        <f t="shared" si="126"/>
        <v>94.736842105263165</v>
      </c>
      <c r="Q1641" t="str">
        <f t="shared" si="127"/>
        <v>music/rock</v>
      </c>
      <c r="R1641" t="s">
        <v>8337</v>
      </c>
      <c r="S1641" t="s">
        <v>8354</v>
      </c>
      <c r="T1641" s="10">
        <f t="shared" si="128"/>
        <v>40941.652372685188</v>
      </c>
      <c r="U1641" s="11">
        <f t="shared" si="129"/>
        <v>40971.652372685188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169.86</v>
      </c>
      <c r="P1642" s="6">
        <f t="shared" si="126"/>
        <v>39.967058823529413</v>
      </c>
      <c r="Q1642" t="str">
        <f t="shared" si="127"/>
        <v>music/rock</v>
      </c>
      <c r="R1642" t="s">
        <v>8337</v>
      </c>
      <c r="S1642" t="s">
        <v>8354</v>
      </c>
      <c r="T1642" s="10">
        <f t="shared" si="128"/>
        <v>40379.23096064815</v>
      </c>
      <c r="U1642" s="11">
        <f t="shared" si="129"/>
        <v>40393.082638888889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101.4</v>
      </c>
      <c r="P1643" s="6">
        <f t="shared" si="126"/>
        <v>97.5</v>
      </c>
      <c r="Q1643" t="str">
        <f t="shared" si="127"/>
        <v>music/pop</v>
      </c>
      <c r="R1643" t="s">
        <v>8334</v>
      </c>
      <c r="S1643" t="s">
        <v>8354</v>
      </c>
      <c r="T1643" s="10">
        <f t="shared" si="128"/>
        <v>41962.596574074079</v>
      </c>
      <c r="U1643" s="11">
        <f t="shared" si="129"/>
        <v>41992.596574074079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 s="6">
        <f t="shared" si="126"/>
        <v>42.857142857142854</v>
      </c>
      <c r="Q1644" t="str">
        <f t="shared" si="127"/>
        <v>music/pop</v>
      </c>
      <c r="R1644" t="s">
        <v>8334</v>
      </c>
      <c r="S1644" t="s">
        <v>8354</v>
      </c>
      <c r="T1644" s="10">
        <f t="shared" si="128"/>
        <v>40688.024618055555</v>
      </c>
      <c r="U1644" s="11">
        <f t="shared" si="129"/>
        <v>40708.024618055555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124.70000000000002</v>
      </c>
      <c r="P1645" s="6">
        <f t="shared" si="126"/>
        <v>168.51351351351352</v>
      </c>
      <c r="Q1645" t="str">
        <f t="shared" si="127"/>
        <v>music/pop</v>
      </c>
      <c r="R1645" t="s">
        <v>8334</v>
      </c>
      <c r="S1645" t="s">
        <v>8354</v>
      </c>
      <c r="T1645" s="10">
        <f t="shared" si="128"/>
        <v>41146.824212962965</v>
      </c>
      <c r="U1645" s="11">
        <f t="shared" si="129"/>
        <v>41176.824212962965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109.5</v>
      </c>
      <c r="P1646" s="6">
        <f t="shared" si="126"/>
        <v>85.546875</v>
      </c>
      <c r="Q1646" t="str">
        <f t="shared" si="127"/>
        <v>music/pop</v>
      </c>
      <c r="R1646" t="s">
        <v>8334</v>
      </c>
      <c r="S1646" t="s">
        <v>8354</v>
      </c>
      <c r="T1646" s="10">
        <f t="shared" si="128"/>
        <v>41175.05972222222</v>
      </c>
      <c r="U1646" s="11">
        <f t="shared" si="129"/>
        <v>41235.101388888892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110.80000000000001</v>
      </c>
      <c r="P1647" s="6">
        <f t="shared" si="126"/>
        <v>554</v>
      </c>
      <c r="Q1647" t="str">
        <f t="shared" si="127"/>
        <v>music/pop</v>
      </c>
      <c r="R1647" t="s">
        <v>8334</v>
      </c>
      <c r="S1647" t="s">
        <v>8354</v>
      </c>
      <c r="T1647" s="10">
        <f t="shared" si="128"/>
        <v>41521.617361111108</v>
      </c>
      <c r="U1647" s="11">
        <f t="shared" si="129"/>
        <v>41535.617361111108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110.2</v>
      </c>
      <c r="P1648" s="6">
        <f t="shared" si="126"/>
        <v>26.554216867469879</v>
      </c>
      <c r="Q1648" t="str">
        <f t="shared" si="127"/>
        <v>music/pop</v>
      </c>
      <c r="R1648" t="s">
        <v>8334</v>
      </c>
      <c r="S1648" t="s">
        <v>8354</v>
      </c>
      <c r="T1648" s="10">
        <f t="shared" si="128"/>
        <v>41833.450266203705</v>
      </c>
      <c r="U1648" s="11">
        <f t="shared" si="129"/>
        <v>41865.757638888892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104.71999999999998</v>
      </c>
      <c r="P1649" s="6">
        <f t="shared" si="126"/>
        <v>113.82608695652173</v>
      </c>
      <c r="Q1649" t="str">
        <f t="shared" si="127"/>
        <v>music/pop</v>
      </c>
      <c r="R1649" t="s">
        <v>8334</v>
      </c>
      <c r="S1649" t="s">
        <v>8354</v>
      </c>
      <c r="T1649" s="10">
        <f t="shared" si="128"/>
        <v>41039.409456018519</v>
      </c>
      <c r="U1649" s="11">
        <f t="shared" si="129"/>
        <v>41069.409456018519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125.26086956521738</v>
      </c>
      <c r="P1650" s="6">
        <f t="shared" si="126"/>
        <v>32.011111111111113</v>
      </c>
      <c r="Q1650" t="str">
        <f t="shared" si="127"/>
        <v>music/pop</v>
      </c>
      <c r="R1650" t="s">
        <v>8334</v>
      </c>
      <c r="S1650" t="s">
        <v>8354</v>
      </c>
      <c r="T1650" s="10">
        <f t="shared" si="128"/>
        <v>40592.704652777778</v>
      </c>
      <c r="U1650" s="11">
        <f t="shared" si="129"/>
        <v>40622.662986111114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100.58763157894737</v>
      </c>
      <c r="P1651" s="6">
        <f t="shared" si="126"/>
        <v>47.189259259259259</v>
      </c>
      <c r="Q1651" t="str">
        <f t="shared" si="127"/>
        <v>music/pop</v>
      </c>
      <c r="R1651" t="s">
        <v>8334</v>
      </c>
      <c r="S1651" t="s">
        <v>8354</v>
      </c>
      <c r="T1651" s="10">
        <f t="shared" si="128"/>
        <v>41737.684664351851</v>
      </c>
      <c r="U1651" s="11">
        <f t="shared" si="129"/>
        <v>41782.684664351851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141.55000000000001</v>
      </c>
      <c r="P1652" s="6">
        <f t="shared" si="126"/>
        <v>88.46875</v>
      </c>
      <c r="Q1652" t="str">
        <f t="shared" si="127"/>
        <v>music/pop</v>
      </c>
      <c r="R1652" t="s">
        <v>8334</v>
      </c>
      <c r="S1652" t="s">
        <v>8354</v>
      </c>
      <c r="T1652" s="10">
        <f t="shared" si="128"/>
        <v>41526.435613425929</v>
      </c>
      <c r="U1652" s="11">
        <f t="shared" si="129"/>
        <v>41556.435613425929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100.75</v>
      </c>
      <c r="P1653" s="6">
        <f t="shared" si="126"/>
        <v>100.75</v>
      </c>
      <c r="Q1653" t="str">
        <f t="shared" si="127"/>
        <v>music/pop</v>
      </c>
      <c r="R1653" t="s">
        <v>8334</v>
      </c>
      <c r="S1653" t="s">
        <v>8354</v>
      </c>
      <c r="T1653" s="10">
        <f t="shared" si="128"/>
        <v>40625.900694444441</v>
      </c>
      <c r="U1653" s="11">
        <f t="shared" si="129"/>
        <v>40659.290972222225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100.66666666666666</v>
      </c>
      <c r="P1654" s="6">
        <f t="shared" si="126"/>
        <v>64.714285714285708</v>
      </c>
      <c r="Q1654" t="str">
        <f t="shared" si="127"/>
        <v>music/pop</v>
      </c>
      <c r="R1654" t="s">
        <v>8334</v>
      </c>
      <c r="S1654" t="s">
        <v>8354</v>
      </c>
      <c r="T1654" s="10">
        <f t="shared" si="128"/>
        <v>41572.492974537039</v>
      </c>
      <c r="U1654" s="11">
        <f t="shared" si="129"/>
        <v>41602.534641203703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174.2304</v>
      </c>
      <c r="P1655" s="6">
        <f t="shared" si="126"/>
        <v>51.854285714285716</v>
      </c>
      <c r="Q1655" t="str">
        <f t="shared" si="127"/>
        <v>music/pop</v>
      </c>
      <c r="R1655" t="s">
        <v>8334</v>
      </c>
      <c r="S1655" t="s">
        <v>8354</v>
      </c>
      <c r="T1655" s="10">
        <f t="shared" si="128"/>
        <v>40626.834444444445</v>
      </c>
      <c r="U1655" s="11">
        <f t="shared" si="129"/>
        <v>40657.834444444445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119.90909090909089</v>
      </c>
      <c r="P1656" s="6">
        <f t="shared" si="126"/>
        <v>38.794117647058826</v>
      </c>
      <c r="Q1656" t="str">
        <f t="shared" si="127"/>
        <v>music/pop</v>
      </c>
      <c r="R1656" t="s">
        <v>8334</v>
      </c>
      <c r="S1656" t="s">
        <v>8354</v>
      </c>
      <c r="T1656" s="10">
        <f t="shared" si="128"/>
        <v>40987.890740740739</v>
      </c>
      <c r="U1656" s="11">
        <f t="shared" si="129"/>
        <v>41017.890740740739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142.86666666666667</v>
      </c>
      <c r="P1657" s="6">
        <f t="shared" si="126"/>
        <v>44.645833333333336</v>
      </c>
      <c r="Q1657" t="str">
        <f t="shared" si="127"/>
        <v>music/pop</v>
      </c>
      <c r="R1657" t="s">
        <v>8334</v>
      </c>
      <c r="S1657" t="s">
        <v>8354</v>
      </c>
      <c r="T1657" s="10">
        <f t="shared" si="128"/>
        <v>40974.791898148149</v>
      </c>
      <c r="U1657" s="11">
        <f t="shared" si="129"/>
        <v>41004.750231481477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100.33493333333334</v>
      </c>
      <c r="P1658" s="6">
        <f t="shared" si="126"/>
        <v>156.77333333333334</v>
      </c>
      <c r="Q1658" t="str">
        <f t="shared" si="127"/>
        <v>music/pop</v>
      </c>
      <c r="R1658" t="s">
        <v>8334</v>
      </c>
      <c r="S1658" t="s">
        <v>8354</v>
      </c>
      <c r="T1658" s="10">
        <f t="shared" si="128"/>
        <v>41226.928842592592</v>
      </c>
      <c r="U1658" s="11">
        <f t="shared" si="129"/>
        <v>41256.928842592592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104.93380000000001</v>
      </c>
      <c r="P1659" s="6">
        <f t="shared" si="126"/>
        <v>118.70339366515837</v>
      </c>
      <c r="Q1659" t="str">
        <f t="shared" si="127"/>
        <v>music/pop</v>
      </c>
      <c r="R1659" t="s">
        <v>8334</v>
      </c>
      <c r="S1659" t="s">
        <v>8354</v>
      </c>
      <c r="T1659" s="10">
        <f t="shared" si="128"/>
        <v>41023.782037037039</v>
      </c>
      <c r="U1659" s="11">
        <f t="shared" si="129"/>
        <v>41053.782037037039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132.23333333333335</v>
      </c>
      <c r="P1660" s="6">
        <f t="shared" si="126"/>
        <v>74.149532710280369</v>
      </c>
      <c r="Q1660" t="str">
        <f t="shared" si="127"/>
        <v>music/pop</v>
      </c>
      <c r="R1660" t="s">
        <v>8334</v>
      </c>
      <c r="S1660" t="s">
        <v>8354</v>
      </c>
      <c r="T1660" s="10">
        <f t="shared" si="128"/>
        <v>41223.22184027778</v>
      </c>
      <c r="U1660" s="11">
        <f t="shared" si="129"/>
        <v>41261.597222222219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112.79999999999998</v>
      </c>
      <c r="P1661" s="6">
        <f t="shared" si="126"/>
        <v>12.533333333333333</v>
      </c>
      <c r="Q1661" t="str">
        <f t="shared" si="127"/>
        <v>music/pop</v>
      </c>
      <c r="R1661" t="s">
        <v>8334</v>
      </c>
      <c r="S1661" t="s">
        <v>8354</v>
      </c>
      <c r="T1661" s="10">
        <f t="shared" si="128"/>
        <v>41596.913437499999</v>
      </c>
      <c r="U1661" s="11">
        <f t="shared" si="129"/>
        <v>41625.5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1253.75</v>
      </c>
      <c r="P1662" s="6">
        <f t="shared" si="126"/>
        <v>27.861111111111111</v>
      </c>
      <c r="Q1662" t="str">
        <f t="shared" si="127"/>
        <v>music/pop</v>
      </c>
      <c r="R1662" t="s">
        <v>8334</v>
      </c>
      <c r="S1662" t="s">
        <v>8354</v>
      </c>
      <c r="T1662" s="10">
        <f t="shared" si="128"/>
        <v>42459.693865740745</v>
      </c>
      <c r="U1662" s="11">
        <f t="shared" si="129"/>
        <v>42490.915972222225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102.50632911392405</v>
      </c>
      <c r="P1663" s="6">
        <f t="shared" si="126"/>
        <v>80.178217821782184</v>
      </c>
      <c r="Q1663" t="str">
        <f t="shared" si="127"/>
        <v>music/pop</v>
      </c>
      <c r="R1663" t="s">
        <v>8334</v>
      </c>
      <c r="S1663" t="s">
        <v>8354</v>
      </c>
      <c r="T1663" s="10">
        <f t="shared" si="128"/>
        <v>42343.998043981483</v>
      </c>
      <c r="U1663" s="11">
        <f t="shared" si="129"/>
        <v>42386.875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102.6375</v>
      </c>
      <c r="P1664" s="6">
        <f t="shared" si="126"/>
        <v>132.43548387096774</v>
      </c>
      <c r="Q1664" t="str">
        <f t="shared" si="127"/>
        <v>music/pop</v>
      </c>
      <c r="R1664" t="s">
        <v>8334</v>
      </c>
      <c r="S1664" t="s">
        <v>8354</v>
      </c>
      <c r="T1664" s="10">
        <f t="shared" si="128"/>
        <v>40848.198333333334</v>
      </c>
      <c r="U1664" s="11">
        <f t="shared" si="129"/>
        <v>40908.239999999998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 s="6">
        <f t="shared" si="126"/>
        <v>33.75</v>
      </c>
      <c r="Q1665" t="str">
        <f t="shared" si="127"/>
        <v>music/pop</v>
      </c>
      <c r="R1665" t="s">
        <v>8334</v>
      </c>
      <c r="S1665" t="s">
        <v>8354</v>
      </c>
      <c r="T1665" s="10">
        <f t="shared" si="128"/>
        <v>42006.02207175926</v>
      </c>
      <c r="U1665" s="11">
        <f t="shared" si="129"/>
        <v>42036.02207175926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30">(E1666/D1666)*100</f>
        <v>122.40879999999999</v>
      </c>
      <c r="P1666" s="6">
        <f t="shared" ref="P1666:P1729" si="131">(E1666/L1666)</f>
        <v>34.384494382022467</v>
      </c>
      <c r="Q1666" t="str">
        <f t="shared" ref="Q1666:Q1729" si="132">N1666</f>
        <v>music/pop</v>
      </c>
      <c r="R1666" t="s">
        <v>8334</v>
      </c>
      <c r="S1666" t="s">
        <v>8354</v>
      </c>
      <c r="T1666" s="10">
        <f t="shared" si="128"/>
        <v>40939.761782407404</v>
      </c>
      <c r="U1666" s="11">
        <f t="shared" si="129"/>
        <v>40984.165972222225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30"/>
        <v>119.45714285714286</v>
      </c>
      <c r="P1667" s="6">
        <f t="shared" si="131"/>
        <v>44.956989247311824</v>
      </c>
      <c r="Q1667" t="str">
        <f t="shared" si="132"/>
        <v>music/pop</v>
      </c>
      <c r="R1667" t="s">
        <v>8334</v>
      </c>
      <c r="S1667" t="s">
        <v>8354</v>
      </c>
      <c r="T1667" s="10">
        <f t="shared" ref="T1667:T1730" si="133">(((J1667/60)/60)/24)+DATE(1970,1,1)</f>
        <v>40564.649456018517</v>
      </c>
      <c r="U1667" s="11">
        <f t="shared" ref="U1667:U1730" si="134">(((I1667/60)/60)/24)+DATE(1970,1,1)</f>
        <v>40596.125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160.88</v>
      </c>
      <c r="P1668" s="6">
        <f t="shared" si="131"/>
        <v>41.04081632653061</v>
      </c>
      <c r="Q1668" t="str">
        <f t="shared" si="132"/>
        <v>music/pop</v>
      </c>
      <c r="R1668" t="s">
        <v>8334</v>
      </c>
      <c r="S1668" t="s">
        <v>8354</v>
      </c>
      <c r="T1668" s="10">
        <f t="shared" si="133"/>
        <v>41331.253159722226</v>
      </c>
      <c r="U1668" s="11">
        <f t="shared" si="134"/>
        <v>41361.211493055554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126.85294117647059</v>
      </c>
      <c r="P1669" s="6">
        <f t="shared" si="131"/>
        <v>52.597560975609753</v>
      </c>
      <c r="Q1669" t="str">
        <f t="shared" si="132"/>
        <v>music/pop</v>
      </c>
      <c r="R1669" t="s">
        <v>8334</v>
      </c>
      <c r="S1669" t="s">
        <v>8354</v>
      </c>
      <c r="T1669" s="10">
        <f t="shared" si="133"/>
        <v>41682.0705787037</v>
      </c>
      <c r="U1669" s="11">
        <f t="shared" si="134"/>
        <v>41709.290972222225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102.6375</v>
      </c>
      <c r="P1670" s="6">
        <f t="shared" si="131"/>
        <v>70.784482758620683</v>
      </c>
      <c r="Q1670" t="str">
        <f t="shared" si="132"/>
        <v>music/pop</v>
      </c>
      <c r="R1670" t="s">
        <v>8334</v>
      </c>
      <c r="S1670" t="s">
        <v>8354</v>
      </c>
      <c r="T1670" s="10">
        <f t="shared" si="133"/>
        <v>40845.14975694444</v>
      </c>
      <c r="U1670" s="11">
        <f t="shared" si="134"/>
        <v>40875.191423611112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139.75</v>
      </c>
      <c r="P1671" s="6">
        <f t="shared" si="131"/>
        <v>53.75</v>
      </c>
      <c r="Q1671" t="str">
        <f t="shared" si="132"/>
        <v>music/pop</v>
      </c>
      <c r="R1671" t="s">
        <v>8334</v>
      </c>
      <c r="S1671" t="s">
        <v>8354</v>
      </c>
      <c r="T1671" s="10">
        <f t="shared" si="133"/>
        <v>42461.885138888887</v>
      </c>
      <c r="U1671" s="11">
        <f t="shared" si="134"/>
        <v>42521.885138888887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102.60000000000001</v>
      </c>
      <c r="P1672" s="6">
        <f t="shared" si="131"/>
        <v>44.608695652173914</v>
      </c>
      <c r="Q1672" t="str">
        <f t="shared" si="132"/>
        <v>music/pop</v>
      </c>
      <c r="R1672" t="s">
        <v>8334</v>
      </c>
      <c r="S1672" t="s">
        <v>8354</v>
      </c>
      <c r="T1672" s="10">
        <f t="shared" si="133"/>
        <v>40313.930543981485</v>
      </c>
      <c r="U1672" s="11">
        <f t="shared" si="134"/>
        <v>40364.166666666664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100.67349999999999</v>
      </c>
      <c r="P1673" s="6">
        <f t="shared" si="131"/>
        <v>26.148961038961041</v>
      </c>
      <c r="Q1673" t="str">
        <f t="shared" si="132"/>
        <v>music/pop</v>
      </c>
      <c r="R1673" t="s">
        <v>8334</v>
      </c>
      <c r="S1673" t="s">
        <v>8354</v>
      </c>
      <c r="T1673" s="10">
        <f t="shared" si="133"/>
        <v>42553.54414351852</v>
      </c>
      <c r="U1673" s="11">
        <f t="shared" si="134"/>
        <v>42583.54414351852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112.94117647058823</v>
      </c>
      <c r="P1674" s="6">
        <f t="shared" si="131"/>
        <v>39.183673469387756</v>
      </c>
      <c r="Q1674" t="str">
        <f t="shared" si="132"/>
        <v>music/pop</v>
      </c>
      <c r="R1674" t="s">
        <v>8334</v>
      </c>
      <c r="S1674" t="s">
        <v>8354</v>
      </c>
      <c r="T1674" s="10">
        <f t="shared" si="133"/>
        <v>41034.656597222223</v>
      </c>
      <c r="U1674" s="11">
        <f t="shared" si="134"/>
        <v>41064.656597222223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128.09523809523807</v>
      </c>
      <c r="P1675" s="6">
        <f t="shared" si="131"/>
        <v>45.593220338983052</v>
      </c>
      <c r="Q1675" t="str">
        <f t="shared" si="132"/>
        <v>music/pop</v>
      </c>
      <c r="R1675" t="s">
        <v>8334</v>
      </c>
      <c r="S1675" t="s">
        <v>8354</v>
      </c>
      <c r="T1675" s="10">
        <f t="shared" si="133"/>
        <v>42039.878379629634</v>
      </c>
      <c r="U1675" s="11">
        <f t="shared" si="134"/>
        <v>42069.878379629634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201.7</v>
      </c>
      <c r="P1676" s="6">
        <f t="shared" si="131"/>
        <v>89.247787610619469</v>
      </c>
      <c r="Q1676" t="str">
        <f t="shared" si="132"/>
        <v>music/pop</v>
      </c>
      <c r="R1676" t="s">
        <v>8334</v>
      </c>
      <c r="S1676" t="s">
        <v>8354</v>
      </c>
      <c r="T1676" s="10">
        <f t="shared" si="133"/>
        <v>42569.605393518519</v>
      </c>
      <c r="U1676" s="11">
        <f t="shared" si="134"/>
        <v>42600.290972222225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137.416</v>
      </c>
      <c r="P1677" s="6">
        <f t="shared" si="131"/>
        <v>40.416470588235299</v>
      </c>
      <c r="Q1677" t="str">
        <f t="shared" si="132"/>
        <v>music/pop</v>
      </c>
      <c r="R1677" t="s">
        <v>8334</v>
      </c>
      <c r="S1677" t="s">
        <v>8354</v>
      </c>
      <c r="T1677" s="10">
        <f t="shared" si="133"/>
        <v>40802.733101851853</v>
      </c>
      <c r="U1677" s="11">
        <f t="shared" si="134"/>
        <v>40832.918749999997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115.33333333333333</v>
      </c>
      <c r="P1678" s="6">
        <f t="shared" si="131"/>
        <v>82.38095238095238</v>
      </c>
      <c r="Q1678" t="str">
        <f t="shared" si="132"/>
        <v>music/pop</v>
      </c>
      <c r="R1678" t="s">
        <v>8334</v>
      </c>
      <c r="S1678" t="s">
        <v>8354</v>
      </c>
      <c r="T1678" s="10">
        <f t="shared" si="133"/>
        <v>40973.72623842593</v>
      </c>
      <c r="U1678" s="11">
        <f t="shared" si="134"/>
        <v>41020.165972222225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111.66666666666667</v>
      </c>
      <c r="P1679" s="6">
        <f t="shared" si="131"/>
        <v>159.52380952380952</v>
      </c>
      <c r="Q1679" t="str">
        <f t="shared" si="132"/>
        <v>music/pop</v>
      </c>
      <c r="R1679" t="s">
        <v>8334</v>
      </c>
      <c r="S1679" t="s">
        <v>8354</v>
      </c>
      <c r="T1679" s="10">
        <f t="shared" si="133"/>
        <v>42416.407129629632</v>
      </c>
      <c r="U1679" s="11">
        <f t="shared" si="134"/>
        <v>42476.249305555553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118.39999999999999</v>
      </c>
      <c r="P1680" s="6">
        <f t="shared" si="131"/>
        <v>36.244897959183675</v>
      </c>
      <c r="Q1680" t="str">
        <f t="shared" si="132"/>
        <v>music/pop</v>
      </c>
      <c r="R1680" t="s">
        <v>8334</v>
      </c>
      <c r="S1680" t="s">
        <v>8354</v>
      </c>
      <c r="T1680" s="10">
        <f t="shared" si="133"/>
        <v>41662.854988425926</v>
      </c>
      <c r="U1680" s="11">
        <f t="shared" si="134"/>
        <v>41676.854988425926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 s="6">
        <f t="shared" si="131"/>
        <v>62.5</v>
      </c>
      <c r="Q1681" t="str">
        <f t="shared" si="132"/>
        <v>music/pop</v>
      </c>
      <c r="R1681" t="s">
        <v>8334</v>
      </c>
      <c r="S1681" t="s">
        <v>8354</v>
      </c>
      <c r="T1681" s="10">
        <f t="shared" si="133"/>
        <v>40723.068807870368</v>
      </c>
      <c r="U1681" s="11">
        <f t="shared" si="134"/>
        <v>40746.068807870368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117.5</v>
      </c>
      <c r="P1682" s="6">
        <f t="shared" si="131"/>
        <v>47</v>
      </c>
      <c r="Q1682" t="str">
        <f t="shared" si="132"/>
        <v>music/pop</v>
      </c>
      <c r="R1682" t="s">
        <v>8334</v>
      </c>
      <c r="S1682" t="s">
        <v>8354</v>
      </c>
      <c r="T1682" s="10">
        <f t="shared" si="133"/>
        <v>41802.757719907408</v>
      </c>
      <c r="U1682" s="11">
        <f t="shared" si="134"/>
        <v>41832.757719907408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101.42212307692309</v>
      </c>
      <c r="P1683" s="6">
        <f t="shared" si="131"/>
        <v>74.575090497737563</v>
      </c>
      <c r="Q1683" t="str">
        <f t="shared" si="132"/>
        <v>music/faith</v>
      </c>
      <c r="R1683" t="s">
        <v>8317</v>
      </c>
      <c r="S1683" t="s">
        <v>8354</v>
      </c>
      <c r="T1683" s="10">
        <f t="shared" si="133"/>
        <v>42774.121342592596</v>
      </c>
      <c r="U1683" s="11">
        <f t="shared" si="134"/>
        <v>42823.083333333328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 t="e">
        <f t="shared" si="131"/>
        <v>#DIV/0!</v>
      </c>
      <c r="Q1684" t="str">
        <f t="shared" si="132"/>
        <v>music/faith</v>
      </c>
      <c r="R1684" t="s">
        <v>8317</v>
      </c>
      <c r="S1684" t="s">
        <v>8354</v>
      </c>
      <c r="T1684" s="10">
        <f t="shared" si="133"/>
        <v>42779.21365740741</v>
      </c>
      <c r="U1684" s="11">
        <f t="shared" si="134"/>
        <v>42839.171990740739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21.714285714285715</v>
      </c>
      <c r="P1685" s="6">
        <f t="shared" si="131"/>
        <v>76</v>
      </c>
      <c r="Q1685" t="str">
        <f t="shared" si="132"/>
        <v>music/faith</v>
      </c>
      <c r="R1685" t="s">
        <v>8317</v>
      </c>
      <c r="S1685" t="s">
        <v>8354</v>
      </c>
      <c r="T1685" s="10">
        <f t="shared" si="133"/>
        <v>42808.781689814816</v>
      </c>
      <c r="U1685" s="11">
        <f t="shared" si="134"/>
        <v>42832.781689814816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109.125</v>
      </c>
      <c r="P1686" s="6">
        <f t="shared" si="131"/>
        <v>86.43564356435644</v>
      </c>
      <c r="Q1686" t="str">
        <f t="shared" si="132"/>
        <v>music/faith</v>
      </c>
      <c r="R1686" t="s">
        <v>8317</v>
      </c>
      <c r="S1686" t="s">
        <v>8354</v>
      </c>
      <c r="T1686" s="10">
        <f t="shared" si="133"/>
        <v>42783.815289351856</v>
      </c>
      <c r="U1686" s="11">
        <f t="shared" si="134"/>
        <v>42811.773622685185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102.85714285714285</v>
      </c>
      <c r="P1687" s="6">
        <f t="shared" si="131"/>
        <v>24</v>
      </c>
      <c r="Q1687" t="str">
        <f t="shared" si="132"/>
        <v>music/faith</v>
      </c>
      <c r="R1687" t="s">
        <v>8317</v>
      </c>
      <c r="S1687" t="s">
        <v>8354</v>
      </c>
      <c r="T1687" s="10">
        <f t="shared" si="133"/>
        <v>42788.2502662037</v>
      </c>
      <c r="U1687" s="11">
        <f t="shared" si="134"/>
        <v>42818.208599537036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0.36</v>
      </c>
      <c r="P1688" s="6">
        <f t="shared" si="131"/>
        <v>18</v>
      </c>
      <c r="Q1688" t="str">
        <f t="shared" si="132"/>
        <v>music/faith</v>
      </c>
      <c r="R1688" t="s">
        <v>8317</v>
      </c>
      <c r="S1688" t="s">
        <v>8354</v>
      </c>
      <c r="T1688" s="10">
        <f t="shared" si="133"/>
        <v>42792.843969907408</v>
      </c>
      <c r="U1688" s="11">
        <f t="shared" si="134"/>
        <v>42852.802303240736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31.25</v>
      </c>
      <c r="P1689" s="6">
        <f t="shared" si="131"/>
        <v>80.128205128205124</v>
      </c>
      <c r="Q1689" t="str">
        <f t="shared" si="132"/>
        <v>music/faith</v>
      </c>
      <c r="R1689" t="s">
        <v>8317</v>
      </c>
      <c r="S1689" t="s">
        <v>8354</v>
      </c>
      <c r="T1689" s="10">
        <f t="shared" si="133"/>
        <v>42802.046817129631</v>
      </c>
      <c r="U1689" s="11">
        <f t="shared" si="134"/>
        <v>42835.84375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44.3</v>
      </c>
      <c r="P1690" s="6">
        <f t="shared" si="131"/>
        <v>253.14285714285714</v>
      </c>
      <c r="Q1690" t="str">
        <f t="shared" si="132"/>
        <v>music/faith</v>
      </c>
      <c r="R1690" t="s">
        <v>8317</v>
      </c>
      <c r="S1690" t="s">
        <v>8354</v>
      </c>
      <c r="T1690" s="10">
        <f t="shared" si="133"/>
        <v>42804.534652777773</v>
      </c>
      <c r="U1690" s="11">
        <f t="shared" si="134"/>
        <v>42834.492986111116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 s="6">
        <f t="shared" si="131"/>
        <v>171.42857142857142</v>
      </c>
      <c r="Q1691" t="str">
        <f t="shared" si="132"/>
        <v>music/faith</v>
      </c>
      <c r="R1691" t="s">
        <v>8317</v>
      </c>
      <c r="S1691" t="s">
        <v>8354</v>
      </c>
      <c r="T1691" s="10">
        <f t="shared" si="133"/>
        <v>42780.942476851851</v>
      </c>
      <c r="U1691" s="11">
        <f t="shared" si="134"/>
        <v>42810.900810185187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25.4</v>
      </c>
      <c r="P1692" s="6">
        <f t="shared" si="131"/>
        <v>57.727272727272727</v>
      </c>
      <c r="Q1692" t="str">
        <f t="shared" si="132"/>
        <v>music/faith</v>
      </c>
      <c r="R1692" t="s">
        <v>8317</v>
      </c>
      <c r="S1692" t="s">
        <v>8354</v>
      </c>
      <c r="T1692" s="10">
        <f t="shared" si="133"/>
        <v>42801.43104166667</v>
      </c>
      <c r="U1692" s="11">
        <f t="shared" si="134"/>
        <v>42831.389374999999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33.473333333333329</v>
      </c>
      <c r="P1693" s="6">
        <f t="shared" si="131"/>
        <v>264.26315789473682</v>
      </c>
      <c r="Q1693" t="str">
        <f t="shared" si="132"/>
        <v>music/faith</v>
      </c>
      <c r="R1693" t="s">
        <v>8317</v>
      </c>
      <c r="S1693" t="s">
        <v>8354</v>
      </c>
      <c r="T1693" s="10">
        <f t="shared" si="133"/>
        <v>42795.701481481476</v>
      </c>
      <c r="U1693" s="11">
        <f t="shared" si="134"/>
        <v>42828.041666666672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47.8</v>
      </c>
      <c r="P1694" s="6">
        <f t="shared" si="131"/>
        <v>159.33333333333334</v>
      </c>
      <c r="Q1694" t="str">
        <f t="shared" si="132"/>
        <v>music/faith</v>
      </c>
      <c r="R1694" t="s">
        <v>8317</v>
      </c>
      <c r="S1694" t="s">
        <v>8354</v>
      </c>
      <c r="T1694" s="10">
        <f t="shared" si="133"/>
        <v>42788.151238425926</v>
      </c>
      <c r="U1694" s="11">
        <f t="shared" si="134"/>
        <v>42820.999305555553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9.3333333333333339</v>
      </c>
      <c r="P1695" s="6">
        <f t="shared" si="131"/>
        <v>35</v>
      </c>
      <c r="Q1695" t="str">
        <f t="shared" si="132"/>
        <v>music/faith</v>
      </c>
      <c r="R1695" t="s">
        <v>8317</v>
      </c>
      <c r="S1695" t="s">
        <v>8354</v>
      </c>
      <c r="T1695" s="10">
        <f t="shared" si="133"/>
        <v>42803.920277777783</v>
      </c>
      <c r="U1695" s="11">
        <f t="shared" si="134"/>
        <v>42834.833333333328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0.05</v>
      </c>
      <c r="P1696" s="6">
        <f t="shared" si="131"/>
        <v>5</v>
      </c>
      <c r="Q1696" t="str">
        <f t="shared" si="132"/>
        <v>music/faith</v>
      </c>
      <c r="R1696" t="s">
        <v>8317</v>
      </c>
      <c r="S1696" t="s">
        <v>8354</v>
      </c>
      <c r="T1696" s="10">
        <f t="shared" si="133"/>
        <v>42791.669837962967</v>
      </c>
      <c r="U1696" s="11">
        <f t="shared" si="134"/>
        <v>42821.191666666666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11.708333333333334</v>
      </c>
      <c r="P1697" s="6">
        <f t="shared" si="131"/>
        <v>61.086956521739133</v>
      </c>
      <c r="Q1697" t="str">
        <f t="shared" si="132"/>
        <v>music/faith</v>
      </c>
      <c r="R1697" t="s">
        <v>8317</v>
      </c>
      <c r="S1697" t="s">
        <v>8354</v>
      </c>
      <c r="T1697" s="10">
        <f t="shared" si="133"/>
        <v>42801.031412037039</v>
      </c>
      <c r="U1697" s="11">
        <f t="shared" si="134"/>
        <v>42835.041666666672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 t="e">
        <f t="shared" si="131"/>
        <v>#DIV/0!</v>
      </c>
      <c r="Q1698" t="str">
        <f t="shared" si="132"/>
        <v>music/faith</v>
      </c>
      <c r="R1698" t="s">
        <v>8317</v>
      </c>
      <c r="S1698" t="s">
        <v>8354</v>
      </c>
      <c r="T1698" s="10">
        <f t="shared" si="133"/>
        <v>42796.069571759261</v>
      </c>
      <c r="U1698" s="11">
        <f t="shared" si="134"/>
        <v>42826.027905092589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20.208000000000002</v>
      </c>
      <c r="P1699" s="6">
        <f t="shared" si="131"/>
        <v>114.81818181818181</v>
      </c>
      <c r="Q1699" t="str">
        <f t="shared" si="132"/>
        <v>music/faith</v>
      </c>
      <c r="R1699" t="s">
        <v>8317</v>
      </c>
      <c r="S1699" t="s">
        <v>8354</v>
      </c>
      <c r="T1699" s="10">
        <f t="shared" si="133"/>
        <v>42805.032962962956</v>
      </c>
      <c r="U1699" s="11">
        <f t="shared" si="134"/>
        <v>42834.991296296299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 t="e">
        <f t="shared" si="131"/>
        <v>#DIV/0!</v>
      </c>
      <c r="Q1700" t="str">
        <f t="shared" si="132"/>
        <v>music/faith</v>
      </c>
      <c r="R1700" t="s">
        <v>8317</v>
      </c>
      <c r="S1700" t="s">
        <v>8354</v>
      </c>
      <c r="T1700" s="10">
        <f t="shared" si="133"/>
        <v>42796.207870370374</v>
      </c>
      <c r="U1700" s="11">
        <f t="shared" si="134"/>
        <v>42820.147916666669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4.2311459353574925</v>
      </c>
      <c r="P1701" s="6">
        <f t="shared" si="131"/>
        <v>54</v>
      </c>
      <c r="Q1701" t="str">
        <f t="shared" si="132"/>
        <v>music/faith</v>
      </c>
      <c r="R1701" t="s">
        <v>8317</v>
      </c>
      <c r="S1701" t="s">
        <v>8354</v>
      </c>
      <c r="T1701" s="10">
        <f t="shared" si="133"/>
        <v>42806.863946759258</v>
      </c>
      <c r="U1701" s="11">
        <f t="shared" si="134"/>
        <v>42836.863946759258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26.06</v>
      </c>
      <c r="P1702" s="6">
        <f t="shared" si="131"/>
        <v>65.974683544303801</v>
      </c>
      <c r="Q1702" t="str">
        <f t="shared" si="132"/>
        <v>music/faith</v>
      </c>
      <c r="R1702" t="s">
        <v>8317</v>
      </c>
      <c r="S1702" t="s">
        <v>8354</v>
      </c>
      <c r="T1702" s="10">
        <f t="shared" si="133"/>
        <v>42796.071643518517</v>
      </c>
      <c r="U1702" s="11">
        <f t="shared" si="134"/>
        <v>42826.166666666672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0.19801980198019803</v>
      </c>
      <c r="P1703" s="6">
        <f t="shared" si="131"/>
        <v>5</v>
      </c>
      <c r="Q1703" t="str">
        <f t="shared" si="132"/>
        <v>music/faith</v>
      </c>
      <c r="R1703" t="s">
        <v>8317</v>
      </c>
      <c r="S1703" t="s">
        <v>8354</v>
      </c>
      <c r="T1703" s="10">
        <f t="shared" si="133"/>
        <v>41989.664409722223</v>
      </c>
      <c r="U1703" s="11">
        <f t="shared" si="134"/>
        <v>42019.664409722223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6.0606060606060606E-3</v>
      </c>
      <c r="P1704" s="6">
        <f t="shared" si="131"/>
        <v>1</v>
      </c>
      <c r="Q1704" t="str">
        <f t="shared" si="132"/>
        <v>music/faith</v>
      </c>
      <c r="R1704" t="s">
        <v>8317</v>
      </c>
      <c r="S1704" t="s">
        <v>8354</v>
      </c>
      <c r="T1704" s="10">
        <f t="shared" si="133"/>
        <v>42063.869791666672</v>
      </c>
      <c r="U1704" s="11">
        <f t="shared" si="134"/>
        <v>42093.828125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</v>
      </c>
      <c r="P1705" s="6">
        <f t="shared" si="131"/>
        <v>25.5</v>
      </c>
      <c r="Q1705" t="str">
        <f t="shared" si="132"/>
        <v>music/faith</v>
      </c>
      <c r="R1705" t="s">
        <v>8317</v>
      </c>
      <c r="S1705" t="s">
        <v>8354</v>
      </c>
      <c r="T1705" s="10">
        <f t="shared" si="133"/>
        <v>42187.281678240746</v>
      </c>
      <c r="U1705" s="11">
        <f t="shared" si="134"/>
        <v>42247.281678240746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65.100000000000009</v>
      </c>
      <c r="P1706" s="6">
        <f t="shared" si="131"/>
        <v>118.36363636363636</v>
      </c>
      <c r="Q1706" t="str">
        <f t="shared" si="132"/>
        <v>music/faith</v>
      </c>
      <c r="R1706" t="s">
        <v>8317</v>
      </c>
      <c r="S1706" t="s">
        <v>8354</v>
      </c>
      <c r="T1706" s="10">
        <f t="shared" si="133"/>
        <v>42021.139733796299</v>
      </c>
      <c r="U1706" s="11">
        <f t="shared" si="134"/>
        <v>42051.139733796299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 t="e">
        <f t="shared" si="131"/>
        <v>#DIV/0!</v>
      </c>
      <c r="Q1707" t="str">
        <f t="shared" si="132"/>
        <v>music/faith</v>
      </c>
      <c r="R1707" t="s">
        <v>8317</v>
      </c>
      <c r="S1707" t="s">
        <v>8354</v>
      </c>
      <c r="T1707" s="10">
        <f t="shared" si="133"/>
        <v>42245.016736111109</v>
      </c>
      <c r="U1707" s="11">
        <f t="shared" si="134"/>
        <v>42256.666666666672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 t="e">
        <f t="shared" si="131"/>
        <v>#DIV/0!</v>
      </c>
      <c r="Q1708" t="str">
        <f t="shared" si="132"/>
        <v>music/faith</v>
      </c>
      <c r="R1708" t="s">
        <v>8317</v>
      </c>
      <c r="S1708" t="s">
        <v>8354</v>
      </c>
      <c r="T1708" s="10">
        <f t="shared" si="133"/>
        <v>42179.306388888886</v>
      </c>
      <c r="U1708" s="11">
        <f t="shared" si="134"/>
        <v>42239.306388888886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</v>
      </c>
      <c r="P1709" s="6">
        <f t="shared" si="131"/>
        <v>54.111111111111114</v>
      </c>
      <c r="Q1709" t="str">
        <f t="shared" si="132"/>
        <v>music/faith</v>
      </c>
      <c r="R1709" t="s">
        <v>8317</v>
      </c>
      <c r="S1709" t="s">
        <v>8354</v>
      </c>
      <c r="T1709" s="10">
        <f t="shared" si="133"/>
        <v>42427.721006944441</v>
      </c>
      <c r="U1709" s="11">
        <f t="shared" si="134"/>
        <v>42457.679340277777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 t="e">
        <f t="shared" si="131"/>
        <v>#DIV/0!</v>
      </c>
      <c r="Q1710" t="str">
        <f t="shared" si="132"/>
        <v>music/faith</v>
      </c>
      <c r="R1710" t="s">
        <v>8317</v>
      </c>
      <c r="S1710" t="s">
        <v>8354</v>
      </c>
      <c r="T1710" s="10">
        <f t="shared" si="133"/>
        <v>42451.866967592592</v>
      </c>
      <c r="U1710" s="11">
        <f t="shared" si="134"/>
        <v>42491.866967592592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4.8571428571428568</v>
      </c>
      <c r="P1711" s="6">
        <f t="shared" si="131"/>
        <v>21.25</v>
      </c>
      <c r="Q1711" t="str">
        <f t="shared" si="132"/>
        <v>music/faith</v>
      </c>
      <c r="R1711" t="s">
        <v>8317</v>
      </c>
      <c r="S1711" t="s">
        <v>8354</v>
      </c>
      <c r="T1711" s="10">
        <f t="shared" si="133"/>
        <v>41841.56381944444</v>
      </c>
      <c r="U1711" s="11">
        <f t="shared" si="134"/>
        <v>41882.818749999999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0.67999999999999994</v>
      </c>
      <c r="P1712" s="6">
        <f t="shared" si="131"/>
        <v>34</v>
      </c>
      <c r="Q1712" t="str">
        <f t="shared" si="132"/>
        <v>music/faith</v>
      </c>
      <c r="R1712" t="s">
        <v>8317</v>
      </c>
      <c r="S1712" t="s">
        <v>8354</v>
      </c>
      <c r="T1712" s="10">
        <f t="shared" si="133"/>
        <v>42341.59129629629</v>
      </c>
      <c r="U1712" s="11">
        <f t="shared" si="134"/>
        <v>42387.541666666672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10.5</v>
      </c>
      <c r="P1713" s="6">
        <f t="shared" si="131"/>
        <v>525</v>
      </c>
      <c r="Q1713" t="str">
        <f t="shared" si="132"/>
        <v>music/faith</v>
      </c>
      <c r="R1713" t="s">
        <v>8317</v>
      </c>
      <c r="S1713" t="s">
        <v>8354</v>
      </c>
      <c r="T1713" s="10">
        <f t="shared" si="133"/>
        <v>41852.646226851852</v>
      </c>
      <c r="U1713" s="11">
        <f t="shared" si="134"/>
        <v>41883.646226851852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 t="e">
        <f t="shared" si="131"/>
        <v>#DIV/0!</v>
      </c>
      <c r="Q1714" t="str">
        <f t="shared" si="132"/>
        <v>music/faith</v>
      </c>
      <c r="R1714" t="s">
        <v>8317</v>
      </c>
      <c r="S1714" t="s">
        <v>8354</v>
      </c>
      <c r="T1714" s="10">
        <f t="shared" si="133"/>
        <v>42125.913807870369</v>
      </c>
      <c r="U1714" s="11">
        <f t="shared" si="134"/>
        <v>42185.913807870369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1.6666666666666667</v>
      </c>
      <c r="P1715" s="6">
        <f t="shared" si="131"/>
        <v>50</v>
      </c>
      <c r="Q1715" t="str">
        <f t="shared" si="132"/>
        <v>music/faith</v>
      </c>
      <c r="R1715" t="s">
        <v>8317</v>
      </c>
      <c r="S1715" t="s">
        <v>8354</v>
      </c>
      <c r="T1715" s="10">
        <f t="shared" si="133"/>
        <v>41887.801064814819</v>
      </c>
      <c r="U1715" s="11">
        <f t="shared" si="134"/>
        <v>41917.801064814819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7.8680000000000003</v>
      </c>
      <c r="P1716" s="6">
        <f t="shared" si="131"/>
        <v>115.70588235294117</v>
      </c>
      <c r="Q1716" t="str">
        <f t="shared" si="132"/>
        <v>music/faith</v>
      </c>
      <c r="R1716" t="s">
        <v>8317</v>
      </c>
      <c r="S1716" t="s">
        <v>8354</v>
      </c>
      <c r="T1716" s="10">
        <f t="shared" si="133"/>
        <v>42095.918530092589</v>
      </c>
      <c r="U1716" s="11">
        <f t="shared" si="134"/>
        <v>42125.918530092589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0.22</v>
      </c>
      <c r="P1717" s="6">
        <f t="shared" si="131"/>
        <v>5.5</v>
      </c>
      <c r="Q1717" t="str">
        <f t="shared" si="132"/>
        <v>music/faith</v>
      </c>
      <c r="R1717" t="s">
        <v>8317</v>
      </c>
      <c r="S1717" t="s">
        <v>8354</v>
      </c>
      <c r="T1717" s="10">
        <f t="shared" si="133"/>
        <v>42064.217418981483</v>
      </c>
      <c r="U1717" s="11">
        <f t="shared" si="134"/>
        <v>42094.140277777777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7.5</v>
      </c>
      <c r="P1718" s="6">
        <f t="shared" si="131"/>
        <v>50</v>
      </c>
      <c r="Q1718" t="str">
        <f t="shared" si="132"/>
        <v>music/faith</v>
      </c>
      <c r="R1718" t="s">
        <v>8317</v>
      </c>
      <c r="S1718" t="s">
        <v>8354</v>
      </c>
      <c r="T1718" s="10">
        <f t="shared" si="133"/>
        <v>42673.577534722222</v>
      </c>
      <c r="U1718" s="11">
        <f t="shared" si="134"/>
        <v>42713.619201388887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42.725880551301685</v>
      </c>
      <c r="P1719" s="6">
        <f t="shared" si="131"/>
        <v>34.024390243902438</v>
      </c>
      <c r="Q1719" t="str">
        <f t="shared" si="132"/>
        <v>music/faith</v>
      </c>
      <c r="R1719" t="s">
        <v>8317</v>
      </c>
      <c r="S1719" t="s">
        <v>8354</v>
      </c>
      <c r="T1719" s="10">
        <f t="shared" si="133"/>
        <v>42460.98192129629</v>
      </c>
      <c r="U1719" s="11">
        <f t="shared" si="134"/>
        <v>42481.166666666672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0.2142857142857143</v>
      </c>
      <c r="P1720" s="6">
        <f t="shared" si="131"/>
        <v>37.5</v>
      </c>
      <c r="Q1720" t="str">
        <f t="shared" si="132"/>
        <v>music/faith</v>
      </c>
      <c r="R1720" t="s">
        <v>8317</v>
      </c>
      <c r="S1720" t="s">
        <v>8354</v>
      </c>
      <c r="T1720" s="10">
        <f t="shared" si="133"/>
        <v>42460.610520833332</v>
      </c>
      <c r="U1720" s="11">
        <f t="shared" si="134"/>
        <v>42504.207638888889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0.87500000000000011</v>
      </c>
      <c r="P1721" s="6">
        <f t="shared" si="131"/>
        <v>11.666666666666666</v>
      </c>
      <c r="Q1721" t="str">
        <f t="shared" si="132"/>
        <v>music/faith</v>
      </c>
      <c r="R1721" t="s">
        <v>8317</v>
      </c>
      <c r="S1721" t="s">
        <v>8354</v>
      </c>
      <c r="T1721" s="10">
        <f t="shared" si="133"/>
        <v>41869.534618055557</v>
      </c>
      <c r="U1721" s="11">
        <f t="shared" si="134"/>
        <v>41899.534618055557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</v>
      </c>
      <c r="P1722" s="6">
        <f t="shared" si="131"/>
        <v>28.125</v>
      </c>
      <c r="Q1722" t="str">
        <f t="shared" si="132"/>
        <v>music/faith</v>
      </c>
      <c r="R1722" t="s">
        <v>8317</v>
      </c>
      <c r="S1722" t="s">
        <v>8354</v>
      </c>
      <c r="T1722" s="10">
        <f t="shared" si="133"/>
        <v>41922.783229166671</v>
      </c>
      <c r="U1722" s="11">
        <f t="shared" si="134"/>
        <v>41952.824895833335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 t="e">
        <f t="shared" si="131"/>
        <v>#DIV/0!</v>
      </c>
      <c r="Q1723" t="str">
        <f t="shared" si="132"/>
        <v>music/faith</v>
      </c>
      <c r="R1723" t="s">
        <v>8317</v>
      </c>
      <c r="S1723" t="s">
        <v>8354</v>
      </c>
      <c r="T1723" s="10">
        <f t="shared" si="133"/>
        <v>42319.461377314816</v>
      </c>
      <c r="U1723" s="11">
        <f t="shared" si="134"/>
        <v>42349.461377314816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3.4722222222222224E-2</v>
      </c>
      <c r="P1724" s="6">
        <f t="shared" si="131"/>
        <v>1</v>
      </c>
      <c r="Q1724" t="str">
        <f t="shared" si="132"/>
        <v>music/faith</v>
      </c>
      <c r="R1724" t="s">
        <v>8317</v>
      </c>
      <c r="S1724" t="s">
        <v>8354</v>
      </c>
      <c r="T1724" s="10">
        <f t="shared" si="133"/>
        <v>42425.960983796293</v>
      </c>
      <c r="U1724" s="11">
        <f t="shared" si="134"/>
        <v>42463.006944444445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</v>
      </c>
      <c r="P1725" s="6">
        <f t="shared" si="131"/>
        <v>216.66666666666666</v>
      </c>
      <c r="Q1725" t="str">
        <f t="shared" si="132"/>
        <v>music/faith</v>
      </c>
      <c r="R1725" t="s">
        <v>8317</v>
      </c>
      <c r="S1725" t="s">
        <v>8354</v>
      </c>
      <c r="T1725" s="10">
        <f t="shared" si="133"/>
        <v>42129.82540509259</v>
      </c>
      <c r="U1725" s="11">
        <f t="shared" si="134"/>
        <v>42186.25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0.58333333333333337</v>
      </c>
      <c r="P1726" s="6">
        <f t="shared" si="131"/>
        <v>8.75</v>
      </c>
      <c r="Q1726" t="str">
        <f t="shared" si="132"/>
        <v>music/faith</v>
      </c>
      <c r="R1726" t="s">
        <v>8317</v>
      </c>
      <c r="S1726" t="s">
        <v>8354</v>
      </c>
      <c r="T1726" s="10">
        <f t="shared" si="133"/>
        <v>41912.932430555556</v>
      </c>
      <c r="U1726" s="11">
        <f t="shared" si="134"/>
        <v>41942.932430555556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10.181818181818182</v>
      </c>
      <c r="P1727" s="6">
        <f t="shared" si="131"/>
        <v>62.222222222222221</v>
      </c>
      <c r="Q1727" t="str">
        <f t="shared" si="132"/>
        <v>music/faith</v>
      </c>
      <c r="R1727" t="s">
        <v>8317</v>
      </c>
      <c r="S1727" t="s">
        <v>8354</v>
      </c>
      <c r="T1727" s="10">
        <f t="shared" si="133"/>
        <v>41845.968159722222</v>
      </c>
      <c r="U1727" s="11">
        <f t="shared" si="134"/>
        <v>41875.968159722222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33.784615384615385</v>
      </c>
      <c r="P1728" s="6">
        <f t="shared" si="131"/>
        <v>137.25</v>
      </c>
      <c r="Q1728" t="str">
        <f t="shared" si="132"/>
        <v>music/faith</v>
      </c>
      <c r="R1728" t="s">
        <v>8317</v>
      </c>
      <c r="S1728" t="s">
        <v>8354</v>
      </c>
      <c r="T1728" s="10">
        <f t="shared" si="133"/>
        <v>41788.919722222221</v>
      </c>
      <c r="U1728" s="11">
        <f t="shared" si="134"/>
        <v>41817.919722222221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3.3333333333333333E-2</v>
      </c>
      <c r="P1729" s="6">
        <f t="shared" si="131"/>
        <v>1</v>
      </c>
      <c r="Q1729" t="str">
        <f t="shared" si="132"/>
        <v>music/faith</v>
      </c>
      <c r="R1729" t="s">
        <v>8317</v>
      </c>
      <c r="S1729" t="s">
        <v>8354</v>
      </c>
      <c r="T1729" s="10">
        <f t="shared" si="133"/>
        <v>42044.927974537044</v>
      </c>
      <c r="U1729" s="11">
        <f t="shared" si="134"/>
        <v>42099.458333333328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35">(E1730/D1730)*100</f>
        <v>68.400000000000006</v>
      </c>
      <c r="P1730" s="6">
        <f t="shared" ref="P1730:P1793" si="136">(E1730/L1730)</f>
        <v>122.14285714285714</v>
      </c>
      <c r="Q1730" t="str">
        <f t="shared" ref="Q1730:Q1793" si="137">N1730</f>
        <v>music/faith</v>
      </c>
      <c r="R1730" t="s">
        <v>8317</v>
      </c>
      <c r="S1730" t="s">
        <v>8354</v>
      </c>
      <c r="T1730" s="10">
        <f t="shared" si="133"/>
        <v>42268.625856481478</v>
      </c>
      <c r="U1730" s="11">
        <f t="shared" si="134"/>
        <v>42298.625856481478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35"/>
        <v>0</v>
      </c>
      <c r="P1731" s="6" t="e">
        <f t="shared" si="136"/>
        <v>#DIV/0!</v>
      </c>
      <c r="Q1731" t="str">
        <f t="shared" si="137"/>
        <v>music/faith</v>
      </c>
      <c r="R1731" t="s">
        <v>8317</v>
      </c>
      <c r="S1731" t="s">
        <v>8354</v>
      </c>
      <c r="T1731" s="10">
        <f t="shared" ref="T1731:T1794" si="138">(((J1731/60)/60)/24)+DATE(1970,1,1)</f>
        <v>42471.052152777775</v>
      </c>
      <c r="U1731" s="11">
        <f t="shared" ref="U1731:U1794" si="139">(((I1731/60)/60)/24)+DATE(1970,1,1)</f>
        <v>42531.052152777775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 t="e">
        <f t="shared" si="136"/>
        <v>#DIV/0!</v>
      </c>
      <c r="Q1732" t="str">
        <f t="shared" si="137"/>
        <v>music/faith</v>
      </c>
      <c r="R1732" t="s">
        <v>8317</v>
      </c>
      <c r="S1732" t="s">
        <v>8354</v>
      </c>
      <c r="T1732" s="10">
        <f t="shared" si="138"/>
        <v>42272.087766203709</v>
      </c>
      <c r="U1732" s="11">
        <f t="shared" si="139"/>
        <v>42302.087766203709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 t="e">
        <f t="shared" si="136"/>
        <v>#DIV/0!</v>
      </c>
      <c r="Q1733" t="str">
        <f t="shared" si="137"/>
        <v>music/faith</v>
      </c>
      <c r="R1733" t="s">
        <v>8317</v>
      </c>
      <c r="S1733" t="s">
        <v>8354</v>
      </c>
      <c r="T1733" s="10">
        <f t="shared" si="138"/>
        <v>42152.906851851847</v>
      </c>
      <c r="U1733" s="11">
        <f t="shared" si="139"/>
        <v>42166.625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 t="e">
        <f t="shared" si="136"/>
        <v>#DIV/0!</v>
      </c>
      <c r="Q1734" t="str">
        <f t="shared" si="137"/>
        <v>music/faith</v>
      </c>
      <c r="R1734" t="s">
        <v>8317</v>
      </c>
      <c r="S1734" t="s">
        <v>8354</v>
      </c>
      <c r="T1734" s="10">
        <f t="shared" si="138"/>
        <v>42325.683807870373</v>
      </c>
      <c r="U1734" s="11">
        <f t="shared" si="139"/>
        <v>42385.208333333328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 t="e">
        <f t="shared" si="136"/>
        <v>#DIV/0!</v>
      </c>
      <c r="Q1735" t="str">
        <f t="shared" si="137"/>
        <v>music/faith</v>
      </c>
      <c r="R1735" t="s">
        <v>8317</v>
      </c>
      <c r="S1735" t="s">
        <v>8354</v>
      </c>
      <c r="T1735" s="10">
        <f t="shared" si="138"/>
        <v>42614.675625000003</v>
      </c>
      <c r="U1735" s="11">
        <f t="shared" si="139"/>
        <v>42626.895833333328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2.2222222222222223E-2</v>
      </c>
      <c r="P1736" s="6">
        <f t="shared" si="136"/>
        <v>1</v>
      </c>
      <c r="Q1736" t="str">
        <f t="shared" si="137"/>
        <v>music/faith</v>
      </c>
      <c r="R1736" t="s">
        <v>8317</v>
      </c>
      <c r="S1736" t="s">
        <v>8354</v>
      </c>
      <c r="T1736" s="10">
        <f t="shared" si="138"/>
        <v>42102.036527777775</v>
      </c>
      <c r="U1736" s="11">
        <f t="shared" si="139"/>
        <v>42132.036527777775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 s="6">
        <f t="shared" si="136"/>
        <v>55</v>
      </c>
      <c r="Q1737" t="str">
        <f t="shared" si="137"/>
        <v>music/faith</v>
      </c>
      <c r="R1737" t="s">
        <v>8317</v>
      </c>
      <c r="S1737" t="s">
        <v>8354</v>
      </c>
      <c r="T1737" s="10">
        <f t="shared" si="138"/>
        <v>42559.814178240747</v>
      </c>
      <c r="U1737" s="11">
        <f t="shared" si="139"/>
        <v>42589.814178240747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0.73333333333333328</v>
      </c>
      <c r="P1738" s="6">
        <f t="shared" si="136"/>
        <v>22</v>
      </c>
      <c r="Q1738" t="str">
        <f t="shared" si="137"/>
        <v>music/faith</v>
      </c>
      <c r="R1738" t="s">
        <v>8317</v>
      </c>
      <c r="S1738" t="s">
        <v>8354</v>
      </c>
      <c r="T1738" s="10">
        <f t="shared" si="138"/>
        <v>42286.861493055556</v>
      </c>
      <c r="U1738" s="11">
        <f t="shared" si="139"/>
        <v>42316.90315972222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21.25</v>
      </c>
      <c r="P1739" s="6">
        <f t="shared" si="136"/>
        <v>56.666666666666664</v>
      </c>
      <c r="Q1739" t="str">
        <f t="shared" si="137"/>
        <v>music/faith</v>
      </c>
      <c r="R1739" t="s">
        <v>8317</v>
      </c>
      <c r="S1739" t="s">
        <v>8354</v>
      </c>
      <c r="T1739" s="10">
        <f t="shared" si="138"/>
        <v>42175.948981481488</v>
      </c>
      <c r="U1739" s="11">
        <f t="shared" si="139"/>
        <v>42205.948981481488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0.4</v>
      </c>
      <c r="P1740" s="6">
        <f t="shared" si="136"/>
        <v>20</v>
      </c>
      <c r="Q1740" t="str">
        <f t="shared" si="137"/>
        <v>music/faith</v>
      </c>
      <c r="R1740" t="s">
        <v>8317</v>
      </c>
      <c r="S1740" t="s">
        <v>8354</v>
      </c>
      <c r="T1740" s="10">
        <f t="shared" si="138"/>
        <v>41884.874328703707</v>
      </c>
      <c r="U1740" s="11">
        <f t="shared" si="139"/>
        <v>41914.874328703707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0.1</v>
      </c>
      <c r="P1741" s="6">
        <f t="shared" si="136"/>
        <v>1</v>
      </c>
      <c r="Q1741" t="str">
        <f t="shared" si="137"/>
        <v>music/faith</v>
      </c>
      <c r="R1741" t="s">
        <v>8317</v>
      </c>
      <c r="S1741" t="s">
        <v>8354</v>
      </c>
      <c r="T1741" s="10">
        <f t="shared" si="138"/>
        <v>42435.874212962968</v>
      </c>
      <c r="U1741" s="11">
        <f t="shared" si="139"/>
        <v>42494.832546296297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 t="e">
        <f t="shared" si="136"/>
        <v>#DIV/0!</v>
      </c>
      <c r="Q1742" t="str">
        <f t="shared" si="137"/>
        <v>music/faith</v>
      </c>
      <c r="R1742" t="s">
        <v>8317</v>
      </c>
      <c r="S1742" t="s">
        <v>8354</v>
      </c>
      <c r="T1742" s="10">
        <f t="shared" si="138"/>
        <v>42171.817384259266</v>
      </c>
      <c r="U1742" s="11">
        <f t="shared" si="139"/>
        <v>42201.817384259266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110.83333333333334</v>
      </c>
      <c r="P1743" s="6">
        <f t="shared" si="136"/>
        <v>25.576923076923077</v>
      </c>
      <c r="Q1743" t="str">
        <f t="shared" si="137"/>
        <v>photography/photobooks</v>
      </c>
      <c r="R1743" t="s">
        <v>8331</v>
      </c>
      <c r="S1743" t="s">
        <v>8358</v>
      </c>
      <c r="T1743" s="10">
        <f t="shared" si="138"/>
        <v>42120.628136574072</v>
      </c>
      <c r="U1743" s="11">
        <f t="shared" si="139"/>
        <v>42165.628136574072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108.74999999999999</v>
      </c>
      <c r="P1744" s="6">
        <f t="shared" si="136"/>
        <v>63.970588235294116</v>
      </c>
      <c r="Q1744" t="str">
        <f t="shared" si="137"/>
        <v>photography/photobooks</v>
      </c>
      <c r="R1744" t="s">
        <v>8331</v>
      </c>
      <c r="S1744" t="s">
        <v>8358</v>
      </c>
      <c r="T1744" s="10">
        <f t="shared" si="138"/>
        <v>42710.876967592587</v>
      </c>
      <c r="U1744" s="11">
        <f t="shared" si="139"/>
        <v>42742.875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100.41666666666667</v>
      </c>
      <c r="P1745" s="6">
        <f t="shared" si="136"/>
        <v>89.925373134328353</v>
      </c>
      <c r="Q1745" t="str">
        <f t="shared" si="137"/>
        <v>photography/photobooks</v>
      </c>
      <c r="R1745" t="s">
        <v>8331</v>
      </c>
      <c r="S1745" t="s">
        <v>8358</v>
      </c>
      <c r="T1745" s="10">
        <f t="shared" si="138"/>
        <v>42586.925636574073</v>
      </c>
      <c r="U1745" s="11">
        <f t="shared" si="139"/>
        <v>42609.165972222225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118.45454545454545</v>
      </c>
      <c r="P1746" s="6">
        <f t="shared" si="136"/>
        <v>93.071428571428569</v>
      </c>
      <c r="Q1746" t="str">
        <f t="shared" si="137"/>
        <v>photography/photobooks</v>
      </c>
      <c r="R1746" t="s">
        <v>8331</v>
      </c>
      <c r="S1746" t="s">
        <v>8358</v>
      </c>
      <c r="T1746" s="10">
        <f t="shared" si="138"/>
        <v>42026.605057870373</v>
      </c>
      <c r="U1746" s="11">
        <f t="shared" si="139"/>
        <v>42071.563391203701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114.01428571428571</v>
      </c>
      <c r="P1747" s="6">
        <f t="shared" si="136"/>
        <v>89.674157303370791</v>
      </c>
      <c r="Q1747" t="str">
        <f t="shared" si="137"/>
        <v>photography/photobooks</v>
      </c>
      <c r="R1747" t="s">
        <v>8331</v>
      </c>
      <c r="S1747" t="s">
        <v>8358</v>
      </c>
      <c r="T1747" s="10">
        <f t="shared" si="138"/>
        <v>42690.259699074071</v>
      </c>
      <c r="U1747" s="11">
        <f t="shared" si="139"/>
        <v>42726.083333333328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148.10000000000002</v>
      </c>
      <c r="P1748" s="6">
        <f t="shared" si="136"/>
        <v>207.61682242990653</v>
      </c>
      <c r="Q1748" t="str">
        <f t="shared" si="137"/>
        <v>photography/photobooks</v>
      </c>
      <c r="R1748" t="s">
        <v>8331</v>
      </c>
      <c r="S1748" t="s">
        <v>8358</v>
      </c>
      <c r="T1748" s="10">
        <f t="shared" si="138"/>
        <v>42668.176701388889</v>
      </c>
      <c r="U1748" s="11">
        <f t="shared" si="139"/>
        <v>42698.083333333328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104.95555555555556</v>
      </c>
      <c r="P1749" s="6">
        <f t="shared" si="136"/>
        <v>59.408805031446541</v>
      </c>
      <c r="Q1749" t="str">
        <f t="shared" si="137"/>
        <v>photography/photobooks</v>
      </c>
      <c r="R1749" t="s">
        <v>8331</v>
      </c>
      <c r="S1749" t="s">
        <v>8358</v>
      </c>
      <c r="T1749" s="10">
        <f t="shared" si="138"/>
        <v>42292.435532407413</v>
      </c>
      <c r="U1749" s="11">
        <f t="shared" si="139"/>
        <v>42321.625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129.94800000000001</v>
      </c>
      <c r="P1750" s="6">
        <f t="shared" si="136"/>
        <v>358.97237569060775</v>
      </c>
      <c r="Q1750" t="str">
        <f t="shared" si="137"/>
        <v>photography/photobooks</v>
      </c>
      <c r="R1750" t="s">
        <v>8331</v>
      </c>
      <c r="S1750" t="s">
        <v>8358</v>
      </c>
      <c r="T1750" s="10">
        <f t="shared" si="138"/>
        <v>42219.950729166667</v>
      </c>
      <c r="U1750" s="11">
        <f t="shared" si="139"/>
        <v>42249.950729166667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123.48756218905473</v>
      </c>
      <c r="P1751" s="6">
        <f t="shared" si="136"/>
        <v>94.736641221374043</v>
      </c>
      <c r="Q1751" t="str">
        <f t="shared" si="137"/>
        <v>photography/photobooks</v>
      </c>
      <c r="R1751" t="s">
        <v>8331</v>
      </c>
      <c r="S1751" t="s">
        <v>8358</v>
      </c>
      <c r="T1751" s="10">
        <f t="shared" si="138"/>
        <v>42758.975937499999</v>
      </c>
      <c r="U1751" s="11">
        <f t="shared" si="139"/>
        <v>42795.791666666672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201.62</v>
      </c>
      <c r="P1752" s="6">
        <f t="shared" si="136"/>
        <v>80.647999999999996</v>
      </c>
      <c r="Q1752" t="str">
        <f t="shared" si="137"/>
        <v>photography/photobooks</v>
      </c>
      <c r="R1752" t="s">
        <v>8331</v>
      </c>
      <c r="S1752" t="s">
        <v>8358</v>
      </c>
      <c r="T1752" s="10">
        <f t="shared" si="138"/>
        <v>42454.836851851855</v>
      </c>
      <c r="U1752" s="11">
        <f t="shared" si="139"/>
        <v>42479.836851851855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102.89999999999999</v>
      </c>
      <c r="P1753" s="6">
        <f t="shared" si="136"/>
        <v>168.68852459016392</v>
      </c>
      <c r="Q1753" t="str">
        <f t="shared" si="137"/>
        <v>photography/photobooks</v>
      </c>
      <c r="R1753" t="s">
        <v>8331</v>
      </c>
      <c r="S1753" t="s">
        <v>8358</v>
      </c>
      <c r="T1753" s="10">
        <f t="shared" si="138"/>
        <v>42052.7815162037</v>
      </c>
      <c r="U1753" s="11">
        <f t="shared" si="139"/>
        <v>42082.739849537036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260.16666666666663</v>
      </c>
      <c r="P1754" s="6">
        <f t="shared" si="136"/>
        <v>34.68888888888889</v>
      </c>
      <c r="Q1754" t="str">
        <f t="shared" si="137"/>
        <v>photography/photobooks</v>
      </c>
      <c r="R1754" t="s">
        <v>8331</v>
      </c>
      <c r="S1754" t="s">
        <v>8358</v>
      </c>
      <c r="T1754" s="10">
        <f t="shared" si="138"/>
        <v>42627.253263888888</v>
      </c>
      <c r="U1754" s="11">
        <f t="shared" si="139"/>
        <v>42657.253263888888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 s="6">
        <f t="shared" si="136"/>
        <v>462.85714285714283</v>
      </c>
      <c r="Q1755" t="str">
        <f t="shared" si="137"/>
        <v>photography/photobooks</v>
      </c>
      <c r="R1755" t="s">
        <v>8331</v>
      </c>
      <c r="S1755" t="s">
        <v>8358</v>
      </c>
      <c r="T1755" s="10">
        <f t="shared" si="138"/>
        <v>42420.74962962963</v>
      </c>
      <c r="U1755" s="11">
        <f t="shared" si="139"/>
        <v>42450.707962962959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110.52941176470587</v>
      </c>
      <c r="P1756" s="6">
        <f t="shared" si="136"/>
        <v>104.38888888888889</v>
      </c>
      <c r="Q1756" t="str">
        <f t="shared" si="137"/>
        <v>photography/photobooks</v>
      </c>
      <c r="R1756" t="s">
        <v>8331</v>
      </c>
      <c r="S1756" t="s">
        <v>8358</v>
      </c>
      <c r="T1756" s="10">
        <f t="shared" si="138"/>
        <v>42067.876770833333</v>
      </c>
      <c r="U1756" s="11">
        <f t="shared" si="139"/>
        <v>42097.835104166668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 s="6">
        <f t="shared" si="136"/>
        <v>7.5</v>
      </c>
      <c r="Q1757" t="str">
        <f t="shared" si="137"/>
        <v>photography/photobooks</v>
      </c>
      <c r="R1757" t="s">
        <v>8331</v>
      </c>
      <c r="S1757" t="s">
        <v>8358</v>
      </c>
      <c r="T1757" s="10">
        <f t="shared" si="138"/>
        <v>42252.788900462961</v>
      </c>
      <c r="U1757" s="11">
        <f t="shared" si="139"/>
        <v>42282.788900462961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102.82909090909091</v>
      </c>
      <c r="P1758" s="6">
        <f t="shared" si="136"/>
        <v>47.13</v>
      </c>
      <c r="Q1758" t="str">
        <f t="shared" si="137"/>
        <v>photography/photobooks</v>
      </c>
      <c r="R1758" t="s">
        <v>8331</v>
      </c>
      <c r="S1758" t="s">
        <v>8358</v>
      </c>
      <c r="T1758" s="10">
        <f t="shared" si="138"/>
        <v>42571.167465277773</v>
      </c>
      <c r="U1758" s="11">
        <f t="shared" si="139"/>
        <v>42611.167465277773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115.99999999999999</v>
      </c>
      <c r="P1759" s="6">
        <f t="shared" si="136"/>
        <v>414.28571428571428</v>
      </c>
      <c r="Q1759" t="str">
        <f t="shared" si="137"/>
        <v>photography/photobooks</v>
      </c>
      <c r="R1759" t="s">
        <v>8331</v>
      </c>
      <c r="S1759" t="s">
        <v>8358</v>
      </c>
      <c r="T1759" s="10">
        <f t="shared" si="138"/>
        <v>42733.827349537038</v>
      </c>
      <c r="U1759" s="11">
        <f t="shared" si="139"/>
        <v>42763.811805555553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114.7</v>
      </c>
      <c r="P1760" s="6">
        <f t="shared" si="136"/>
        <v>42.481481481481481</v>
      </c>
      <c r="Q1760" t="str">
        <f t="shared" si="137"/>
        <v>photography/photobooks</v>
      </c>
      <c r="R1760" t="s">
        <v>8331</v>
      </c>
      <c r="S1760" t="s">
        <v>8358</v>
      </c>
      <c r="T1760" s="10">
        <f t="shared" si="138"/>
        <v>42505.955925925926</v>
      </c>
      <c r="U1760" s="11">
        <f t="shared" si="139"/>
        <v>42565.955925925926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106.60000000000001</v>
      </c>
      <c r="P1761" s="6">
        <f t="shared" si="136"/>
        <v>108.77551020408163</v>
      </c>
      <c r="Q1761" t="str">
        <f t="shared" si="137"/>
        <v>photography/photobooks</v>
      </c>
      <c r="R1761" t="s">
        <v>8331</v>
      </c>
      <c r="S1761" t="s">
        <v>8358</v>
      </c>
      <c r="T1761" s="10">
        <f t="shared" si="138"/>
        <v>42068.829039351855</v>
      </c>
      <c r="U1761" s="11">
        <f t="shared" si="139"/>
        <v>42088.787372685183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165.44</v>
      </c>
      <c r="P1762" s="6">
        <f t="shared" si="136"/>
        <v>81.098039215686271</v>
      </c>
      <c r="Q1762" t="str">
        <f t="shared" si="137"/>
        <v>photography/photobooks</v>
      </c>
      <c r="R1762" t="s">
        <v>8331</v>
      </c>
      <c r="S1762" t="s">
        <v>8358</v>
      </c>
      <c r="T1762" s="10">
        <f t="shared" si="138"/>
        <v>42405.67260416667</v>
      </c>
      <c r="U1762" s="11">
        <f t="shared" si="139"/>
        <v>42425.67260416667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 s="6">
        <f t="shared" si="136"/>
        <v>51.666666666666664</v>
      </c>
      <c r="Q1763" t="str">
        <f t="shared" si="137"/>
        <v>photography/photobooks</v>
      </c>
      <c r="R1763" t="s">
        <v>8331</v>
      </c>
      <c r="S1763" t="s">
        <v>8358</v>
      </c>
      <c r="T1763" s="10">
        <f t="shared" si="138"/>
        <v>42209.567824074074</v>
      </c>
      <c r="U1763" s="11">
        <f t="shared" si="139"/>
        <v>42259.567824074074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 s="6">
        <f t="shared" si="136"/>
        <v>35.4</v>
      </c>
      <c r="Q1764" t="str">
        <f t="shared" si="137"/>
        <v>photography/photobooks</v>
      </c>
      <c r="R1764" t="s">
        <v>8331</v>
      </c>
      <c r="S1764" t="s">
        <v>8358</v>
      </c>
      <c r="T1764" s="10">
        <f t="shared" si="138"/>
        <v>42410.982002314813</v>
      </c>
      <c r="U1764" s="11">
        <f t="shared" si="139"/>
        <v>42440.982002314813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101.90833333333333</v>
      </c>
      <c r="P1765" s="6">
        <f t="shared" si="136"/>
        <v>103.63559322033899</v>
      </c>
      <c r="Q1765" t="str">
        <f t="shared" si="137"/>
        <v>photography/photobooks</v>
      </c>
      <c r="R1765" t="s">
        <v>8331</v>
      </c>
      <c r="S1765" t="s">
        <v>8358</v>
      </c>
      <c r="T1765" s="10">
        <f t="shared" si="138"/>
        <v>42636.868518518517</v>
      </c>
      <c r="U1765" s="11">
        <f t="shared" si="139"/>
        <v>42666.868518518517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19.600000000000001</v>
      </c>
      <c r="P1766" s="6">
        <f t="shared" si="136"/>
        <v>55.282051282051285</v>
      </c>
      <c r="Q1766" t="str">
        <f t="shared" si="137"/>
        <v>photography/photobooks</v>
      </c>
      <c r="R1766" t="s">
        <v>8331</v>
      </c>
      <c r="S1766" t="s">
        <v>8358</v>
      </c>
      <c r="T1766" s="10">
        <f t="shared" si="138"/>
        <v>41825.485868055555</v>
      </c>
      <c r="U1766" s="11">
        <f t="shared" si="139"/>
        <v>41854.485868055555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59.467839999999995</v>
      </c>
      <c r="P1767" s="6">
        <f t="shared" si="136"/>
        <v>72.16970873786407</v>
      </c>
      <c r="Q1767" t="str">
        <f t="shared" si="137"/>
        <v>photography/photobooks</v>
      </c>
      <c r="R1767" t="s">
        <v>8331</v>
      </c>
      <c r="S1767" t="s">
        <v>8358</v>
      </c>
      <c r="T1767" s="10">
        <f t="shared" si="138"/>
        <v>41834.980462962965</v>
      </c>
      <c r="U1767" s="11">
        <f t="shared" si="139"/>
        <v>41864.980462962965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 t="e">
        <f t="shared" si="136"/>
        <v>#DIV/0!</v>
      </c>
      <c r="Q1768" t="str">
        <f t="shared" si="137"/>
        <v>photography/photobooks</v>
      </c>
      <c r="R1768" t="s">
        <v>8331</v>
      </c>
      <c r="S1768" t="s">
        <v>8358</v>
      </c>
      <c r="T1768" s="10">
        <f t="shared" si="138"/>
        <v>41855.859814814816</v>
      </c>
      <c r="U1768" s="11">
        <f t="shared" si="139"/>
        <v>41876.859814814816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45.72</v>
      </c>
      <c r="P1769" s="6">
        <f t="shared" si="136"/>
        <v>58.615384615384613</v>
      </c>
      <c r="Q1769" t="str">
        <f t="shared" si="137"/>
        <v>photography/photobooks</v>
      </c>
      <c r="R1769" t="s">
        <v>8331</v>
      </c>
      <c r="S1769" t="s">
        <v>8358</v>
      </c>
      <c r="T1769" s="10">
        <f t="shared" si="138"/>
        <v>41824.658379629633</v>
      </c>
      <c r="U1769" s="11">
        <f t="shared" si="139"/>
        <v>41854.658379629633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</v>
      </c>
      <c r="P1770" s="6">
        <f t="shared" si="136"/>
        <v>12.466666666666667</v>
      </c>
      <c r="Q1770" t="str">
        <f t="shared" si="137"/>
        <v>photography/photobooks</v>
      </c>
      <c r="R1770" t="s">
        <v>8331</v>
      </c>
      <c r="S1770" t="s">
        <v>8358</v>
      </c>
      <c r="T1770" s="10">
        <f t="shared" si="138"/>
        <v>41849.560694444444</v>
      </c>
      <c r="U1770" s="11">
        <f t="shared" si="139"/>
        <v>41909.560694444444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2.7025000000000001</v>
      </c>
      <c r="P1771" s="6">
        <f t="shared" si="136"/>
        <v>49.136363636363633</v>
      </c>
      <c r="Q1771" t="str">
        <f t="shared" si="137"/>
        <v>photography/photobooks</v>
      </c>
      <c r="R1771" t="s">
        <v>8331</v>
      </c>
      <c r="S1771" t="s">
        <v>8358</v>
      </c>
      <c r="T1771" s="10">
        <f t="shared" si="138"/>
        <v>41987.818969907406</v>
      </c>
      <c r="U1771" s="11">
        <f t="shared" si="139"/>
        <v>42017.818969907406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56.51428571428572</v>
      </c>
      <c r="P1772" s="6">
        <f t="shared" si="136"/>
        <v>150.5</v>
      </c>
      <c r="Q1772" t="str">
        <f t="shared" si="137"/>
        <v>photography/photobooks</v>
      </c>
      <c r="R1772" t="s">
        <v>8331</v>
      </c>
      <c r="S1772" t="s">
        <v>8358</v>
      </c>
      <c r="T1772" s="10">
        <f t="shared" si="138"/>
        <v>41891.780023148152</v>
      </c>
      <c r="U1772" s="11">
        <f t="shared" si="139"/>
        <v>41926.780023148152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21.30952380952381</v>
      </c>
      <c r="P1773" s="6">
        <f t="shared" si="136"/>
        <v>35.799999999999997</v>
      </c>
      <c r="Q1773" t="str">
        <f t="shared" si="137"/>
        <v>photography/photobooks</v>
      </c>
      <c r="R1773" t="s">
        <v>8331</v>
      </c>
      <c r="S1773" t="s">
        <v>8358</v>
      </c>
      <c r="T1773" s="10">
        <f t="shared" si="138"/>
        <v>41905.979629629634</v>
      </c>
      <c r="U1773" s="11">
        <f t="shared" si="139"/>
        <v>41935.979629629634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15.6</v>
      </c>
      <c r="P1774" s="6">
        <f t="shared" si="136"/>
        <v>45.157894736842103</v>
      </c>
      <c r="Q1774" t="str">
        <f t="shared" si="137"/>
        <v>photography/photobooks</v>
      </c>
      <c r="R1774" t="s">
        <v>8331</v>
      </c>
      <c r="S1774" t="s">
        <v>8358</v>
      </c>
      <c r="T1774" s="10">
        <f t="shared" si="138"/>
        <v>41766.718009259261</v>
      </c>
      <c r="U1774" s="11">
        <f t="shared" si="139"/>
        <v>41826.718009259261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6.2566666666666677</v>
      </c>
      <c r="P1775" s="6">
        <f t="shared" si="136"/>
        <v>98.78947368421052</v>
      </c>
      <c r="Q1775" t="str">
        <f t="shared" si="137"/>
        <v>photography/photobooks</v>
      </c>
      <c r="R1775" t="s">
        <v>8331</v>
      </c>
      <c r="S1775" t="s">
        <v>8358</v>
      </c>
      <c r="T1775" s="10">
        <f t="shared" si="138"/>
        <v>41978.760393518518</v>
      </c>
      <c r="U1775" s="11">
        <f t="shared" si="139"/>
        <v>42023.760393518518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45.92</v>
      </c>
      <c r="P1776" s="6">
        <f t="shared" si="136"/>
        <v>88.307692307692307</v>
      </c>
      <c r="Q1776" t="str">
        <f t="shared" si="137"/>
        <v>photography/photobooks</v>
      </c>
      <c r="R1776" t="s">
        <v>8331</v>
      </c>
      <c r="S1776" t="s">
        <v>8358</v>
      </c>
      <c r="T1776" s="10">
        <f t="shared" si="138"/>
        <v>41930.218657407408</v>
      </c>
      <c r="U1776" s="11">
        <f t="shared" si="139"/>
        <v>41972.624305555553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65.101538461538468</v>
      </c>
      <c r="P1777" s="6">
        <f t="shared" si="136"/>
        <v>170.62903225806451</v>
      </c>
      <c r="Q1777" t="str">
        <f t="shared" si="137"/>
        <v>photography/photobooks</v>
      </c>
      <c r="R1777" t="s">
        <v>8331</v>
      </c>
      <c r="S1777" t="s">
        <v>8358</v>
      </c>
      <c r="T1777" s="10">
        <f t="shared" si="138"/>
        <v>41891.976388888892</v>
      </c>
      <c r="U1777" s="11">
        <f t="shared" si="139"/>
        <v>41936.976388888892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</v>
      </c>
      <c r="P1778" s="6">
        <f t="shared" si="136"/>
        <v>83.75</v>
      </c>
      <c r="Q1778" t="str">
        <f t="shared" si="137"/>
        <v>photography/photobooks</v>
      </c>
      <c r="R1778" t="s">
        <v>8331</v>
      </c>
      <c r="S1778" t="s">
        <v>8358</v>
      </c>
      <c r="T1778" s="10">
        <f t="shared" si="138"/>
        <v>41905.95684027778</v>
      </c>
      <c r="U1778" s="11">
        <f t="shared" si="139"/>
        <v>41941.95684027778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13.5625</v>
      </c>
      <c r="P1779" s="6">
        <f t="shared" si="136"/>
        <v>65.099999999999994</v>
      </c>
      <c r="Q1779" t="str">
        <f t="shared" si="137"/>
        <v>photography/photobooks</v>
      </c>
      <c r="R1779" t="s">
        <v>8331</v>
      </c>
      <c r="S1779" t="s">
        <v>8358</v>
      </c>
      <c r="T1779" s="10">
        <f t="shared" si="138"/>
        <v>42025.357094907406</v>
      </c>
      <c r="U1779" s="11">
        <f t="shared" si="139"/>
        <v>42055.357094907406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1.9900000000000002</v>
      </c>
      <c r="P1780" s="6">
        <f t="shared" si="136"/>
        <v>66.333333333333329</v>
      </c>
      <c r="Q1780" t="str">
        <f t="shared" si="137"/>
        <v>photography/photobooks</v>
      </c>
      <c r="R1780" t="s">
        <v>8331</v>
      </c>
      <c r="S1780" t="s">
        <v>8358</v>
      </c>
      <c r="T1780" s="10">
        <f t="shared" si="138"/>
        <v>42045.86336805555</v>
      </c>
      <c r="U1780" s="11">
        <f t="shared" si="139"/>
        <v>42090.821701388893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36.236363636363642</v>
      </c>
      <c r="P1781" s="6">
        <f t="shared" si="136"/>
        <v>104.89473684210526</v>
      </c>
      <c r="Q1781" t="str">
        <f t="shared" si="137"/>
        <v>photography/photobooks</v>
      </c>
      <c r="R1781" t="s">
        <v>8331</v>
      </c>
      <c r="S1781" t="s">
        <v>8358</v>
      </c>
      <c r="T1781" s="10">
        <f t="shared" si="138"/>
        <v>42585.691898148143</v>
      </c>
      <c r="U1781" s="11">
        <f t="shared" si="139"/>
        <v>42615.691898148143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39.743333333333339</v>
      </c>
      <c r="P1782" s="6">
        <f t="shared" si="136"/>
        <v>78.440789473684205</v>
      </c>
      <c r="Q1782" t="str">
        <f t="shared" si="137"/>
        <v>photography/photobooks</v>
      </c>
      <c r="R1782" t="s">
        <v>8331</v>
      </c>
      <c r="S1782" t="s">
        <v>8358</v>
      </c>
      <c r="T1782" s="10">
        <f t="shared" si="138"/>
        <v>42493.600810185191</v>
      </c>
      <c r="U1782" s="11">
        <f t="shared" si="139"/>
        <v>42553.600810185191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25.763636363636365</v>
      </c>
      <c r="P1783" s="6">
        <f t="shared" si="136"/>
        <v>59.041666666666664</v>
      </c>
      <c r="Q1783" t="str">
        <f t="shared" si="137"/>
        <v>photography/photobooks</v>
      </c>
      <c r="R1783" t="s">
        <v>8331</v>
      </c>
      <c r="S1783" t="s">
        <v>8358</v>
      </c>
      <c r="T1783" s="10">
        <f t="shared" si="138"/>
        <v>42597.617418981477</v>
      </c>
      <c r="U1783" s="11">
        <f t="shared" si="139"/>
        <v>42628.617418981477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15.491428571428573</v>
      </c>
      <c r="P1784" s="6">
        <f t="shared" si="136"/>
        <v>71.34210526315789</v>
      </c>
      <c r="Q1784" t="str">
        <f t="shared" si="137"/>
        <v>photography/photobooks</v>
      </c>
      <c r="R1784" t="s">
        <v>8331</v>
      </c>
      <c r="S1784" t="s">
        <v>8358</v>
      </c>
      <c r="T1784" s="10">
        <f t="shared" si="138"/>
        <v>42388.575104166666</v>
      </c>
      <c r="U1784" s="11">
        <f t="shared" si="139"/>
        <v>42421.575104166666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23.692499999999999</v>
      </c>
      <c r="P1785" s="6">
        <f t="shared" si="136"/>
        <v>51.227027027027027</v>
      </c>
      <c r="Q1785" t="str">
        <f t="shared" si="137"/>
        <v>photography/photobooks</v>
      </c>
      <c r="R1785" t="s">
        <v>8331</v>
      </c>
      <c r="S1785" t="s">
        <v>8358</v>
      </c>
      <c r="T1785" s="10">
        <f t="shared" si="138"/>
        <v>42115.949976851851</v>
      </c>
      <c r="U1785" s="11">
        <f t="shared" si="139"/>
        <v>42145.949976851851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39.76</v>
      </c>
      <c r="P1786" s="6">
        <f t="shared" si="136"/>
        <v>60.242424242424242</v>
      </c>
      <c r="Q1786" t="str">
        <f t="shared" si="137"/>
        <v>photography/photobooks</v>
      </c>
      <c r="R1786" t="s">
        <v>8331</v>
      </c>
      <c r="S1786" t="s">
        <v>8358</v>
      </c>
      <c r="T1786" s="10">
        <f t="shared" si="138"/>
        <v>42003.655555555553</v>
      </c>
      <c r="U1786" s="11">
        <f t="shared" si="139"/>
        <v>42035.142361111109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20.220833333333331</v>
      </c>
      <c r="P1787" s="6">
        <f t="shared" si="136"/>
        <v>44.935185185185183</v>
      </c>
      <c r="Q1787" t="str">
        <f t="shared" si="137"/>
        <v>photography/photobooks</v>
      </c>
      <c r="R1787" t="s">
        <v>8331</v>
      </c>
      <c r="S1787" t="s">
        <v>8358</v>
      </c>
      <c r="T1787" s="10">
        <f t="shared" si="138"/>
        <v>41897.134895833333</v>
      </c>
      <c r="U1787" s="11">
        <f t="shared" si="139"/>
        <v>41928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47.631578947368418</v>
      </c>
      <c r="P1788" s="6">
        <f t="shared" si="136"/>
        <v>31.206896551724139</v>
      </c>
      <c r="Q1788" t="str">
        <f t="shared" si="137"/>
        <v>photography/photobooks</v>
      </c>
      <c r="R1788" t="s">
        <v>8331</v>
      </c>
      <c r="S1788" t="s">
        <v>8358</v>
      </c>
      <c r="T1788" s="10">
        <f t="shared" si="138"/>
        <v>41958.550659722227</v>
      </c>
      <c r="U1788" s="11">
        <f t="shared" si="139"/>
        <v>41988.550659722227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15.329999999999998</v>
      </c>
      <c r="P1789" s="6">
        <f t="shared" si="136"/>
        <v>63.875</v>
      </c>
      <c r="Q1789" t="str">
        <f t="shared" si="137"/>
        <v>photography/photobooks</v>
      </c>
      <c r="R1789" t="s">
        <v>8331</v>
      </c>
      <c r="S1789" t="s">
        <v>8358</v>
      </c>
      <c r="T1789" s="10">
        <f t="shared" si="138"/>
        <v>42068.65552083333</v>
      </c>
      <c r="U1789" s="11">
        <f t="shared" si="139"/>
        <v>42098.613854166666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</v>
      </c>
      <c r="P1790" s="6">
        <f t="shared" si="136"/>
        <v>19</v>
      </c>
      <c r="Q1790" t="str">
        <f t="shared" si="137"/>
        <v>photography/photobooks</v>
      </c>
      <c r="R1790" t="s">
        <v>8331</v>
      </c>
      <c r="S1790" t="s">
        <v>8358</v>
      </c>
      <c r="T1790" s="10">
        <f t="shared" si="138"/>
        <v>41913.94840277778</v>
      </c>
      <c r="U1790" s="11">
        <f t="shared" si="139"/>
        <v>41943.94840277778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0.5</v>
      </c>
      <c r="P1791" s="6">
        <f t="shared" si="136"/>
        <v>10</v>
      </c>
      <c r="Q1791" t="str">
        <f t="shared" si="137"/>
        <v>photography/photobooks</v>
      </c>
      <c r="R1791" t="s">
        <v>8331</v>
      </c>
      <c r="S1791" t="s">
        <v>8358</v>
      </c>
      <c r="T1791" s="10">
        <f t="shared" si="138"/>
        <v>41956.250034722223</v>
      </c>
      <c r="U1791" s="11">
        <f t="shared" si="139"/>
        <v>42016.250034722223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4.957575757575758</v>
      </c>
      <c r="P1792" s="6">
        <f t="shared" si="136"/>
        <v>109.06666666666666</v>
      </c>
      <c r="Q1792" t="str">
        <f t="shared" si="137"/>
        <v>photography/photobooks</v>
      </c>
      <c r="R1792" t="s">
        <v>8331</v>
      </c>
      <c r="S1792" t="s">
        <v>8358</v>
      </c>
      <c r="T1792" s="10">
        <f t="shared" si="138"/>
        <v>42010.674513888895</v>
      </c>
      <c r="U1792" s="11">
        <f t="shared" si="139"/>
        <v>42040.674513888895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3.5666666666666664</v>
      </c>
      <c r="P1793" s="6">
        <f t="shared" si="136"/>
        <v>26.75</v>
      </c>
      <c r="Q1793" t="str">
        <f t="shared" si="137"/>
        <v>photography/photobooks</v>
      </c>
      <c r="R1793" t="s">
        <v>8331</v>
      </c>
      <c r="S1793" t="s">
        <v>8358</v>
      </c>
      <c r="T1793" s="10">
        <f t="shared" si="138"/>
        <v>41973.740335648152</v>
      </c>
      <c r="U1793" s="11">
        <f t="shared" si="139"/>
        <v>42033.740335648152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40">(E1794/D1794)*100</f>
        <v>61.124000000000002</v>
      </c>
      <c r="P1794" s="6">
        <f t="shared" ref="P1794:P1857" si="141">(E1794/L1794)</f>
        <v>109.93525179856115</v>
      </c>
      <c r="Q1794" t="str">
        <f t="shared" ref="Q1794:Q1857" si="142">N1794</f>
        <v>photography/photobooks</v>
      </c>
      <c r="R1794" t="s">
        <v>8331</v>
      </c>
      <c r="S1794" t="s">
        <v>8358</v>
      </c>
      <c r="T1794" s="10">
        <f t="shared" si="138"/>
        <v>42189.031041666662</v>
      </c>
      <c r="U1794" s="11">
        <f t="shared" si="139"/>
        <v>42226.290972222225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40"/>
        <v>1.3333333333333335</v>
      </c>
      <c r="P1795" s="6">
        <f t="shared" si="141"/>
        <v>20</v>
      </c>
      <c r="Q1795" t="str">
        <f t="shared" si="142"/>
        <v>photography/photobooks</v>
      </c>
      <c r="R1795" t="s">
        <v>8331</v>
      </c>
      <c r="S1795" t="s">
        <v>8358</v>
      </c>
      <c r="T1795" s="10">
        <f t="shared" ref="T1795:T1858" si="143">(((J1795/60)/60)/24)+DATE(1970,1,1)</f>
        <v>41940.89166666667</v>
      </c>
      <c r="U1795" s="11">
        <f t="shared" ref="U1795:U1858" si="144">(((I1795/60)/60)/24)+DATE(1970,1,1)</f>
        <v>41970.933333333334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11.077777777777778</v>
      </c>
      <c r="P1796" s="6">
        <f t="shared" si="141"/>
        <v>55.388888888888886</v>
      </c>
      <c r="Q1796" t="str">
        <f t="shared" si="142"/>
        <v>photography/photobooks</v>
      </c>
      <c r="R1796" t="s">
        <v>8331</v>
      </c>
      <c r="S1796" t="s">
        <v>8358</v>
      </c>
      <c r="T1796" s="10">
        <f t="shared" si="143"/>
        <v>42011.551180555558</v>
      </c>
      <c r="U1796" s="11">
        <f t="shared" si="144"/>
        <v>42046.551180555558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38.735714285714288</v>
      </c>
      <c r="P1797" s="6">
        <f t="shared" si="141"/>
        <v>133.90123456790124</v>
      </c>
      <c r="Q1797" t="str">
        <f t="shared" si="142"/>
        <v>photography/photobooks</v>
      </c>
      <c r="R1797" t="s">
        <v>8331</v>
      </c>
      <c r="S1797" t="s">
        <v>8358</v>
      </c>
      <c r="T1797" s="10">
        <f t="shared" si="143"/>
        <v>42628.288668981477</v>
      </c>
      <c r="U1797" s="11">
        <f t="shared" si="144"/>
        <v>42657.666666666672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22.05263157894737</v>
      </c>
      <c r="P1798" s="6">
        <f t="shared" si="141"/>
        <v>48.720930232558139</v>
      </c>
      <c r="Q1798" t="str">
        <f t="shared" si="142"/>
        <v>photography/photobooks</v>
      </c>
      <c r="R1798" t="s">
        <v>8331</v>
      </c>
      <c r="S1798" t="s">
        <v>8358</v>
      </c>
      <c r="T1798" s="10">
        <f t="shared" si="143"/>
        <v>42515.439421296294</v>
      </c>
      <c r="U1798" s="11">
        <f t="shared" si="144"/>
        <v>42575.439421296294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67.55</v>
      </c>
      <c r="P1799" s="6">
        <f t="shared" si="141"/>
        <v>48.25</v>
      </c>
      <c r="Q1799" t="str">
        <f t="shared" si="142"/>
        <v>photography/photobooks</v>
      </c>
      <c r="R1799" t="s">
        <v>8331</v>
      </c>
      <c r="S1799" t="s">
        <v>8358</v>
      </c>
      <c r="T1799" s="10">
        <f t="shared" si="143"/>
        <v>42689.56931712963</v>
      </c>
      <c r="U1799" s="11">
        <f t="shared" si="144"/>
        <v>42719.56931712963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13.637499999999999</v>
      </c>
      <c r="P1800" s="6">
        <f t="shared" si="141"/>
        <v>58.972972972972975</v>
      </c>
      <c r="Q1800" t="str">
        <f t="shared" si="142"/>
        <v>photography/photobooks</v>
      </c>
      <c r="R1800" t="s">
        <v>8331</v>
      </c>
      <c r="S1800" t="s">
        <v>8358</v>
      </c>
      <c r="T1800" s="10">
        <f t="shared" si="143"/>
        <v>42344.32677083333</v>
      </c>
      <c r="U1800" s="11">
        <f t="shared" si="144"/>
        <v>42404.32677083333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</v>
      </c>
      <c r="P1801" s="6">
        <f t="shared" si="141"/>
        <v>11.638333333333334</v>
      </c>
      <c r="Q1801" t="str">
        <f t="shared" si="142"/>
        <v>photography/photobooks</v>
      </c>
      <c r="R1801" t="s">
        <v>8331</v>
      </c>
      <c r="S1801" t="s">
        <v>8358</v>
      </c>
      <c r="T1801" s="10">
        <f t="shared" si="143"/>
        <v>41934.842685185184</v>
      </c>
      <c r="U1801" s="11">
        <f t="shared" si="144"/>
        <v>41954.884351851855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20.44963251188932</v>
      </c>
      <c r="P1802" s="6">
        <f t="shared" si="141"/>
        <v>83.716814159292042</v>
      </c>
      <c r="Q1802" t="str">
        <f t="shared" si="142"/>
        <v>photography/photobooks</v>
      </c>
      <c r="R1802" t="s">
        <v>8331</v>
      </c>
      <c r="S1802" t="s">
        <v>8358</v>
      </c>
      <c r="T1802" s="10">
        <f t="shared" si="143"/>
        <v>42623.606134259258</v>
      </c>
      <c r="U1802" s="11">
        <f t="shared" si="144"/>
        <v>42653.606134259258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13.852941176470587</v>
      </c>
      <c r="P1803" s="6">
        <f t="shared" si="141"/>
        <v>63.648648648648646</v>
      </c>
      <c r="Q1803" t="str">
        <f t="shared" si="142"/>
        <v>photography/photobooks</v>
      </c>
      <c r="R1803" t="s">
        <v>8331</v>
      </c>
      <c r="S1803" t="s">
        <v>8358</v>
      </c>
      <c r="T1803" s="10">
        <f t="shared" si="143"/>
        <v>42321.660509259258</v>
      </c>
      <c r="U1803" s="11">
        <f t="shared" si="144"/>
        <v>42353.506944444445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48.485714285714288</v>
      </c>
      <c r="P1804" s="6">
        <f t="shared" si="141"/>
        <v>94.277777777777771</v>
      </c>
      <c r="Q1804" t="str">
        <f t="shared" si="142"/>
        <v>photography/photobooks</v>
      </c>
      <c r="R1804" t="s">
        <v>8331</v>
      </c>
      <c r="S1804" t="s">
        <v>8358</v>
      </c>
      <c r="T1804" s="10">
        <f t="shared" si="143"/>
        <v>42159.47256944445</v>
      </c>
      <c r="U1804" s="11">
        <f t="shared" si="144"/>
        <v>42182.915972222225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30.8</v>
      </c>
      <c r="P1805" s="6">
        <f t="shared" si="141"/>
        <v>71.86666666666666</v>
      </c>
      <c r="Q1805" t="str">
        <f t="shared" si="142"/>
        <v>photography/photobooks</v>
      </c>
      <c r="R1805" t="s">
        <v>8331</v>
      </c>
      <c r="S1805" t="s">
        <v>8358</v>
      </c>
      <c r="T1805" s="10">
        <f t="shared" si="143"/>
        <v>42018.071550925932</v>
      </c>
      <c r="U1805" s="11">
        <f t="shared" si="144"/>
        <v>42049.071550925932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35.174193548387095</v>
      </c>
      <c r="P1806" s="6">
        <f t="shared" si="141"/>
        <v>104.84615384615384</v>
      </c>
      <c r="Q1806" t="str">
        <f t="shared" si="142"/>
        <v>photography/photobooks</v>
      </c>
      <c r="R1806" t="s">
        <v>8331</v>
      </c>
      <c r="S1806" t="s">
        <v>8358</v>
      </c>
      <c r="T1806" s="10">
        <f t="shared" si="143"/>
        <v>42282.678287037037</v>
      </c>
      <c r="U1806" s="11">
        <f t="shared" si="144"/>
        <v>42322.719953703709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36.404444444444444</v>
      </c>
      <c r="P1807" s="6">
        <f t="shared" si="141"/>
        <v>67.139344262295083</v>
      </c>
      <c r="Q1807" t="str">
        <f t="shared" si="142"/>
        <v>photography/photobooks</v>
      </c>
      <c r="R1807" t="s">
        <v>8331</v>
      </c>
      <c r="S1807" t="s">
        <v>8358</v>
      </c>
      <c r="T1807" s="10">
        <f t="shared" si="143"/>
        <v>42247.803912037038</v>
      </c>
      <c r="U1807" s="11">
        <f t="shared" si="144"/>
        <v>42279.75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2.9550000000000001</v>
      </c>
      <c r="P1808" s="6">
        <f t="shared" si="141"/>
        <v>73.875</v>
      </c>
      <c r="Q1808" t="str">
        <f t="shared" si="142"/>
        <v>photography/photobooks</v>
      </c>
      <c r="R1808" t="s">
        <v>8331</v>
      </c>
      <c r="S1808" t="s">
        <v>8358</v>
      </c>
      <c r="T1808" s="10">
        <f t="shared" si="143"/>
        <v>41877.638298611113</v>
      </c>
      <c r="U1808" s="11">
        <f t="shared" si="144"/>
        <v>41912.638298611113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11.06</v>
      </c>
      <c r="P1809" s="6">
        <f t="shared" si="141"/>
        <v>69.125</v>
      </c>
      <c r="Q1809" t="str">
        <f t="shared" si="142"/>
        <v>photography/photobooks</v>
      </c>
      <c r="R1809" t="s">
        <v>8331</v>
      </c>
      <c r="S1809" t="s">
        <v>8358</v>
      </c>
      <c r="T1809" s="10">
        <f t="shared" si="143"/>
        <v>41880.068437499998</v>
      </c>
      <c r="U1809" s="11">
        <f t="shared" si="144"/>
        <v>41910.068437499998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41.407142857142858</v>
      </c>
      <c r="P1810" s="6">
        <f t="shared" si="141"/>
        <v>120.77083333333333</v>
      </c>
      <c r="Q1810" t="str">
        <f t="shared" si="142"/>
        <v>photography/photobooks</v>
      </c>
      <c r="R1810" t="s">
        <v>8331</v>
      </c>
      <c r="S1810" t="s">
        <v>8358</v>
      </c>
      <c r="T1810" s="10">
        <f t="shared" si="143"/>
        <v>42742.680902777778</v>
      </c>
      <c r="U1810" s="11">
        <f t="shared" si="144"/>
        <v>42777.680902777778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10.857142857142858</v>
      </c>
      <c r="P1811" s="6">
        <f t="shared" si="141"/>
        <v>42.222222222222221</v>
      </c>
      <c r="Q1811" t="str">
        <f t="shared" si="142"/>
        <v>photography/photobooks</v>
      </c>
      <c r="R1811" t="s">
        <v>8331</v>
      </c>
      <c r="S1811" t="s">
        <v>8358</v>
      </c>
      <c r="T1811" s="10">
        <f t="shared" si="143"/>
        <v>42029.907858796301</v>
      </c>
      <c r="U1811" s="11">
        <f t="shared" si="144"/>
        <v>42064.907858796301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3.3333333333333335</v>
      </c>
      <c r="P1812" s="6">
        <f t="shared" si="141"/>
        <v>7.5</v>
      </c>
      <c r="Q1812" t="str">
        <f t="shared" si="142"/>
        <v>photography/photobooks</v>
      </c>
      <c r="R1812" t="s">
        <v>8331</v>
      </c>
      <c r="S1812" t="s">
        <v>8358</v>
      </c>
      <c r="T1812" s="10">
        <f t="shared" si="143"/>
        <v>41860.91002314815</v>
      </c>
      <c r="U1812" s="11">
        <f t="shared" si="144"/>
        <v>41872.91002314815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7.407407407407407E-2</v>
      </c>
      <c r="P1813" s="6">
        <f t="shared" si="141"/>
        <v>1.5384615384615385</v>
      </c>
      <c r="Q1813" t="str">
        <f t="shared" si="142"/>
        <v>photography/photobooks</v>
      </c>
      <c r="R1813" t="s">
        <v>8331</v>
      </c>
      <c r="S1813" t="s">
        <v>8358</v>
      </c>
      <c r="T1813" s="10">
        <f t="shared" si="143"/>
        <v>41876.433680555558</v>
      </c>
      <c r="U1813" s="11">
        <f t="shared" si="144"/>
        <v>41936.166666666664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13.307692307692307</v>
      </c>
      <c r="P1814" s="6">
        <f t="shared" si="141"/>
        <v>37.608695652173914</v>
      </c>
      <c r="Q1814" t="str">
        <f t="shared" si="142"/>
        <v>photography/photobooks</v>
      </c>
      <c r="R1814" t="s">
        <v>8331</v>
      </c>
      <c r="S1814" t="s">
        <v>8358</v>
      </c>
      <c r="T1814" s="10">
        <f t="shared" si="143"/>
        <v>42524.318703703699</v>
      </c>
      <c r="U1814" s="11">
        <f t="shared" si="144"/>
        <v>42554.318703703699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 t="e">
        <f t="shared" si="141"/>
        <v>#DIV/0!</v>
      </c>
      <c r="Q1815" t="str">
        <f t="shared" si="142"/>
        <v>photography/photobooks</v>
      </c>
      <c r="R1815" t="s">
        <v>8331</v>
      </c>
      <c r="S1815" t="s">
        <v>8358</v>
      </c>
      <c r="T1815" s="10">
        <f t="shared" si="143"/>
        <v>41829.889027777775</v>
      </c>
      <c r="U1815" s="11">
        <f t="shared" si="144"/>
        <v>41859.889027777775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49.183333333333337</v>
      </c>
      <c r="P1816" s="6">
        <f t="shared" si="141"/>
        <v>42.157142857142858</v>
      </c>
      <c r="Q1816" t="str">
        <f t="shared" si="142"/>
        <v>photography/photobooks</v>
      </c>
      <c r="R1816" t="s">
        <v>8331</v>
      </c>
      <c r="S1816" t="s">
        <v>8358</v>
      </c>
      <c r="T1816" s="10">
        <f t="shared" si="143"/>
        <v>42033.314074074078</v>
      </c>
      <c r="U1816" s="11">
        <f t="shared" si="144"/>
        <v>42063.314074074078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 t="e">
        <f t="shared" si="141"/>
        <v>#DIV/0!</v>
      </c>
      <c r="Q1817" t="str">
        <f t="shared" si="142"/>
        <v>photography/photobooks</v>
      </c>
      <c r="R1817" t="s">
        <v>8331</v>
      </c>
      <c r="S1817" t="s">
        <v>8358</v>
      </c>
      <c r="T1817" s="10">
        <f t="shared" si="143"/>
        <v>42172.906678240746</v>
      </c>
      <c r="U1817" s="11">
        <f t="shared" si="144"/>
        <v>42186.906678240746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</v>
      </c>
      <c r="P1818" s="6">
        <f t="shared" si="141"/>
        <v>84.833333333333329</v>
      </c>
      <c r="Q1818" t="str">
        <f t="shared" si="142"/>
        <v>photography/photobooks</v>
      </c>
      <c r="R1818" t="s">
        <v>8331</v>
      </c>
      <c r="S1818" t="s">
        <v>8358</v>
      </c>
      <c r="T1818" s="10">
        <f t="shared" si="143"/>
        <v>42548.876192129625</v>
      </c>
      <c r="U1818" s="11">
        <f t="shared" si="144"/>
        <v>42576.791666666672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52.327777777777776</v>
      </c>
      <c r="P1819" s="6">
        <f t="shared" si="141"/>
        <v>94.19</v>
      </c>
      <c r="Q1819" t="str">
        <f t="shared" si="142"/>
        <v>photography/photobooks</v>
      </c>
      <c r="R1819" t="s">
        <v>8331</v>
      </c>
      <c r="S1819" t="s">
        <v>8358</v>
      </c>
      <c r="T1819" s="10">
        <f t="shared" si="143"/>
        <v>42705.662118055552</v>
      </c>
      <c r="U1819" s="11">
        <f t="shared" si="144"/>
        <v>42765.290972222225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 t="e">
        <f t="shared" si="141"/>
        <v>#DIV/0!</v>
      </c>
      <c r="Q1820" t="str">
        <f t="shared" si="142"/>
        <v>photography/photobooks</v>
      </c>
      <c r="R1820" t="s">
        <v>8331</v>
      </c>
      <c r="S1820" t="s">
        <v>8358</v>
      </c>
      <c r="T1820" s="10">
        <f t="shared" si="143"/>
        <v>42067.234375</v>
      </c>
      <c r="U1820" s="11">
        <f t="shared" si="144"/>
        <v>42097.192708333328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</v>
      </c>
      <c r="P1821" s="6">
        <f t="shared" si="141"/>
        <v>6.25</v>
      </c>
      <c r="Q1821" t="str">
        <f t="shared" si="142"/>
        <v>photography/photobooks</v>
      </c>
      <c r="R1821" t="s">
        <v>8331</v>
      </c>
      <c r="S1821" t="s">
        <v>8358</v>
      </c>
      <c r="T1821" s="10">
        <f t="shared" si="143"/>
        <v>41820.752268518518</v>
      </c>
      <c r="U1821" s="11">
        <f t="shared" si="144"/>
        <v>41850.752268518518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</v>
      </c>
      <c r="P1822" s="6">
        <f t="shared" si="141"/>
        <v>213.375</v>
      </c>
      <c r="Q1822" t="str">
        <f t="shared" si="142"/>
        <v>photography/photobooks</v>
      </c>
      <c r="R1822" t="s">
        <v>8331</v>
      </c>
      <c r="S1822" t="s">
        <v>8358</v>
      </c>
      <c r="T1822" s="10">
        <f t="shared" si="143"/>
        <v>42065.084375000006</v>
      </c>
      <c r="U1822" s="11">
        <f t="shared" si="144"/>
        <v>42095.042708333334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134.88999999999999</v>
      </c>
      <c r="P1823" s="6">
        <f t="shared" si="141"/>
        <v>59.162280701754383</v>
      </c>
      <c r="Q1823" t="str">
        <f t="shared" si="142"/>
        <v>music/rock</v>
      </c>
      <c r="R1823" t="s">
        <v>8337</v>
      </c>
      <c r="S1823" t="s">
        <v>8354</v>
      </c>
      <c r="T1823" s="10">
        <f t="shared" si="143"/>
        <v>40926.319062499999</v>
      </c>
      <c r="U1823" s="11">
        <f t="shared" si="144"/>
        <v>40971.319062499999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 s="6">
        <f t="shared" si="141"/>
        <v>27.272727272727273</v>
      </c>
      <c r="Q1824" t="str">
        <f t="shared" si="142"/>
        <v>music/rock</v>
      </c>
      <c r="R1824" t="s">
        <v>8337</v>
      </c>
      <c r="S1824" t="s">
        <v>8354</v>
      </c>
      <c r="T1824" s="10">
        <f t="shared" si="143"/>
        <v>41634.797013888885</v>
      </c>
      <c r="U1824" s="11">
        <f t="shared" si="144"/>
        <v>41670.792361111111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115.85714285714286</v>
      </c>
      <c r="P1825" s="6">
        <f t="shared" si="141"/>
        <v>24.575757575757574</v>
      </c>
      <c r="Q1825" t="str">
        <f t="shared" si="142"/>
        <v>music/rock</v>
      </c>
      <c r="R1825" t="s">
        <v>8337</v>
      </c>
      <c r="S1825" t="s">
        <v>8354</v>
      </c>
      <c r="T1825" s="10">
        <f t="shared" si="143"/>
        <v>41176.684907407405</v>
      </c>
      <c r="U1825" s="11">
        <f t="shared" si="144"/>
        <v>41206.684907407405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100.06666666666666</v>
      </c>
      <c r="P1826" s="6">
        <f t="shared" si="141"/>
        <v>75.05</v>
      </c>
      <c r="Q1826" t="str">
        <f t="shared" si="142"/>
        <v>music/rock</v>
      </c>
      <c r="R1826" t="s">
        <v>8337</v>
      </c>
      <c r="S1826" t="s">
        <v>8354</v>
      </c>
      <c r="T1826" s="10">
        <f t="shared" si="143"/>
        <v>41626.916284722225</v>
      </c>
      <c r="U1826" s="11">
        <f t="shared" si="144"/>
        <v>41647.088888888888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105.05</v>
      </c>
      <c r="P1827" s="6">
        <f t="shared" si="141"/>
        <v>42.02</v>
      </c>
      <c r="Q1827" t="str">
        <f t="shared" si="142"/>
        <v>music/rock</v>
      </c>
      <c r="R1827" t="s">
        <v>8337</v>
      </c>
      <c r="S1827" t="s">
        <v>8354</v>
      </c>
      <c r="T1827" s="10">
        <f t="shared" si="143"/>
        <v>41443.83452546296</v>
      </c>
      <c r="U1827" s="11">
        <f t="shared" si="144"/>
        <v>41466.83452546296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 s="6">
        <f t="shared" si="141"/>
        <v>53.157894736842103</v>
      </c>
      <c r="Q1828" t="str">
        <f t="shared" si="142"/>
        <v>music/rock</v>
      </c>
      <c r="R1828" t="s">
        <v>8337</v>
      </c>
      <c r="S1828" t="s">
        <v>8354</v>
      </c>
      <c r="T1828" s="10">
        <f t="shared" si="143"/>
        <v>41657.923807870371</v>
      </c>
      <c r="U1828" s="11">
        <f t="shared" si="144"/>
        <v>41687.923807870371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100.66250000000001</v>
      </c>
      <c r="P1829" s="6">
        <f t="shared" si="141"/>
        <v>83.885416666666671</v>
      </c>
      <c r="Q1829" t="str">
        <f t="shared" si="142"/>
        <v>music/rock</v>
      </c>
      <c r="R1829" t="s">
        <v>8337</v>
      </c>
      <c r="S1829" t="s">
        <v>8354</v>
      </c>
      <c r="T1829" s="10">
        <f t="shared" si="143"/>
        <v>40555.325937499998</v>
      </c>
      <c r="U1829" s="11">
        <f t="shared" si="144"/>
        <v>40605.325937499998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100.16000000000001</v>
      </c>
      <c r="P1830" s="6">
        <f t="shared" si="141"/>
        <v>417.33333333333331</v>
      </c>
      <c r="Q1830" t="str">
        <f t="shared" si="142"/>
        <v>music/rock</v>
      </c>
      <c r="R1830" t="s">
        <v>8337</v>
      </c>
      <c r="S1830" t="s">
        <v>8354</v>
      </c>
      <c r="T1830" s="10">
        <f t="shared" si="143"/>
        <v>41736.899652777778</v>
      </c>
      <c r="U1830" s="11">
        <f t="shared" si="144"/>
        <v>41768.916666666664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166.68333333333334</v>
      </c>
      <c r="P1831" s="6">
        <f t="shared" si="141"/>
        <v>75.765151515151516</v>
      </c>
      <c r="Q1831" t="str">
        <f t="shared" si="142"/>
        <v>music/rock</v>
      </c>
      <c r="R1831" t="s">
        <v>8337</v>
      </c>
      <c r="S1831" t="s">
        <v>8354</v>
      </c>
      <c r="T1831" s="10">
        <f t="shared" si="143"/>
        <v>40516.087627314817</v>
      </c>
      <c r="U1831" s="11">
        <f t="shared" si="144"/>
        <v>40564.916666666664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101.53333333333335</v>
      </c>
      <c r="P1832" s="6">
        <f t="shared" si="141"/>
        <v>67.389380530973455</v>
      </c>
      <c r="Q1832" t="str">
        <f t="shared" si="142"/>
        <v>music/rock</v>
      </c>
      <c r="R1832" t="s">
        <v>8337</v>
      </c>
      <c r="S1832" t="s">
        <v>8354</v>
      </c>
      <c r="T1832" s="10">
        <f t="shared" si="143"/>
        <v>41664.684108796297</v>
      </c>
      <c r="U1832" s="11">
        <f t="shared" si="144"/>
        <v>41694.684108796297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 s="6">
        <f t="shared" si="141"/>
        <v>73.571428571428569</v>
      </c>
      <c r="Q1833" t="str">
        <f t="shared" si="142"/>
        <v>music/rock</v>
      </c>
      <c r="R1833" t="s">
        <v>8337</v>
      </c>
      <c r="S1833" t="s">
        <v>8354</v>
      </c>
      <c r="T1833" s="10">
        <f t="shared" si="143"/>
        <v>41026.996099537035</v>
      </c>
      <c r="U1833" s="11">
        <f t="shared" si="144"/>
        <v>41041.996099537035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142.85714285714286</v>
      </c>
      <c r="P1834" s="6">
        <f t="shared" si="141"/>
        <v>25</v>
      </c>
      <c r="Q1834" t="str">
        <f t="shared" si="142"/>
        <v>music/rock</v>
      </c>
      <c r="R1834" t="s">
        <v>8337</v>
      </c>
      <c r="S1834" t="s">
        <v>8354</v>
      </c>
      <c r="T1834" s="10">
        <f t="shared" si="143"/>
        <v>40576.539664351854</v>
      </c>
      <c r="U1834" s="11">
        <f t="shared" si="144"/>
        <v>40606.539664351854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262.5</v>
      </c>
      <c r="P1835" s="6">
        <f t="shared" si="141"/>
        <v>42</v>
      </c>
      <c r="Q1835" t="str">
        <f t="shared" si="142"/>
        <v>music/rock</v>
      </c>
      <c r="R1835" t="s">
        <v>8337</v>
      </c>
      <c r="S1835" t="s">
        <v>8354</v>
      </c>
      <c r="T1835" s="10">
        <f t="shared" si="143"/>
        <v>41303.044016203705</v>
      </c>
      <c r="U1835" s="11">
        <f t="shared" si="144"/>
        <v>41335.332638888889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118.05000000000001</v>
      </c>
      <c r="P1836" s="6">
        <f t="shared" si="141"/>
        <v>131.16666666666666</v>
      </c>
      <c r="Q1836" t="str">
        <f t="shared" si="142"/>
        <v>music/rock</v>
      </c>
      <c r="R1836" t="s">
        <v>8337</v>
      </c>
      <c r="S1836" t="s">
        <v>8354</v>
      </c>
      <c r="T1836" s="10">
        <f t="shared" si="143"/>
        <v>41988.964062500003</v>
      </c>
      <c r="U1836" s="11">
        <f t="shared" si="144"/>
        <v>42028.964062500003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 s="6">
        <f t="shared" si="141"/>
        <v>47.272727272727273</v>
      </c>
      <c r="Q1837" t="str">
        <f t="shared" si="142"/>
        <v>music/rock</v>
      </c>
      <c r="R1837" t="s">
        <v>8337</v>
      </c>
      <c r="S1837" t="s">
        <v>8354</v>
      </c>
      <c r="T1837" s="10">
        <f t="shared" si="143"/>
        <v>42430.702210648145</v>
      </c>
      <c r="U1837" s="11">
        <f t="shared" si="144"/>
        <v>42460.660543981481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200.34</v>
      </c>
      <c r="P1838" s="6">
        <f t="shared" si="141"/>
        <v>182.12727272727273</v>
      </c>
      <c r="Q1838" t="str">
        <f t="shared" si="142"/>
        <v>music/rock</v>
      </c>
      <c r="R1838" t="s">
        <v>8337</v>
      </c>
      <c r="S1838" t="s">
        <v>8354</v>
      </c>
      <c r="T1838" s="10">
        <f t="shared" si="143"/>
        <v>41305.809363425928</v>
      </c>
      <c r="U1838" s="11">
        <f t="shared" si="144"/>
        <v>41322.809363425928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306.83333333333331</v>
      </c>
      <c r="P1839" s="6">
        <f t="shared" si="141"/>
        <v>61.366666666666667</v>
      </c>
      <c r="Q1839" t="str">
        <f t="shared" si="142"/>
        <v>music/rock</v>
      </c>
      <c r="R1839" t="s">
        <v>8337</v>
      </c>
      <c r="S1839" t="s">
        <v>8354</v>
      </c>
      <c r="T1839" s="10">
        <f t="shared" si="143"/>
        <v>40926.047858796301</v>
      </c>
      <c r="U1839" s="11">
        <f t="shared" si="144"/>
        <v>40986.006192129629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100.149</v>
      </c>
      <c r="P1840" s="6">
        <f t="shared" si="141"/>
        <v>35.767499999999998</v>
      </c>
      <c r="Q1840" t="str">
        <f t="shared" si="142"/>
        <v>music/rock</v>
      </c>
      <c r="R1840" t="s">
        <v>8337</v>
      </c>
      <c r="S1840" t="s">
        <v>8354</v>
      </c>
      <c r="T1840" s="10">
        <f t="shared" si="143"/>
        <v>40788.786539351851</v>
      </c>
      <c r="U1840" s="11">
        <f t="shared" si="144"/>
        <v>40817.125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205.29999999999998</v>
      </c>
      <c r="P1841" s="6">
        <f t="shared" si="141"/>
        <v>45.62222222222222</v>
      </c>
      <c r="Q1841" t="str">
        <f t="shared" si="142"/>
        <v>music/rock</v>
      </c>
      <c r="R1841" t="s">
        <v>8337</v>
      </c>
      <c r="S1841" t="s">
        <v>8354</v>
      </c>
      <c r="T1841" s="10">
        <f t="shared" si="143"/>
        <v>42614.722013888888</v>
      </c>
      <c r="U1841" s="11">
        <f t="shared" si="144"/>
        <v>42644.722013888888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108.88888888888889</v>
      </c>
      <c r="P1842" s="6">
        <f t="shared" si="141"/>
        <v>75.384615384615387</v>
      </c>
      <c r="Q1842" t="str">
        <f t="shared" si="142"/>
        <v>music/rock</v>
      </c>
      <c r="R1842" t="s">
        <v>8337</v>
      </c>
      <c r="S1842" t="s">
        <v>8354</v>
      </c>
      <c r="T1842" s="10">
        <f t="shared" si="143"/>
        <v>41382.096180555556</v>
      </c>
      <c r="U1842" s="11">
        <f t="shared" si="144"/>
        <v>41401.207638888889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101.75</v>
      </c>
      <c r="P1843" s="6">
        <f t="shared" si="141"/>
        <v>50.875</v>
      </c>
      <c r="Q1843" t="str">
        <f t="shared" si="142"/>
        <v>music/rock</v>
      </c>
      <c r="R1843" t="s">
        <v>8337</v>
      </c>
      <c r="S1843" t="s">
        <v>8354</v>
      </c>
      <c r="T1843" s="10">
        <f t="shared" si="143"/>
        <v>41745.84542824074</v>
      </c>
      <c r="U1843" s="11">
        <f t="shared" si="144"/>
        <v>41779.207638888889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125.25</v>
      </c>
      <c r="P1844" s="6">
        <f t="shared" si="141"/>
        <v>119.28571428571429</v>
      </c>
      <c r="Q1844" t="str">
        <f t="shared" si="142"/>
        <v>music/rock</v>
      </c>
      <c r="R1844" t="s">
        <v>8337</v>
      </c>
      <c r="S1844" t="s">
        <v>8354</v>
      </c>
      <c r="T1844" s="10">
        <f t="shared" si="143"/>
        <v>42031.631724537037</v>
      </c>
      <c r="U1844" s="11">
        <f t="shared" si="144"/>
        <v>42065.249305555553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124.0061</v>
      </c>
      <c r="P1845" s="6">
        <f t="shared" si="141"/>
        <v>92.541865671641801</v>
      </c>
      <c r="Q1845" t="str">
        <f t="shared" si="142"/>
        <v>music/rock</v>
      </c>
      <c r="R1845" t="s">
        <v>8337</v>
      </c>
      <c r="S1845" t="s">
        <v>8354</v>
      </c>
      <c r="T1845" s="10">
        <f t="shared" si="143"/>
        <v>40564.994837962964</v>
      </c>
      <c r="U1845" s="11">
        <f t="shared" si="144"/>
        <v>40594.994837962964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101.4</v>
      </c>
      <c r="P1846" s="6">
        <f t="shared" si="141"/>
        <v>76.05</v>
      </c>
      <c r="Q1846" t="str">
        <f t="shared" si="142"/>
        <v>music/rock</v>
      </c>
      <c r="R1846" t="s">
        <v>8337</v>
      </c>
      <c r="S1846" t="s">
        <v>8354</v>
      </c>
      <c r="T1846" s="10">
        <f t="shared" si="143"/>
        <v>40666.973541666666</v>
      </c>
      <c r="U1846" s="11">
        <f t="shared" si="144"/>
        <v>40705.125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 s="6">
        <f t="shared" si="141"/>
        <v>52.631578947368418</v>
      </c>
      <c r="Q1847" t="str">
        <f t="shared" si="142"/>
        <v>music/rock</v>
      </c>
      <c r="R1847" t="s">
        <v>8337</v>
      </c>
      <c r="S1847" t="s">
        <v>8354</v>
      </c>
      <c r="T1847" s="10">
        <f t="shared" si="143"/>
        <v>42523.333310185189</v>
      </c>
      <c r="U1847" s="11">
        <f t="shared" si="144"/>
        <v>42538.204861111109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137.92666666666668</v>
      </c>
      <c r="P1848" s="6">
        <f t="shared" si="141"/>
        <v>98.990430622009569</v>
      </c>
      <c r="Q1848" t="str">
        <f t="shared" si="142"/>
        <v>music/rock</v>
      </c>
      <c r="R1848" t="s">
        <v>8337</v>
      </c>
      <c r="S1848" t="s">
        <v>8354</v>
      </c>
      <c r="T1848" s="10">
        <f t="shared" si="143"/>
        <v>41228.650196759263</v>
      </c>
      <c r="U1848" s="11">
        <f t="shared" si="144"/>
        <v>41258.650196759263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120.88000000000001</v>
      </c>
      <c r="P1849" s="6">
        <f t="shared" si="141"/>
        <v>79.526315789473685</v>
      </c>
      <c r="Q1849" t="str">
        <f t="shared" si="142"/>
        <v>music/rock</v>
      </c>
      <c r="R1849" t="s">
        <v>8337</v>
      </c>
      <c r="S1849" t="s">
        <v>8354</v>
      </c>
      <c r="T1849" s="10">
        <f t="shared" si="143"/>
        <v>42094.236481481479</v>
      </c>
      <c r="U1849" s="11">
        <f t="shared" si="144"/>
        <v>42115.236481481479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107.36666666666667</v>
      </c>
      <c r="P1850" s="6">
        <f t="shared" si="141"/>
        <v>134.20833333333334</v>
      </c>
      <c r="Q1850" t="str">
        <f t="shared" si="142"/>
        <v>music/rock</v>
      </c>
      <c r="R1850" t="s">
        <v>8337</v>
      </c>
      <c r="S1850" t="s">
        <v>8354</v>
      </c>
      <c r="T1850" s="10">
        <f t="shared" si="143"/>
        <v>40691.788055555553</v>
      </c>
      <c r="U1850" s="11">
        <f t="shared" si="144"/>
        <v>40755.290972222225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100.33333333333334</v>
      </c>
      <c r="P1851" s="6">
        <f t="shared" si="141"/>
        <v>37.625</v>
      </c>
      <c r="Q1851" t="str">
        <f t="shared" si="142"/>
        <v>music/rock</v>
      </c>
      <c r="R1851" t="s">
        <v>8337</v>
      </c>
      <c r="S1851" t="s">
        <v>8354</v>
      </c>
      <c r="T1851" s="10">
        <f t="shared" si="143"/>
        <v>41169.845590277779</v>
      </c>
      <c r="U1851" s="11">
        <f t="shared" si="144"/>
        <v>41199.845590277779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101.52222222222223</v>
      </c>
      <c r="P1852" s="6">
        <f t="shared" si="141"/>
        <v>51.044692737430168</v>
      </c>
      <c r="Q1852" t="str">
        <f t="shared" si="142"/>
        <v>music/rock</v>
      </c>
      <c r="R1852" t="s">
        <v>8337</v>
      </c>
      <c r="S1852" t="s">
        <v>8354</v>
      </c>
      <c r="T1852" s="10">
        <f t="shared" si="143"/>
        <v>41800.959490740745</v>
      </c>
      <c r="U1852" s="11">
        <f t="shared" si="144"/>
        <v>41830.959490740745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100.07692307692308</v>
      </c>
      <c r="P1853" s="6">
        <f t="shared" si="141"/>
        <v>50.03846153846154</v>
      </c>
      <c r="Q1853" t="str">
        <f t="shared" si="142"/>
        <v>music/rock</v>
      </c>
      <c r="R1853" t="s">
        <v>8337</v>
      </c>
      <c r="S1853" t="s">
        <v>8354</v>
      </c>
      <c r="T1853" s="10">
        <f t="shared" si="143"/>
        <v>41827.906689814816</v>
      </c>
      <c r="U1853" s="11">
        <f t="shared" si="144"/>
        <v>41848.041666666664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116.96666666666667</v>
      </c>
      <c r="P1854" s="6">
        <f t="shared" si="141"/>
        <v>133.93129770992365</v>
      </c>
      <c r="Q1854" t="str">
        <f t="shared" si="142"/>
        <v>music/rock</v>
      </c>
      <c r="R1854" t="s">
        <v>8337</v>
      </c>
      <c r="S1854" t="s">
        <v>8354</v>
      </c>
      <c r="T1854" s="10">
        <f t="shared" si="143"/>
        <v>42081.77143518519</v>
      </c>
      <c r="U1854" s="11">
        <f t="shared" si="144"/>
        <v>42119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101.875</v>
      </c>
      <c r="P1855" s="6">
        <f t="shared" si="141"/>
        <v>58.214285714285715</v>
      </c>
      <c r="Q1855" t="str">
        <f t="shared" si="142"/>
        <v>music/rock</v>
      </c>
      <c r="R1855" t="s">
        <v>8337</v>
      </c>
      <c r="S1855" t="s">
        <v>8354</v>
      </c>
      <c r="T1855" s="10">
        <f t="shared" si="143"/>
        <v>41177.060381944444</v>
      </c>
      <c r="U1855" s="11">
        <f t="shared" si="144"/>
        <v>41227.102048611108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102.12366666666665</v>
      </c>
      <c r="P1856" s="6">
        <f t="shared" si="141"/>
        <v>88.037643678160919</v>
      </c>
      <c r="Q1856" t="str">
        <f t="shared" si="142"/>
        <v>music/rock</v>
      </c>
      <c r="R1856" t="s">
        <v>8337</v>
      </c>
      <c r="S1856" t="s">
        <v>8354</v>
      </c>
      <c r="T1856" s="10">
        <f t="shared" si="143"/>
        <v>41388.021261574075</v>
      </c>
      <c r="U1856" s="11">
        <f t="shared" si="144"/>
        <v>41418.021261574075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154.05897142857143</v>
      </c>
      <c r="P1857" s="6">
        <f t="shared" si="141"/>
        <v>70.576753926701571</v>
      </c>
      <c r="Q1857" t="str">
        <f t="shared" si="142"/>
        <v>music/rock</v>
      </c>
      <c r="R1857" t="s">
        <v>8337</v>
      </c>
      <c r="S1857" t="s">
        <v>8354</v>
      </c>
      <c r="T1857" s="10">
        <f t="shared" si="143"/>
        <v>41600.538657407407</v>
      </c>
      <c r="U1857" s="11">
        <f t="shared" si="144"/>
        <v>41645.538657407407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45">(E1858/D1858)*100</f>
        <v>101.25</v>
      </c>
      <c r="P1858" s="6">
        <f t="shared" ref="P1858:P1921" si="146">(E1858/L1858)</f>
        <v>53.289473684210527</v>
      </c>
      <c r="Q1858" t="str">
        <f t="shared" ref="Q1858:Q1921" si="147">N1858</f>
        <v>music/rock</v>
      </c>
      <c r="R1858" t="s">
        <v>8337</v>
      </c>
      <c r="S1858" t="s">
        <v>8354</v>
      </c>
      <c r="T1858" s="10">
        <f t="shared" si="143"/>
        <v>41817.854999999996</v>
      </c>
      <c r="U1858" s="11">
        <f t="shared" si="144"/>
        <v>41838.854999999996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45"/>
        <v>100</v>
      </c>
      <c r="P1859" s="6">
        <f t="shared" si="146"/>
        <v>136.36363636363637</v>
      </c>
      <c r="Q1859" t="str">
        <f t="shared" si="147"/>
        <v>music/rock</v>
      </c>
      <c r="R1859" t="s">
        <v>8337</v>
      </c>
      <c r="S1859" t="s">
        <v>8354</v>
      </c>
      <c r="T1859" s="10">
        <f t="shared" ref="T1859:T1922" si="148">(((J1859/60)/60)/24)+DATE(1970,1,1)</f>
        <v>41864.76866898148</v>
      </c>
      <c r="U1859" s="11">
        <f t="shared" ref="U1859:U1922" si="149">(((I1859/60)/60)/24)+DATE(1970,1,1)</f>
        <v>41894.76866898148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108.74800874800874</v>
      </c>
      <c r="P1860" s="6">
        <f t="shared" si="146"/>
        <v>40.547315436241611</v>
      </c>
      <c r="Q1860" t="str">
        <f t="shared" si="147"/>
        <v>music/rock</v>
      </c>
      <c r="R1860" t="s">
        <v>8337</v>
      </c>
      <c r="S1860" t="s">
        <v>8354</v>
      </c>
      <c r="T1860" s="10">
        <f t="shared" si="148"/>
        <v>40833.200474537036</v>
      </c>
      <c r="U1860" s="11">
        <f t="shared" si="149"/>
        <v>40893.242141203707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131.83333333333334</v>
      </c>
      <c r="P1861" s="6">
        <f t="shared" si="146"/>
        <v>70.625</v>
      </c>
      <c r="Q1861" t="str">
        <f t="shared" si="147"/>
        <v>music/rock</v>
      </c>
      <c r="R1861" t="s">
        <v>8337</v>
      </c>
      <c r="S1861" t="s">
        <v>8354</v>
      </c>
      <c r="T1861" s="10">
        <f t="shared" si="148"/>
        <v>40778.770011574074</v>
      </c>
      <c r="U1861" s="11">
        <f t="shared" si="149"/>
        <v>40808.770011574074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133.46666666666667</v>
      </c>
      <c r="P1862" s="6">
        <f t="shared" si="146"/>
        <v>52.684210526315788</v>
      </c>
      <c r="Q1862" t="str">
        <f t="shared" si="147"/>
        <v>music/rock</v>
      </c>
      <c r="R1862" t="s">
        <v>8337</v>
      </c>
      <c r="S1862" t="s">
        <v>8354</v>
      </c>
      <c r="T1862" s="10">
        <f t="shared" si="148"/>
        <v>41655.709305555552</v>
      </c>
      <c r="U1862" s="11">
        <f t="shared" si="149"/>
        <v>41676.709305555552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 t="e">
        <f t="shared" si="146"/>
        <v>#DIV/0!</v>
      </c>
      <c r="Q1863" t="str">
        <f t="shared" si="147"/>
        <v>games/mobile games</v>
      </c>
      <c r="R1863" t="s">
        <v>8326</v>
      </c>
      <c r="S1863" t="s">
        <v>8356</v>
      </c>
      <c r="T1863" s="10">
        <f t="shared" si="148"/>
        <v>42000.300243055557</v>
      </c>
      <c r="U1863" s="11">
        <f t="shared" si="149"/>
        <v>42030.300243055557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8.0833333333333321</v>
      </c>
      <c r="P1864" s="6">
        <f t="shared" si="146"/>
        <v>90.9375</v>
      </c>
      <c r="Q1864" t="str">
        <f t="shared" si="147"/>
        <v>games/mobile games</v>
      </c>
      <c r="R1864" t="s">
        <v>8326</v>
      </c>
      <c r="S1864" t="s">
        <v>8356</v>
      </c>
      <c r="T1864" s="10">
        <f t="shared" si="148"/>
        <v>42755.492754629624</v>
      </c>
      <c r="U1864" s="11">
        <f t="shared" si="149"/>
        <v>42802.3125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0.4</v>
      </c>
      <c r="P1865" s="6">
        <f t="shared" si="146"/>
        <v>5</v>
      </c>
      <c r="Q1865" t="str">
        <f t="shared" si="147"/>
        <v>games/mobile games</v>
      </c>
      <c r="R1865" t="s">
        <v>8326</v>
      </c>
      <c r="S1865" t="s">
        <v>8356</v>
      </c>
      <c r="T1865" s="10">
        <f t="shared" si="148"/>
        <v>41772.797280092593</v>
      </c>
      <c r="U1865" s="11">
        <f t="shared" si="149"/>
        <v>41802.797280092593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42.892307692307689</v>
      </c>
      <c r="P1866" s="6">
        <f t="shared" si="146"/>
        <v>58.083333333333336</v>
      </c>
      <c r="Q1866" t="str">
        <f t="shared" si="147"/>
        <v>games/mobile games</v>
      </c>
      <c r="R1866" t="s">
        <v>8326</v>
      </c>
      <c r="S1866" t="s">
        <v>8356</v>
      </c>
      <c r="T1866" s="10">
        <f t="shared" si="148"/>
        <v>41733.716435185182</v>
      </c>
      <c r="U1866" s="11">
        <f t="shared" si="149"/>
        <v>41763.716435185182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3.6363636363636364E-3</v>
      </c>
      <c r="P1867" s="6">
        <f t="shared" si="146"/>
        <v>2</v>
      </c>
      <c r="Q1867" t="str">
        <f t="shared" si="147"/>
        <v>games/mobile games</v>
      </c>
      <c r="R1867" t="s">
        <v>8326</v>
      </c>
      <c r="S1867" t="s">
        <v>8356</v>
      </c>
      <c r="T1867" s="10">
        <f t="shared" si="148"/>
        <v>42645.367442129631</v>
      </c>
      <c r="U1867" s="11">
        <f t="shared" si="149"/>
        <v>42680.409108796302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0.5</v>
      </c>
      <c r="P1868" s="6">
        <f t="shared" si="146"/>
        <v>62.5</v>
      </c>
      <c r="Q1868" t="str">
        <f t="shared" si="147"/>
        <v>games/mobile games</v>
      </c>
      <c r="R1868" t="s">
        <v>8326</v>
      </c>
      <c r="S1868" t="s">
        <v>8356</v>
      </c>
      <c r="T1868" s="10">
        <f t="shared" si="148"/>
        <v>42742.246493055558</v>
      </c>
      <c r="U1868" s="11">
        <f t="shared" si="149"/>
        <v>42795.166666666672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0.05</v>
      </c>
      <c r="P1869" s="6">
        <f t="shared" si="146"/>
        <v>10</v>
      </c>
      <c r="Q1869" t="str">
        <f t="shared" si="147"/>
        <v>games/mobile games</v>
      </c>
      <c r="R1869" t="s">
        <v>8326</v>
      </c>
      <c r="S1869" t="s">
        <v>8356</v>
      </c>
      <c r="T1869" s="10">
        <f t="shared" si="148"/>
        <v>42649.924907407403</v>
      </c>
      <c r="U1869" s="11">
        <f t="shared" si="149"/>
        <v>42679.924907407403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4.8680000000000003</v>
      </c>
      <c r="P1870" s="6">
        <f t="shared" si="146"/>
        <v>71.588235294117652</v>
      </c>
      <c r="Q1870" t="str">
        <f t="shared" si="147"/>
        <v>games/mobile games</v>
      </c>
      <c r="R1870" t="s">
        <v>8326</v>
      </c>
      <c r="S1870" t="s">
        <v>8356</v>
      </c>
      <c r="T1870" s="10">
        <f t="shared" si="148"/>
        <v>42328.779224537036</v>
      </c>
      <c r="U1870" s="11">
        <f t="shared" si="149"/>
        <v>42353.332638888889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 t="e">
        <f t="shared" si="146"/>
        <v>#DIV/0!</v>
      </c>
      <c r="Q1871" t="str">
        <f t="shared" si="147"/>
        <v>games/mobile games</v>
      </c>
      <c r="R1871" t="s">
        <v>8326</v>
      </c>
      <c r="S1871" t="s">
        <v>8356</v>
      </c>
      <c r="T1871" s="10">
        <f t="shared" si="148"/>
        <v>42709.002881944441</v>
      </c>
      <c r="U1871" s="11">
        <f t="shared" si="149"/>
        <v>42739.002881944441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10.314285714285715</v>
      </c>
      <c r="P1872" s="6">
        <f t="shared" si="146"/>
        <v>32.81818181818182</v>
      </c>
      <c r="Q1872" t="str">
        <f t="shared" si="147"/>
        <v>games/mobile games</v>
      </c>
      <c r="R1872" t="s">
        <v>8326</v>
      </c>
      <c r="S1872" t="s">
        <v>8356</v>
      </c>
      <c r="T1872" s="10">
        <f t="shared" si="148"/>
        <v>42371.355729166666</v>
      </c>
      <c r="U1872" s="11">
        <f t="shared" si="149"/>
        <v>42400.178472222222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71.784615384615378</v>
      </c>
      <c r="P1873" s="6">
        <f t="shared" si="146"/>
        <v>49.11578947368421</v>
      </c>
      <c r="Q1873" t="str">
        <f t="shared" si="147"/>
        <v>games/mobile games</v>
      </c>
      <c r="R1873" t="s">
        <v>8326</v>
      </c>
      <c r="S1873" t="s">
        <v>8356</v>
      </c>
      <c r="T1873" s="10">
        <f t="shared" si="148"/>
        <v>41923.783576388887</v>
      </c>
      <c r="U1873" s="11">
        <f t="shared" si="149"/>
        <v>41963.825243055559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</v>
      </c>
      <c r="P1874" s="6">
        <f t="shared" si="146"/>
        <v>16.307692307692307</v>
      </c>
      <c r="Q1874" t="str">
        <f t="shared" si="147"/>
        <v>games/mobile games</v>
      </c>
      <c r="R1874" t="s">
        <v>8326</v>
      </c>
      <c r="S1874" t="s">
        <v>8356</v>
      </c>
      <c r="T1874" s="10">
        <f t="shared" si="148"/>
        <v>42155.129652777774</v>
      </c>
      <c r="U1874" s="11">
        <f t="shared" si="149"/>
        <v>42185.129652777774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0.44999999999999996</v>
      </c>
      <c r="P1875" s="6">
        <f t="shared" si="146"/>
        <v>18</v>
      </c>
      <c r="Q1875" t="str">
        <f t="shared" si="147"/>
        <v>games/mobile games</v>
      </c>
      <c r="R1875" t="s">
        <v>8326</v>
      </c>
      <c r="S1875" t="s">
        <v>8356</v>
      </c>
      <c r="T1875" s="10">
        <f t="shared" si="148"/>
        <v>42164.615856481483</v>
      </c>
      <c r="U1875" s="11">
        <f t="shared" si="149"/>
        <v>42193.697916666672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1.6250000000000001E-2</v>
      </c>
      <c r="P1876" s="6">
        <f t="shared" si="146"/>
        <v>13</v>
      </c>
      <c r="Q1876" t="str">
        <f t="shared" si="147"/>
        <v>games/mobile games</v>
      </c>
      <c r="R1876" t="s">
        <v>8326</v>
      </c>
      <c r="S1876" t="s">
        <v>8356</v>
      </c>
      <c r="T1876" s="10">
        <f t="shared" si="148"/>
        <v>42529.969131944439</v>
      </c>
      <c r="U1876" s="11">
        <f t="shared" si="149"/>
        <v>42549.969131944439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0.51</v>
      </c>
      <c r="P1877" s="6">
        <f t="shared" si="146"/>
        <v>17</v>
      </c>
      <c r="Q1877" t="str">
        <f t="shared" si="147"/>
        <v>games/mobile games</v>
      </c>
      <c r="R1877" t="s">
        <v>8326</v>
      </c>
      <c r="S1877" t="s">
        <v>8356</v>
      </c>
      <c r="T1877" s="10">
        <f t="shared" si="148"/>
        <v>42528.899398148147</v>
      </c>
      <c r="U1877" s="11">
        <f t="shared" si="149"/>
        <v>42588.899398148147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 t="e">
        <f t="shared" si="146"/>
        <v>#DIV/0!</v>
      </c>
      <c r="Q1878" t="str">
        <f t="shared" si="147"/>
        <v>games/mobile games</v>
      </c>
      <c r="R1878" t="s">
        <v>8326</v>
      </c>
      <c r="S1878" t="s">
        <v>8356</v>
      </c>
      <c r="T1878" s="10">
        <f t="shared" si="148"/>
        <v>41776.284780092588</v>
      </c>
      <c r="U1878" s="11">
        <f t="shared" si="149"/>
        <v>41806.284780092588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 t="e">
        <f t="shared" si="146"/>
        <v>#DIV/0!</v>
      </c>
      <c r="Q1879" t="str">
        <f t="shared" si="147"/>
        <v>games/mobile games</v>
      </c>
      <c r="R1879" t="s">
        <v>8326</v>
      </c>
      <c r="S1879" t="s">
        <v>8356</v>
      </c>
      <c r="T1879" s="10">
        <f t="shared" si="148"/>
        <v>42035.029224537036</v>
      </c>
      <c r="U1879" s="11">
        <f t="shared" si="149"/>
        <v>42064.029224537036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 t="e">
        <f t="shared" si="146"/>
        <v>#DIV/0!</v>
      </c>
      <c r="Q1880" t="str">
        <f t="shared" si="147"/>
        <v>games/mobile games</v>
      </c>
      <c r="R1880" t="s">
        <v>8326</v>
      </c>
      <c r="S1880" t="s">
        <v>8356</v>
      </c>
      <c r="T1880" s="10">
        <f t="shared" si="148"/>
        <v>41773.008738425924</v>
      </c>
      <c r="U1880" s="11">
        <f t="shared" si="149"/>
        <v>41803.008738425924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0.12</v>
      </c>
      <c r="P1881" s="6">
        <f t="shared" si="146"/>
        <v>3</v>
      </c>
      <c r="Q1881" t="str">
        <f t="shared" si="147"/>
        <v>games/mobile games</v>
      </c>
      <c r="R1881" t="s">
        <v>8326</v>
      </c>
      <c r="S1881" t="s">
        <v>8356</v>
      </c>
      <c r="T1881" s="10">
        <f t="shared" si="148"/>
        <v>42413.649641203709</v>
      </c>
      <c r="U1881" s="11">
        <f t="shared" si="149"/>
        <v>42443.607974537037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20.080000000000002</v>
      </c>
      <c r="P1882" s="6">
        <f t="shared" si="146"/>
        <v>41.833333333333336</v>
      </c>
      <c r="Q1882" t="str">
        <f t="shared" si="147"/>
        <v>games/mobile games</v>
      </c>
      <c r="R1882" t="s">
        <v>8326</v>
      </c>
      <c r="S1882" t="s">
        <v>8356</v>
      </c>
      <c r="T1882" s="10">
        <f t="shared" si="148"/>
        <v>42430.566898148143</v>
      </c>
      <c r="U1882" s="11">
        <f t="shared" si="149"/>
        <v>42459.525231481486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172.68449999999999</v>
      </c>
      <c r="P1883" s="6">
        <f t="shared" si="146"/>
        <v>49.338428571428572</v>
      </c>
      <c r="Q1883" t="str">
        <f t="shared" si="147"/>
        <v>music/indie rock</v>
      </c>
      <c r="R1883" t="s">
        <v>8322</v>
      </c>
      <c r="S1883" t="s">
        <v>8354</v>
      </c>
      <c r="T1883" s="10">
        <f t="shared" si="148"/>
        <v>42043.152650462958</v>
      </c>
      <c r="U1883" s="11">
        <f t="shared" si="149"/>
        <v>42073.110983796301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100.8955223880597</v>
      </c>
      <c r="P1884" s="6">
        <f t="shared" si="146"/>
        <v>41.728395061728392</v>
      </c>
      <c r="Q1884" t="str">
        <f t="shared" si="147"/>
        <v>music/indie rock</v>
      </c>
      <c r="R1884" t="s">
        <v>8322</v>
      </c>
      <c r="S1884" t="s">
        <v>8354</v>
      </c>
      <c r="T1884" s="10">
        <f t="shared" si="148"/>
        <v>41067.949212962965</v>
      </c>
      <c r="U1884" s="11">
        <f t="shared" si="149"/>
        <v>41100.991666666669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104.8048048048048</v>
      </c>
      <c r="P1885" s="6">
        <f t="shared" si="146"/>
        <v>32.71875</v>
      </c>
      <c r="Q1885" t="str">
        <f t="shared" si="147"/>
        <v>music/indie rock</v>
      </c>
      <c r="R1885" t="s">
        <v>8322</v>
      </c>
      <c r="S1885" t="s">
        <v>8354</v>
      </c>
      <c r="T1885" s="10">
        <f t="shared" si="148"/>
        <v>40977.948009259257</v>
      </c>
      <c r="U1885" s="11">
        <f t="shared" si="149"/>
        <v>41007.906342592592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135.1</v>
      </c>
      <c r="P1886" s="6">
        <f t="shared" si="146"/>
        <v>51.96153846153846</v>
      </c>
      <c r="Q1886" t="str">
        <f t="shared" si="147"/>
        <v>music/indie rock</v>
      </c>
      <c r="R1886" t="s">
        <v>8322</v>
      </c>
      <c r="S1886" t="s">
        <v>8354</v>
      </c>
      <c r="T1886" s="10">
        <f t="shared" si="148"/>
        <v>41205.198321759257</v>
      </c>
      <c r="U1886" s="11">
        <f t="shared" si="149"/>
        <v>41240.5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116.32786885245903</v>
      </c>
      <c r="P1887" s="6">
        <f t="shared" si="146"/>
        <v>50.685714285714283</v>
      </c>
      <c r="Q1887" t="str">
        <f t="shared" si="147"/>
        <v>music/indie rock</v>
      </c>
      <c r="R1887" t="s">
        <v>8322</v>
      </c>
      <c r="S1887" t="s">
        <v>8354</v>
      </c>
      <c r="T1887" s="10">
        <f t="shared" si="148"/>
        <v>41099.093865740739</v>
      </c>
      <c r="U1887" s="11">
        <f t="shared" si="149"/>
        <v>41131.916666666664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102.08333333333333</v>
      </c>
      <c r="P1888" s="6">
        <f t="shared" si="146"/>
        <v>42.241379310344826</v>
      </c>
      <c r="Q1888" t="str">
        <f t="shared" si="147"/>
        <v>music/indie rock</v>
      </c>
      <c r="R1888" t="s">
        <v>8322</v>
      </c>
      <c r="S1888" t="s">
        <v>8354</v>
      </c>
      <c r="T1888" s="10">
        <f t="shared" si="148"/>
        <v>41925.906689814816</v>
      </c>
      <c r="U1888" s="11">
        <f t="shared" si="149"/>
        <v>41955.94835648148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111.16666666666666</v>
      </c>
      <c r="P1889" s="6">
        <f t="shared" si="146"/>
        <v>416.875</v>
      </c>
      <c r="Q1889" t="str">
        <f t="shared" si="147"/>
        <v>music/indie rock</v>
      </c>
      <c r="R1889" t="s">
        <v>8322</v>
      </c>
      <c r="S1889" t="s">
        <v>8354</v>
      </c>
      <c r="T1889" s="10">
        <f t="shared" si="148"/>
        <v>42323.800138888888</v>
      </c>
      <c r="U1889" s="11">
        <f t="shared" si="149"/>
        <v>42341.895833333328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166.08</v>
      </c>
      <c r="P1890" s="6">
        <f t="shared" si="146"/>
        <v>46.651685393258425</v>
      </c>
      <c r="Q1890" t="str">
        <f t="shared" si="147"/>
        <v>music/indie rock</v>
      </c>
      <c r="R1890" t="s">
        <v>8322</v>
      </c>
      <c r="S1890" t="s">
        <v>8354</v>
      </c>
      <c r="T1890" s="10">
        <f t="shared" si="148"/>
        <v>40299.239953703705</v>
      </c>
      <c r="U1890" s="11">
        <f t="shared" si="149"/>
        <v>40330.207638888889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106.60000000000001</v>
      </c>
      <c r="P1891" s="6">
        <f t="shared" si="146"/>
        <v>48.454545454545453</v>
      </c>
      <c r="Q1891" t="str">
        <f t="shared" si="147"/>
        <v>music/indie rock</v>
      </c>
      <c r="R1891" t="s">
        <v>8322</v>
      </c>
      <c r="S1891" t="s">
        <v>8354</v>
      </c>
      <c r="T1891" s="10">
        <f t="shared" si="148"/>
        <v>41299.793356481481</v>
      </c>
      <c r="U1891" s="11">
        <f t="shared" si="149"/>
        <v>41344.751689814817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144.58441666666667</v>
      </c>
      <c r="P1892" s="6">
        <f t="shared" si="146"/>
        <v>70.5289837398374</v>
      </c>
      <c r="Q1892" t="str">
        <f t="shared" si="147"/>
        <v>music/indie rock</v>
      </c>
      <c r="R1892" t="s">
        <v>8322</v>
      </c>
      <c r="S1892" t="s">
        <v>8354</v>
      </c>
      <c r="T1892" s="10">
        <f t="shared" si="148"/>
        <v>41228.786203703705</v>
      </c>
      <c r="U1892" s="11">
        <f t="shared" si="149"/>
        <v>41258.786203703705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105.55000000000001</v>
      </c>
      <c r="P1893" s="6">
        <f t="shared" si="146"/>
        <v>87.958333333333329</v>
      </c>
      <c r="Q1893" t="str">
        <f t="shared" si="147"/>
        <v>music/indie rock</v>
      </c>
      <c r="R1893" t="s">
        <v>8322</v>
      </c>
      <c r="S1893" t="s">
        <v>8354</v>
      </c>
      <c r="T1893" s="10">
        <f t="shared" si="148"/>
        <v>40335.798078703701</v>
      </c>
      <c r="U1893" s="11">
        <f t="shared" si="149"/>
        <v>40381.25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136.60000000000002</v>
      </c>
      <c r="P1894" s="6">
        <f t="shared" si="146"/>
        <v>26.26923076923077</v>
      </c>
      <c r="Q1894" t="str">
        <f t="shared" si="147"/>
        <v>music/indie rock</v>
      </c>
      <c r="R1894" t="s">
        <v>8322</v>
      </c>
      <c r="S1894" t="s">
        <v>8354</v>
      </c>
      <c r="T1894" s="10">
        <f t="shared" si="148"/>
        <v>40671.637511574074</v>
      </c>
      <c r="U1894" s="11">
        <f t="shared" si="149"/>
        <v>40701.637511574074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 s="6">
        <f t="shared" si="146"/>
        <v>57.777777777777779</v>
      </c>
      <c r="Q1895" t="str">
        <f t="shared" si="147"/>
        <v>music/indie rock</v>
      </c>
      <c r="R1895" t="s">
        <v>8322</v>
      </c>
      <c r="S1895" t="s">
        <v>8354</v>
      </c>
      <c r="T1895" s="10">
        <f t="shared" si="148"/>
        <v>40632.94195601852</v>
      </c>
      <c r="U1895" s="11">
        <f t="shared" si="149"/>
        <v>40649.165972222225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114.5</v>
      </c>
      <c r="P1896" s="6">
        <f t="shared" si="146"/>
        <v>57.25</v>
      </c>
      <c r="Q1896" t="str">
        <f t="shared" si="147"/>
        <v>music/indie rock</v>
      </c>
      <c r="R1896" t="s">
        <v>8322</v>
      </c>
      <c r="S1896" t="s">
        <v>8354</v>
      </c>
      <c r="T1896" s="10">
        <f t="shared" si="148"/>
        <v>40920.904895833337</v>
      </c>
      <c r="U1896" s="11">
        <f t="shared" si="149"/>
        <v>40951.904895833337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101.71957671957672</v>
      </c>
      <c r="P1897" s="6">
        <f t="shared" si="146"/>
        <v>196.34042553191489</v>
      </c>
      <c r="Q1897" t="str">
        <f t="shared" si="147"/>
        <v>music/indie rock</v>
      </c>
      <c r="R1897" t="s">
        <v>8322</v>
      </c>
      <c r="S1897" t="s">
        <v>8354</v>
      </c>
      <c r="T1897" s="10">
        <f t="shared" si="148"/>
        <v>42267.746782407412</v>
      </c>
      <c r="U1897" s="11">
        <f t="shared" si="149"/>
        <v>42297.746782407412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123.94678492239468</v>
      </c>
      <c r="P1898" s="6">
        <f t="shared" si="146"/>
        <v>43</v>
      </c>
      <c r="Q1898" t="str">
        <f t="shared" si="147"/>
        <v>music/indie rock</v>
      </c>
      <c r="R1898" t="s">
        <v>8322</v>
      </c>
      <c r="S1898" t="s">
        <v>8354</v>
      </c>
      <c r="T1898" s="10">
        <f t="shared" si="148"/>
        <v>40981.710243055553</v>
      </c>
      <c r="U1898" s="11">
        <f t="shared" si="149"/>
        <v>41011.710243055553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102.45669291338582</v>
      </c>
      <c r="P1899" s="6">
        <f t="shared" si="146"/>
        <v>35.551912568306008</v>
      </c>
      <c r="Q1899" t="str">
        <f t="shared" si="147"/>
        <v>music/indie rock</v>
      </c>
      <c r="R1899" t="s">
        <v>8322</v>
      </c>
      <c r="S1899" t="s">
        <v>8354</v>
      </c>
      <c r="T1899" s="10">
        <f t="shared" si="148"/>
        <v>41680.583402777782</v>
      </c>
      <c r="U1899" s="11">
        <f t="shared" si="149"/>
        <v>41702.875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144.5</v>
      </c>
      <c r="P1900" s="6">
        <f t="shared" si="146"/>
        <v>68.80952380952381</v>
      </c>
      <c r="Q1900" t="str">
        <f t="shared" si="147"/>
        <v>music/indie rock</v>
      </c>
      <c r="R1900" t="s">
        <v>8322</v>
      </c>
      <c r="S1900" t="s">
        <v>8354</v>
      </c>
      <c r="T1900" s="10">
        <f t="shared" si="148"/>
        <v>42366.192974537036</v>
      </c>
      <c r="U1900" s="11">
        <f t="shared" si="149"/>
        <v>42401.75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133.33333333333331</v>
      </c>
      <c r="P1901" s="6">
        <f t="shared" si="146"/>
        <v>28.571428571428573</v>
      </c>
      <c r="Q1901" t="str">
        <f t="shared" si="147"/>
        <v>music/indie rock</v>
      </c>
      <c r="R1901" t="s">
        <v>8322</v>
      </c>
      <c r="S1901" t="s">
        <v>8354</v>
      </c>
      <c r="T1901" s="10">
        <f t="shared" si="148"/>
        <v>42058.941736111112</v>
      </c>
      <c r="U1901" s="11">
        <f t="shared" si="149"/>
        <v>42088.90006944444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109.3644</v>
      </c>
      <c r="P1902" s="6">
        <f t="shared" si="146"/>
        <v>50.631666666666668</v>
      </c>
      <c r="Q1902" t="str">
        <f t="shared" si="147"/>
        <v>music/indie rock</v>
      </c>
      <c r="R1902" t="s">
        <v>8322</v>
      </c>
      <c r="S1902" t="s">
        <v>8354</v>
      </c>
      <c r="T1902" s="10">
        <f t="shared" si="148"/>
        <v>41160.871886574074</v>
      </c>
      <c r="U1902" s="11">
        <f t="shared" si="149"/>
        <v>41188.415972222225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2.6969696969696968</v>
      </c>
      <c r="P1903" s="6">
        <f t="shared" si="146"/>
        <v>106.8</v>
      </c>
      <c r="Q1903" t="str">
        <f t="shared" si="147"/>
        <v>technology/gadgets</v>
      </c>
      <c r="R1903" t="s">
        <v>8320</v>
      </c>
      <c r="S1903" t="s">
        <v>8352</v>
      </c>
      <c r="T1903" s="10">
        <f t="shared" si="148"/>
        <v>42116.54315972222</v>
      </c>
      <c r="U1903" s="11">
        <f t="shared" si="149"/>
        <v>42146.541666666672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</v>
      </c>
      <c r="P1904" s="6">
        <f t="shared" si="146"/>
        <v>4</v>
      </c>
      <c r="Q1904" t="str">
        <f t="shared" si="147"/>
        <v>technology/gadgets</v>
      </c>
      <c r="R1904" t="s">
        <v>8320</v>
      </c>
      <c r="S1904" t="s">
        <v>8352</v>
      </c>
      <c r="T1904" s="10">
        <f t="shared" si="148"/>
        <v>42037.789895833332</v>
      </c>
      <c r="U1904" s="11">
        <f t="shared" si="149"/>
        <v>42067.789895833332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46.6</v>
      </c>
      <c r="P1905" s="6">
        <f t="shared" si="146"/>
        <v>34.097560975609753</v>
      </c>
      <c r="Q1905" t="str">
        <f t="shared" si="147"/>
        <v>technology/gadgets</v>
      </c>
      <c r="R1905" t="s">
        <v>8320</v>
      </c>
      <c r="S1905" t="s">
        <v>8352</v>
      </c>
      <c r="T1905" s="10">
        <f t="shared" si="148"/>
        <v>42702.770729166667</v>
      </c>
      <c r="U1905" s="11">
        <f t="shared" si="149"/>
        <v>42762.770729166667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0.1</v>
      </c>
      <c r="P1906" s="6">
        <f t="shared" si="146"/>
        <v>25</v>
      </c>
      <c r="Q1906" t="str">
        <f t="shared" si="147"/>
        <v>technology/gadgets</v>
      </c>
      <c r="R1906" t="s">
        <v>8320</v>
      </c>
      <c r="S1906" t="s">
        <v>8352</v>
      </c>
      <c r="T1906" s="10">
        <f t="shared" si="148"/>
        <v>42326.685428240744</v>
      </c>
      <c r="U1906" s="11">
        <f t="shared" si="149"/>
        <v>42371.685428240744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0.16800000000000001</v>
      </c>
      <c r="P1907" s="6">
        <f t="shared" si="146"/>
        <v>10.5</v>
      </c>
      <c r="Q1907" t="str">
        <f t="shared" si="147"/>
        <v>technology/gadgets</v>
      </c>
      <c r="R1907" t="s">
        <v>8320</v>
      </c>
      <c r="S1907" t="s">
        <v>8352</v>
      </c>
      <c r="T1907" s="10">
        <f t="shared" si="148"/>
        <v>41859.925856481481</v>
      </c>
      <c r="U1907" s="11">
        <f t="shared" si="149"/>
        <v>41889.925856481481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42.76</v>
      </c>
      <c r="P1908" s="6">
        <f t="shared" si="146"/>
        <v>215.95959595959596</v>
      </c>
      <c r="Q1908" t="str">
        <f t="shared" si="147"/>
        <v>technology/gadgets</v>
      </c>
      <c r="R1908" t="s">
        <v>8320</v>
      </c>
      <c r="S1908" t="s">
        <v>8352</v>
      </c>
      <c r="T1908" s="10">
        <f t="shared" si="148"/>
        <v>42514.671099537038</v>
      </c>
      <c r="U1908" s="11">
        <f t="shared" si="149"/>
        <v>42544.671099537038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0.28333333333333333</v>
      </c>
      <c r="P1909" s="6">
        <f t="shared" si="146"/>
        <v>21.25</v>
      </c>
      <c r="Q1909" t="str">
        <f t="shared" si="147"/>
        <v>technology/gadgets</v>
      </c>
      <c r="R1909" t="s">
        <v>8320</v>
      </c>
      <c r="S1909" t="s">
        <v>8352</v>
      </c>
      <c r="T1909" s="10">
        <f t="shared" si="148"/>
        <v>41767.587094907409</v>
      </c>
      <c r="U1909" s="11">
        <f t="shared" si="149"/>
        <v>41782.587094907409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1.7319999999999998</v>
      </c>
      <c r="P1910" s="6">
        <f t="shared" si="146"/>
        <v>108.25</v>
      </c>
      <c r="Q1910" t="str">
        <f t="shared" si="147"/>
        <v>technology/gadgets</v>
      </c>
      <c r="R1910" t="s">
        <v>8320</v>
      </c>
      <c r="S1910" t="s">
        <v>8352</v>
      </c>
      <c r="T1910" s="10">
        <f t="shared" si="148"/>
        <v>42703.917824074073</v>
      </c>
      <c r="U1910" s="11">
        <f t="shared" si="149"/>
        <v>42733.917824074073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14.111428571428572</v>
      </c>
      <c r="P1911" s="6">
        <f t="shared" si="146"/>
        <v>129.97368421052633</v>
      </c>
      <c r="Q1911" t="str">
        <f t="shared" si="147"/>
        <v>technology/gadgets</v>
      </c>
      <c r="R1911" t="s">
        <v>8320</v>
      </c>
      <c r="S1911" t="s">
        <v>8352</v>
      </c>
      <c r="T1911" s="10">
        <f t="shared" si="148"/>
        <v>41905.429155092592</v>
      </c>
      <c r="U1911" s="11">
        <f t="shared" si="149"/>
        <v>41935.429155092592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39.395294117647055</v>
      </c>
      <c r="P1912" s="6">
        <f t="shared" si="146"/>
        <v>117.49473684210527</v>
      </c>
      <c r="Q1912" t="str">
        <f t="shared" si="147"/>
        <v>technology/gadgets</v>
      </c>
      <c r="R1912" t="s">
        <v>8320</v>
      </c>
      <c r="S1912" t="s">
        <v>8352</v>
      </c>
      <c r="T1912" s="10">
        <f t="shared" si="148"/>
        <v>42264.963159722218</v>
      </c>
      <c r="U1912" s="11">
        <f t="shared" si="149"/>
        <v>42308.947916666672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2.3529411764705882E-2</v>
      </c>
      <c r="P1913" s="6">
        <f t="shared" si="146"/>
        <v>10</v>
      </c>
      <c r="Q1913" t="str">
        <f t="shared" si="147"/>
        <v>technology/gadgets</v>
      </c>
      <c r="R1913" t="s">
        <v>8320</v>
      </c>
      <c r="S1913" t="s">
        <v>8352</v>
      </c>
      <c r="T1913" s="10">
        <f t="shared" si="148"/>
        <v>41830.033958333333</v>
      </c>
      <c r="U1913" s="11">
        <f t="shared" si="149"/>
        <v>41860.033958333333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59.3</v>
      </c>
      <c r="P1914" s="6">
        <f t="shared" si="146"/>
        <v>70.595238095238102</v>
      </c>
      <c r="Q1914" t="str">
        <f t="shared" si="147"/>
        <v>technology/gadgets</v>
      </c>
      <c r="R1914" t="s">
        <v>8320</v>
      </c>
      <c r="S1914" t="s">
        <v>8352</v>
      </c>
      <c r="T1914" s="10">
        <f t="shared" si="148"/>
        <v>42129.226388888885</v>
      </c>
      <c r="U1914" s="11">
        <f t="shared" si="149"/>
        <v>42159.226388888885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</v>
      </c>
      <c r="P1915" s="6">
        <f t="shared" si="146"/>
        <v>24.5</v>
      </c>
      <c r="Q1915" t="str">
        <f t="shared" si="147"/>
        <v>technology/gadgets</v>
      </c>
      <c r="R1915" t="s">
        <v>8320</v>
      </c>
      <c r="S1915" t="s">
        <v>8352</v>
      </c>
      <c r="T1915" s="10">
        <f t="shared" si="148"/>
        <v>41890.511319444442</v>
      </c>
      <c r="U1915" s="11">
        <f t="shared" si="149"/>
        <v>41920.511319444442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9.0090090090090094</v>
      </c>
      <c r="P1916" s="6">
        <f t="shared" si="146"/>
        <v>30</v>
      </c>
      <c r="Q1916" t="str">
        <f t="shared" si="147"/>
        <v>technology/gadgets</v>
      </c>
      <c r="R1916" t="s">
        <v>8320</v>
      </c>
      <c r="S1916" t="s">
        <v>8352</v>
      </c>
      <c r="T1916" s="10">
        <f t="shared" si="148"/>
        <v>41929.174456018518</v>
      </c>
      <c r="U1916" s="11">
        <f t="shared" si="149"/>
        <v>41944.165972222225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</v>
      </c>
      <c r="P1917" s="6">
        <f t="shared" si="146"/>
        <v>2</v>
      </c>
      <c r="Q1917" t="str">
        <f t="shared" si="147"/>
        <v>technology/gadgets</v>
      </c>
      <c r="R1917" t="s">
        <v>8320</v>
      </c>
      <c r="S1917" t="s">
        <v>8352</v>
      </c>
      <c r="T1917" s="10">
        <f t="shared" si="148"/>
        <v>41864.04886574074</v>
      </c>
      <c r="U1917" s="11">
        <f t="shared" si="149"/>
        <v>41884.04886574074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0.51</v>
      </c>
      <c r="P1918" s="6">
        <f t="shared" si="146"/>
        <v>17</v>
      </c>
      <c r="Q1918" t="str">
        <f t="shared" si="147"/>
        <v>technology/gadgets</v>
      </c>
      <c r="R1918" t="s">
        <v>8320</v>
      </c>
      <c r="S1918" t="s">
        <v>8352</v>
      </c>
      <c r="T1918" s="10">
        <f t="shared" si="148"/>
        <v>42656.717303240745</v>
      </c>
      <c r="U1918" s="11">
        <f t="shared" si="149"/>
        <v>42681.758969907409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52.570512820512818</v>
      </c>
      <c r="P1919" s="6">
        <f t="shared" si="146"/>
        <v>2928.9285714285716</v>
      </c>
      <c r="Q1919" t="str">
        <f t="shared" si="147"/>
        <v>technology/gadgets</v>
      </c>
      <c r="R1919" t="s">
        <v>8320</v>
      </c>
      <c r="S1919" t="s">
        <v>8352</v>
      </c>
      <c r="T1919" s="10">
        <f t="shared" si="148"/>
        <v>42746.270057870366</v>
      </c>
      <c r="U1919" s="11">
        <f t="shared" si="149"/>
        <v>42776.270057870366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</v>
      </c>
      <c r="P1920" s="6">
        <f t="shared" si="146"/>
        <v>28.888888888888889</v>
      </c>
      <c r="Q1920" t="str">
        <f t="shared" si="147"/>
        <v>technology/gadgets</v>
      </c>
      <c r="R1920" t="s">
        <v>8320</v>
      </c>
      <c r="S1920" t="s">
        <v>8352</v>
      </c>
      <c r="T1920" s="10">
        <f t="shared" si="148"/>
        <v>41828.789942129632</v>
      </c>
      <c r="U1920" s="11">
        <f t="shared" si="149"/>
        <v>41863.789942129632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47.4</v>
      </c>
      <c r="P1921" s="6">
        <f t="shared" si="146"/>
        <v>29.625</v>
      </c>
      <c r="Q1921" t="str">
        <f t="shared" si="147"/>
        <v>technology/gadgets</v>
      </c>
      <c r="R1921" t="s">
        <v>8320</v>
      </c>
      <c r="S1921" t="s">
        <v>8352</v>
      </c>
      <c r="T1921" s="10">
        <f t="shared" si="148"/>
        <v>42113.875567129624</v>
      </c>
      <c r="U1921" s="11">
        <f t="shared" si="149"/>
        <v>42143.875567129624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50">(E1922/D1922)*100</f>
        <v>43.03</v>
      </c>
      <c r="P1922" s="6">
        <f t="shared" ref="P1922:P1985" si="151">(E1922/L1922)</f>
        <v>40.980952380952381</v>
      </c>
      <c r="Q1922" t="str">
        <f t="shared" ref="Q1922:Q1985" si="152">N1922</f>
        <v>technology/gadgets</v>
      </c>
      <c r="R1922" t="s">
        <v>8320</v>
      </c>
      <c r="S1922" t="s">
        <v>8352</v>
      </c>
      <c r="T1922" s="10">
        <f t="shared" si="148"/>
        <v>42270.875706018516</v>
      </c>
      <c r="U1922" s="11">
        <f t="shared" si="149"/>
        <v>42298.958333333328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50"/>
        <v>136.80000000000001</v>
      </c>
      <c r="P1923" s="6">
        <f t="shared" si="151"/>
        <v>54</v>
      </c>
      <c r="Q1923" t="str">
        <f t="shared" si="152"/>
        <v>music/indie rock</v>
      </c>
      <c r="R1923" t="s">
        <v>8322</v>
      </c>
      <c r="S1923" t="s">
        <v>8354</v>
      </c>
      <c r="T1923" s="10">
        <f t="shared" ref="T1923:T1986" si="153">(((J1923/60)/60)/24)+DATE(1970,1,1)</f>
        <v>41074.221562500003</v>
      </c>
      <c r="U1923" s="11">
        <f t="shared" ref="U1923:U1986" si="154">(((I1923/60)/60)/24)+DATE(1970,1,1)</f>
        <v>41104.221562500003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115.55</v>
      </c>
      <c r="P1924" s="6">
        <f t="shared" si="151"/>
        <v>36.109375</v>
      </c>
      <c r="Q1924" t="str">
        <f t="shared" si="152"/>
        <v>music/indie rock</v>
      </c>
      <c r="R1924" t="s">
        <v>8322</v>
      </c>
      <c r="S1924" t="s">
        <v>8354</v>
      </c>
      <c r="T1924" s="10">
        <f t="shared" si="153"/>
        <v>41590.255868055552</v>
      </c>
      <c r="U1924" s="11">
        <f t="shared" si="154"/>
        <v>41620.255868055552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240.79999999999998</v>
      </c>
      <c r="P1925" s="6">
        <f t="shared" si="151"/>
        <v>23.153846153846153</v>
      </c>
      <c r="Q1925" t="str">
        <f t="shared" si="152"/>
        <v>music/indie rock</v>
      </c>
      <c r="R1925" t="s">
        <v>8322</v>
      </c>
      <c r="S1925" t="s">
        <v>8354</v>
      </c>
      <c r="T1925" s="10">
        <f t="shared" si="153"/>
        <v>40772.848749999997</v>
      </c>
      <c r="U1925" s="11">
        <f t="shared" si="154"/>
        <v>40813.207638888889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114.39999999999999</v>
      </c>
      <c r="P1926" s="6">
        <f t="shared" si="151"/>
        <v>104</v>
      </c>
      <c r="Q1926" t="str">
        <f t="shared" si="152"/>
        <v>music/indie rock</v>
      </c>
      <c r="R1926" t="s">
        <v>8322</v>
      </c>
      <c r="S1926" t="s">
        <v>8354</v>
      </c>
      <c r="T1926" s="10">
        <f t="shared" si="153"/>
        <v>41626.761053240742</v>
      </c>
      <c r="U1926" s="11">
        <f t="shared" si="154"/>
        <v>41654.814583333333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110.33333333333333</v>
      </c>
      <c r="P1927" s="6">
        <f t="shared" si="151"/>
        <v>31.826923076923077</v>
      </c>
      <c r="Q1927" t="str">
        <f t="shared" si="152"/>
        <v>music/indie rock</v>
      </c>
      <c r="R1927" t="s">
        <v>8322</v>
      </c>
      <c r="S1927" t="s">
        <v>8354</v>
      </c>
      <c r="T1927" s="10">
        <f t="shared" si="153"/>
        <v>41535.90148148148</v>
      </c>
      <c r="U1927" s="11">
        <f t="shared" si="154"/>
        <v>41558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195.37933333333334</v>
      </c>
      <c r="P1928" s="6">
        <f t="shared" si="151"/>
        <v>27.3896261682243</v>
      </c>
      <c r="Q1928" t="str">
        <f t="shared" si="152"/>
        <v>music/indie rock</v>
      </c>
      <c r="R1928" t="s">
        <v>8322</v>
      </c>
      <c r="S1928" t="s">
        <v>8354</v>
      </c>
      <c r="T1928" s="10">
        <f t="shared" si="153"/>
        <v>40456.954351851848</v>
      </c>
      <c r="U1928" s="11">
        <f t="shared" si="154"/>
        <v>40484.018055555556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103.33333333333334</v>
      </c>
      <c r="P1929" s="6">
        <f t="shared" si="151"/>
        <v>56.363636363636367</v>
      </c>
      <c r="Q1929" t="str">
        <f t="shared" si="152"/>
        <v>music/indie rock</v>
      </c>
      <c r="R1929" t="s">
        <v>8322</v>
      </c>
      <c r="S1929" t="s">
        <v>8354</v>
      </c>
      <c r="T1929" s="10">
        <f t="shared" si="153"/>
        <v>40960.861562500002</v>
      </c>
      <c r="U1929" s="11">
        <f t="shared" si="154"/>
        <v>40976.207638888889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103.1372549019608</v>
      </c>
      <c r="P1930" s="6">
        <f t="shared" si="151"/>
        <v>77.352941176470594</v>
      </c>
      <c r="Q1930" t="str">
        <f t="shared" si="152"/>
        <v>music/indie rock</v>
      </c>
      <c r="R1930" t="s">
        <v>8322</v>
      </c>
      <c r="S1930" t="s">
        <v>8354</v>
      </c>
      <c r="T1930" s="10">
        <f t="shared" si="153"/>
        <v>41371.648078703707</v>
      </c>
      <c r="U1930" s="11">
        <f t="shared" si="154"/>
        <v>41401.648078703707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100.3125</v>
      </c>
      <c r="P1931" s="6">
        <f t="shared" si="151"/>
        <v>42.8</v>
      </c>
      <c r="Q1931" t="str">
        <f t="shared" si="152"/>
        <v>music/indie rock</v>
      </c>
      <c r="R1931" t="s">
        <v>8322</v>
      </c>
      <c r="S1931" t="s">
        <v>8354</v>
      </c>
      <c r="T1931" s="10">
        <f t="shared" si="153"/>
        <v>40687.021597222221</v>
      </c>
      <c r="U1931" s="11">
        <f t="shared" si="154"/>
        <v>40729.021597222221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 s="6">
        <f t="shared" si="151"/>
        <v>48.846153846153847</v>
      </c>
      <c r="Q1932" t="str">
        <f t="shared" si="152"/>
        <v>music/indie rock</v>
      </c>
      <c r="R1932" t="s">
        <v>8322</v>
      </c>
      <c r="S1932" t="s">
        <v>8354</v>
      </c>
      <c r="T1932" s="10">
        <f t="shared" si="153"/>
        <v>41402.558819444443</v>
      </c>
      <c r="U1932" s="11">
        <f t="shared" si="154"/>
        <v>41462.558819444443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120.601</v>
      </c>
      <c r="P1933" s="6">
        <f t="shared" si="151"/>
        <v>48.240400000000001</v>
      </c>
      <c r="Q1933" t="str">
        <f t="shared" si="152"/>
        <v>music/indie rock</v>
      </c>
      <c r="R1933" t="s">
        <v>8322</v>
      </c>
      <c r="S1933" t="s">
        <v>8354</v>
      </c>
      <c r="T1933" s="10">
        <f t="shared" si="153"/>
        <v>41037.892465277779</v>
      </c>
      <c r="U1933" s="11">
        <f t="shared" si="154"/>
        <v>41051.145833333336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106.99047619047619</v>
      </c>
      <c r="P1934" s="6">
        <f t="shared" si="151"/>
        <v>70.212500000000006</v>
      </c>
      <c r="Q1934" t="str">
        <f t="shared" si="152"/>
        <v>music/indie rock</v>
      </c>
      <c r="R1934" t="s">
        <v>8322</v>
      </c>
      <c r="S1934" t="s">
        <v>8354</v>
      </c>
      <c r="T1934" s="10">
        <f t="shared" si="153"/>
        <v>40911.809872685182</v>
      </c>
      <c r="U1934" s="11">
        <f t="shared" si="154"/>
        <v>40932.809872685182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172.43333333333334</v>
      </c>
      <c r="P1935" s="6">
        <f t="shared" si="151"/>
        <v>94.054545454545448</v>
      </c>
      <c r="Q1935" t="str">
        <f t="shared" si="152"/>
        <v>music/indie rock</v>
      </c>
      <c r="R1935" t="s">
        <v>8322</v>
      </c>
      <c r="S1935" t="s">
        <v>8354</v>
      </c>
      <c r="T1935" s="10">
        <f t="shared" si="153"/>
        <v>41879.130868055552</v>
      </c>
      <c r="U1935" s="11">
        <f t="shared" si="154"/>
        <v>41909.130868055552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123.61999999999999</v>
      </c>
      <c r="P1936" s="6">
        <f t="shared" si="151"/>
        <v>80.272727272727266</v>
      </c>
      <c r="Q1936" t="str">
        <f t="shared" si="152"/>
        <v>music/indie rock</v>
      </c>
      <c r="R1936" t="s">
        <v>8322</v>
      </c>
      <c r="S1936" t="s">
        <v>8354</v>
      </c>
      <c r="T1936" s="10">
        <f t="shared" si="153"/>
        <v>40865.867141203707</v>
      </c>
      <c r="U1936" s="11">
        <f t="shared" si="154"/>
        <v>40902.208333333336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108.4</v>
      </c>
      <c r="P1937" s="6">
        <f t="shared" si="151"/>
        <v>54.2</v>
      </c>
      <c r="Q1937" t="str">
        <f t="shared" si="152"/>
        <v>music/indie rock</v>
      </c>
      <c r="R1937" t="s">
        <v>8322</v>
      </c>
      <c r="S1937" t="s">
        <v>8354</v>
      </c>
      <c r="T1937" s="10">
        <f t="shared" si="153"/>
        <v>41773.932534722226</v>
      </c>
      <c r="U1937" s="11">
        <f t="shared" si="154"/>
        <v>41811.207638888889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116.52013333333333</v>
      </c>
      <c r="P1938" s="6">
        <f t="shared" si="151"/>
        <v>60.26903448275862</v>
      </c>
      <c r="Q1938" t="str">
        <f t="shared" si="152"/>
        <v>music/indie rock</v>
      </c>
      <c r="R1938" t="s">
        <v>8322</v>
      </c>
      <c r="S1938" t="s">
        <v>8354</v>
      </c>
      <c r="T1938" s="10">
        <f t="shared" si="153"/>
        <v>40852.889699074076</v>
      </c>
      <c r="U1938" s="11">
        <f t="shared" si="154"/>
        <v>40883.249305555553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187.245</v>
      </c>
      <c r="P1939" s="6">
        <f t="shared" si="151"/>
        <v>38.740344827586206</v>
      </c>
      <c r="Q1939" t="str">
        <f t="shared" si="152"/>
        <v>music/indie rock</v>
      </c>
      <c r="R1939" t="s">
        <v>8322</v>
      </c>
      <c r="S1939" t="s">
        <v>8354</v>
      </c>
      <c r="T1939" s="10">
        <f t="shared" si="153"/>
        <v>41059.118993055556</v>
      </c>
      <c r="U1939" s="11">
        <f t="shared" si="154"/>
        <v>41075.165972222225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115.93333333333334</v>
      </c>
      <c r="P1940" s="6">
        <f t="shared" si="151"/>
        <v>152.54385964912279</v>
      </c>
      <c r="Q1940" t="str">
        <f t="shared" si="152"/>
        <v>music/indie rock</v>
      </c>
      <c r="R1940" t="s">
        <v>8322</v>
      </c>
      <c r="S1940" t="s">
        <v>8354</v>
      </c>
      <c r="T1940" s="10">
        <f t="shared" si="153"/>
        <v>41426.259618055556</v>
      </c>
      <c r="U1940" s="11">
        <f t="shared" si="154"/>
        <v>41457.208333333336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110.7</v>
      </c>
      <c r="P1941" s="6">
        <f t="shared" si="151"/>
        <v>115.3125</v>
      </c>
      <c r="Q1941" t="str">
        <f t="shared" si="152"/>
        <v>music/indie rock</v>
      </c>
      <c r="R1941" t="s">
        <v>8322</v>
      </c>
      <c r="S1941" t="s">
        <v>8354</v>
      </c>
      <c r="T1941" s="10">
        <f t="shared" si="153"/>
        <v>41313.985046296293</v>
      </c>
      <c r="U1941" s="11">
        <f t="shared" si="154"/>
        <v>41343.943379629629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170.92307692307693</v>
      </c>
      <c r="P1942" s="6">
        <f t="shared" si="151"/>
        <v>35.838709677419352</v>
      </c>
      <c r="Q1942" t="str">
        <f t="shared" si="152"/>
        <v>music/indie rock</v>
      </c>
      <c r="R1942" t="s">
        <v>8322</v>
      </c>
      <c r="S1942" t="s">
        <v>8354</v>
      </c>
      <c r="T1942" s="10">
        <f t="shared" si="153"/>
        <v>40670.507326388892</v>
      </c>
      <c r="U1942" s="11">
        <f t="shared" si="154"/>
        <v>40709.165972222225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126.11835600000001</v>
      </c>
      <c r="P1943" s="6">
        <f t="shared" si="151"/>
        <v>64.570118779438872</v>
      </c>
      <c r="Q1943" t="str">
        <f t="shared" si="152"/>
        <v>technology/hardware</v>
      </c>
      <c r="R1943" t="s">
        <v>8321</v>
      </c>
      <c r="S1943" t="s">
        <v>8352</v>
      </c>
      <c r="T1943" s="10">
        <f t="shared" si="153"/>
        <v>41744.290868055556</v>
      </c>
      <c r="U1943" s="11">
        <f t="shared" si="154"/>
        <v>41774.290868055556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138.44033333333334</v>
      </c>
      <c r="P1944" s="6">
        <f t="shared" si="151"/>
        <v>87.436000000000007</v>
      </c>
      <c r="Q1944" t="str">
        <f t="shared" si="152"/>
        <v>technology/hardware</v>
      </c>
      <c r="R1944" t="s">
        <v>8321</v>
      </c>
      <c r="S1944" t="s">
        <v>8352</v>
      </c>
      <c r="T1944" s="10">
        <f t="shared" si="153"/>
        <v>40638.828009259261</v>
      </c>
      <c r="U1944" s="11">
        <f t="shared" si="154"/>
        <v>40728.828009259261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1705.2499999999998</v>
      </c>
      <c r="P1945" s="6">
        <f t="shared" si="151"/>
        <v>68.815577078288939</v>
      </c>
      <c r="Q1945" t="str">
        <f t="shared" si="152"/>
        <v>technology/hardware</v>
      </c>
      <c r="R1945" t="s">
        <v>8321</v>
      </c>
      <c r="S1945" t="s">
        <v>8352</v>
      </c>
      <c r="T1945" s="10">
        <f t="shared" si="153"/>
        <v>42548.269861111112</v>
      </c>
      <c r="U1945" s="11">
        <f t="shared" si="154"/>
        <v>42593.269861111112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788.05550000000005</v>
      </c>
      <c r="P1946" s="6">
        <f t="shared" si="151"/>
        <v>176.200223588597</v>
      </c>
      <c r="Q1946" t="str">
        <f t="shared" si="152"/>
        <v>technology/hardware</v>
      </c>
      <c r="R1946" t="s">
        <v>8321</v>
      </c>
      <c r="S1946" t="s">
        <v>8352</v>
      </c>
      <c r="T1946" s="10">
        <f t="shared" si="153"/>
        <v>41730.584374999999</v>
      </c>
      <c r="U1946" s="11">
        <f t="shared" si="154"/>
        <v>41760.584374999999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348.01799999999997</v>
      </c>
      <c r="P1947" s="6">
        <f t="shared" si="151"/>
        <v>511.79117647058825</v>
      </c>
      <c r="Q1947" t="str">
        <f t="shared" si="152"/>
        <v>technology/hardware</v>
      </c>
      <c r="R1947" t="s">
        <v>8321</v>
      </c>
      <c r="S1947" t="s">
        <v>8352</v>
      </c>
      <c r="T1947" s="10">
        <f t="shared" si="153"/>
        <v>42157.251828703709</v>
      </c>
      <c r="U1947" s="11">
        <f t="shared" si="154"/>
        <v>42197.251828703709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149.74666666666667</v>
      </c>
      <c r="P1948" s="6">
        <f t="shared" si="151"/>
        <v>160.44285714285715</v>
      </c>
      <c r="Q1948" t="str">
        <f t="shared" si="152"/>
        <v>technology/hardware</v>
      </c>
      <c r="R1948" t="s">
        <v>8321</v>
      </c>
      <c r="S1948" t="s">
        <v>8352</v>
      </c>
      <c r="T1948" s="10">
        <f t="shared" si="153"/>
        <v>41689.150011574071</v>
      </c>
      <c r="U1948" s="11">
        <f t="shared" si="154"/>
        <v>41749.108344907407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100.63375000000001</v>
      </c>
      <c r="P1949" s="6">
        <f t="shared" si="151"/>
        <v>35.003043478260871</v>
      </c>
      <c r="Q1949" t="str">
        <f t="shared" si="152"/>
        <v>technology/hardware</v>
      </c>
      <c r="R1949" t="s">
        <v>8321</v>
      </c>
      <c r="S1949" t="s">
        <v>8352</v>
      </c>
      <c r="T1949" s="10">
        <f t="shared" si="153"/>
        <v>40102.918055555558</v>
      </c>
      <c r="U1949" s="11">
        <f t="shared" si="154"/>
        <v>40140.249305555553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800.21100000000001</v>
      </c>
      <c r="P1950" s="6">
        <f t="shared" si="151"/>
        <v>188.50671378091872</v>
      </c>
      <c r="Q1950" t="str">
        <f t="shared" si="152"/>
        <v>technology/hardware</v>
      </c>
      <c r="R1950" t="s">
        <v>8321</v>
      </c>
      <c r="S1950" t="s">
        <v>8352</v>
      </c>
      <c r="T1950" s="10">
        <f t="shared" si="153"/>
        <v>42473.604270833333</v>
      </c>
      <c r="U1950" s="11">
        <f t="shared" si="154"/>
        <v>42527.709722222222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106.00260000000002</v>
      </c>
      <c r="P1951" s="6">
        <f t="shared" si="151"/>
        <v>56.204984093319197</v>
      </c>
      <c r="Q1951" t="str">
        <f t="shared" si="152"/>
        <v>technology/hardware</v>
      </c>
      <c r="R1951" t="s">
        <v>8321</v>
      </c>
      <c r="S1951" t="s">
        <v>8352</v>
      </c>
      <c r="T1951" s="10">
        <f t="shared" si="153"/>
        <v>41800.423043981478</v>
      </c>
      <c r="U1951" s="11">
        <f t="shared" si="154"/>
        <v>41830.423043981478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200.51866666666669</v>
      </c>
      <c r="P1952" s="6">
        <f t="shared" si="151"/>
        <v>51.3054157782516</v>
      </c>
      <c r="Q1952" t="str">
        <f t="shared" si="152"/>
        <v>technology/hardware</v>
      </c>
      <c r="R1952" t="s">
        <v>8321</v>
      </c>
      <c r="S1952" t="s">
        <v>8352</v>
      </c>
      <c r="T1952" s="10">
        <f t="shared" si="153"/>
        <v>40624.181400462963</v>
      </c>
      <c r="U1952" s="11">
        <f t="shared" si="154"/>
        <v>40655.181400462963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212.44399999999999</v>
      </c>
      <c r="P1953" s="6">
        <f t="shared" si="151"/>
        <v>127.36450839328538</v>
      </c>
      <c r="Q1953" t="str">
        <f t="shared" si="152"/>
        <v>technology/hardware</v>
      </c>
      <c r="R1953" t="s">
        <v>8321</v>
      </c>
      <c r="S1953" t="s">
        <v>8352</v>
      </c>
      <c r="T1953" s="10">
        <f t="shared" si="153"/>
        <v>42651.420567129629</v>
      </c>
      <c r="U1953" s="11">
        <f t="shared" si="154"/>
        <v>42681.462233796294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198.47237142857145</v>
      </c>
      <c r="P1954" s="6">
        <f t="shared" si="151"/>
        <v>101.85532258064516</v>
      </c>
      <c r="Q1954" t="str">
        <f t="shared" si="152"/>
        <v>technology/hardware</v>
      </c>
      <c r="R1954" t="s">
        <v>8321</v>
      </c>
      <c r="S1954" t="s">
        <v>8352</v>
      </c>
      <c r="T1954" s="10">
        <f t="shared" si="153"/>
        <v>41526.60665509259</v>
      </c>
      <c r="U1954" s="11">
        <f t="shared" si="154"/>
        <v>41563.60665509259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225.94666666666666</v>
      </c>
      <c r="P1955" s="6">
        <f t="shared" si="151"/>
        <v>230.55782312925169</v>
      </c>
      <c r="Q1955" t="str">
        <f t="shared" si="152"/>
        <v>technology/hardware</v>
      </c>
      <c r="R1955" t="s">
        <v>8321</v>
      </c>
      <c r="S1955" t="s">
        <v>8352</v>
      </c>
      <c r="T1955" s="10">
        <f t="shared" si="153"/>
        <v>40941.199826388889</v>
      </c>
      <c r="U1955" s="11">
        <f t="shared" si="154"/>
        <v>40970.125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698.94800000000009</v>
      </c>
      <c r="P1956" s="6">
        <f t="shared" si="151"/>
        <v>842.10602409638557</v>
      </c>
      <c r="Q1956" t="str">
        <f t="shared" si="152"/>
        <v>technology/hardware</v>
      </c>
      <c r="R1956" t="s">
        <v>8321</v>
      </c>
      <c r="S1956" t="s">
        <v>8352</v>
      </c>
      <c r="T1956" s="10">
        <f t="shared" si="153"/>
        <v>42394.580740740741</v>
      </c>
      <c r="U1956" s="11">
        <f t="shared" si="154"/>
        <v>42441.208333333328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398.59528571428569</v>
      </c>
      <c r="P1957" s="6">
        <f t="shared" si="151"/>
        <v>577.27593103448271</v>
      </c>
      <c r="Q1957" t="str">
        <f t="shared" si="152"/>
        <v>technology/hardware</v>
      </c>
      <c r="R1957" t="s">
        <v>8321</v>
      </c>
      <c r="S1957" t="s">
        <v>8352</v>
      </c>
      <c r="T1957" s="10">
        <f t="shared" si="153"/>
        <v>41020.271770833337</v>
      </c>
      <c r="U1957" s="11">
        <f t="shared" si="154"/>
        <v>41052.791666666664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294.0333333333333</v>
      </c>
      <c r="P1958" s="6">
        <f t="shared" si="151"/>
        <v>483.34246575342468</v>
      </c>
      <c r="Q1958" t="str">
        <f t="shared" si="152"/>
        <v>technology/hardware</v>
      </c>
      <c r="R1958" t="s">
        <v>8321</v>
      </c>
      <c r="S1958" t="s">
        <v>8352</v>
      </c>
      <c r="T1958" s="10">
        <f t="shared" si="153"/>
        <v>42067.923668981486</v>
      </c>
      <c r="U1958" s="11">
        <f t="shared" si="154"/>
        <v>42112.882002314815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167.50470000000001</v>
      </c>
      <c r="P1959" s="6">
        <f t="shared" si="151"/>
        <v>76.138500000000008</v>
      </c>
      <c r="Q1959" t="str">
        <f t="shared" si="152"/>
        <v>technology/hardware</v>
      </c>
      <c r="R1959" t="s">
        <v>8321</v>
      </c>
      <c r="S1959" t="s">
        <v>8352</v>
      </c>
      <c r="T1959" s="10">
        <f t="shared" si="153"/>
        <v>41179.098530092589</v>
      </c>
      <c r="U1959" s="11">
        <f t="shared" si="154"/>
        <v>41209.098530092589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1435.5717142857143</v>
      </c>
      <c r="P1960" s="6">
        <f t="shared" si="151"/>
        <v>74.107684365781708</v>
      </c>
      <c r="Q1960" t="str">
        <f t="shared" si="152"/>
        <v>technology/hardware</v>
      </c>
      <c r="R1960" t="s">
        <v>8321</v>
      </c>
      <c r="S1960" t="s">
        <v>8352</v>
      </c>
      <c r="T1960" s="10">
        <f t="shared" si="153"/>
        <v>41326.987974537034</v>
      </c>
      <c r="U1960" s="11">
        <f t="shared" si="154"/>
        <v>41356.94630787037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156.73439999999999</v>
      </c>
      <c r="P1961" s="6">
        <f t="shared" si="151"/>
        <v>36.965660377358489</v>
      </c>
      <c r="Q1961" t="str">
        <f t="shared" si="152"/>
        <v>technology/hardware</v>
      </c>
      <c r="R1961" t="s">
        <v>8321</v>
      </c>
      <c r="S1961" t="s">
        <v>8352</v>
      </c>
      <c r="T1961" s="10">
        <f t="shared" si="153"/>
        <v>41871.845601851855</v>
      </c>
      <c r="U1961" s="11">
        <f t="shared" si="154"/>
        <v>41913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117.90285714285716</v>
      </c>
      <c r="P1962" s="6">
        <f t="shared" si="151"/>
        <v>2500.969696969697</v>
      </c>
      <c r="Q1962" t="str">
        <f t="shared" si="152"/>
        <v>technology/hardware</v>
      </c>
      <c r="R1962" t="s">
        <v>8321</v>
      </c>
      <c r="S1962" t="s">
        <v>8352</v>
      </c>
      <c r="T1962" s="10">
        <f t="shared" si="153"/>
        <v>41964.362743055557</v>
      </c>
      <c r="U1962" s="11">
        <f t="shared" si="154"/>
        <v>41994.362743055557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1105.3811999999998</v>
      </c>
      <c r="P1963" s="6">
        <f t="shared" si="151"/>
        <v>67.690214329454989</v>
      </c>
      <c r="Q1963" t="str">
        <f t="shared" si="152"/>
        <v>technology/hardware</v>
      </c>
      <c r="R1963" t="s">
        <v>8321</v>
      </c>
      <c r="S1963" t="s">
        <v>8352</v>
      </c>
      <c r="T1963" s="10">
        <f t="shared" si="153"/>
        <v>41148.194641203707</v>
      </c>
      <c r="U1963" s="11">
        <f t="shared" si="154"/>
        <v>41188.165972222225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192.92499999999998</v>
      </c>
      <c r="P1964" s="6">
        <f t="shared" si="151"/>
        <v>63.04738562091503</v>
      </c>
      <c r="Q1964" t="str">
        <f t="shared" si="152"/>
        <v>technology/hardware</v>
      </c>
      <c r="R1964" t="s">
        <v>8321</v>
      </c>
      <c r="S1964" t="s">
        <v>8352</v>
      </c>
      <c r="T1964" s="10">
        <f t="shared" si="153"/>
        <v>41742.780509259261</v>
      </c>
      <c r="U1964" s="11">
        <f t="shared" si="154"/>
        <v>41772.780509259261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126.8842105263158</v>
      </c>
      <c r="P1965" s="6">
        <f t="shared" si="151"/>
        <v>117.6</v>
      </c>
      <c r="Q1965" t="str">
        <f t="shared" si="152"/>
        <v>technology/hardware</v>
      </c>
      <c r="R1965" t="s">
        <v>8321</v>
      </c>
      <c r="S1965" t="s">
        <v>8352</v>
      </c>
      <c r="T1965" s="10">
        <f t="shared" si="153"/>
        <v>41863.429791666669</v>
      </c>
      <c r="U1965" s="11">
        <f t="shared" si="154"/>
        <v>41898.429791666669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259.57748878923763</v>
      </c>
      <c r="P1966" s="6">
        <f t="shared" si="151"/>
        <v>180.75185011709601</v>
      </c>
      <c r="Q1966" t="str">
        <f t="shared" si="152"/>
        <v>technology/hardware</v>
      </c>
      <c r="R1966" t="s">
        <v>8321</v>
      </c>
      <c r="S1966" t="s">
        <v>8352</v>
      </c>
      <c r="T1966" s="10">
        <f t="shared" si="153"/>
        <v>42452.272824074069</v>
      </c>
      <c r="U1966" s="11">
        <f t="shared" si="154"/>
        <v>42482.272824074069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262.27999999999997</v>
      </c>
      <c r="P1967" s="6">
        <f t="shared" si="151"/>
        <v>127.32038834951456</v>
      </c>
      <c r="Q1967" t="str">
        <f t="shared" si="152"/>
        <v>technology/hardware</v>
      </c>
      <c r="R1967" t="s">
        <v>8321</v>
      </c>
      <c r="S1967" t="s">
        <v>8352</v>
      </c>
      <c r="T1967" s="10">
        <f t="shared" si="153"/>
        <v>40898.089236111111</v>
      </c>
      <c r="U1967" s="11">
        <f t="shared" si="154"/>
        <v>40920.041666666664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206.74309000000002</v>
      </c>
      <c r="P1968" s="6">
        <f t="shared" si="151"/>
        <v>136.6444745538665</v>
      </c>
      <c r="Q1968" t="str">
        <f t="shared" si="152"/>
        <v>technology/hardware</v>
      </c>
      <c r="R1968" t="s">
        <v>8321</v>
      </c>
      <c r="S1968" t="s">
        <v>8352</v>
      </c>
      <c r="T1968" s="10">
        <f t="shared" si="153"/>
        <v>41835.540486111109</v>
      </c>
      <c r="U1968" s="11">
        <f t="shared" si="154"/>
        <v>41865.540486111109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370.13</v>
      </c>
      <c r="P1969" s="6">
        <f t="shared" si="151"/>
        <v>182.78024691358024</v>
      </c>
      <c r="Q1969" t="str">
        <f t="shared" si="152"/>
        <v>technology/hardware</v>
      </c>
      <c r="R1969" t="s">
        <v>8321</v>
      </c>
      <c r="S1969" t="s">
        <v>8352</v>
      </c>
      <c r="T1969" s="10">
        <f t="shared" si="153"/>
        <v>41730.663530092592</v>
      </c>
      <c r="U1969" s="11">
        <f t="shared" si="154"/>
        <v>41760.663530092592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284.96600000000001</v>
      </c>
      <c r="P1970" s="6">
        <f t="shared" si="151"/>
        <v>279.37843137254902</v>
      </c>
      <c r="Q1970" t="str">
        <f t="shared" si="152"/>
        <v>technology/hardware</v>
      </c>
      <c r="R1970" t="s">
        <v>8321</v>
      </c>
      <c r="S1970" t="s">
        <v>8352</v>
      </c>
      <c r="T1970" s="10">
        <f t="shared" si="153"/>
        <v>42676.586979166663</v>
      </c>
      <c r="U1970" s="11">
        <f t="shared" si="154"/>
        <v>42707.628645833334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579.08000000000004</v>
      </c>
      <c r="P1971" s="6">
        <f t="shared" si="151"/>
        <v>61.375728669846318</v>
      </c>
      <c r="Q1971" t="str">
        <f t="shared" si="152"/>
        <v>technology/hardware</v>
      </c>
      <c r="R1971" t="s">
        <v>8321</v>
      </c>
      <c r="S1971" t="s">
        <v>8352</v>
      </c>
      <c r="T1971" s="10">
        <f t="shared" si="153"/>
        <v>42557.792453703703</v>
      </c>
      <c r="U1971" s="11">
        <f t="shared" si="154"/>
        <v>42587.792453703703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1131.8</v>
      </c>
      <c r="P1972" s="6">
        <f t="shared" si="151"/>
        <v>80.727532097004286</v>
      </c>
      <c r="Q1972" t="str">
        <f t="shared" si="152"/>
        <v>technology/hardware</v>
      </c>
      <c r="R1972" t="s">
        <v>8321</v>
      </c>
      <c r="S1972" t="s">
        <v>8352</v>
      </c>
      <c r="T1972" s="10">
        <f t="shared" si="153"/>
        <v>41324.193298611113</v>
      </c>
      <c r="U1972" s="11">
        <f t="shared" si="154"/>
        <v>41384.151631944449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263.02771750000005</v>
      </c>
      <c r="P1973" s="6">
        <f t="shared" si="151"/>
        <v>272.35590732591254</v>
      </c>
      <c r="Q1973" t="str">
        <f t="shared" si="152"/>
        <v>technology/hardware</v>
      </c>
      <c r="R1973" t="s">
        <v>8321</v>
      </c>
      <c r="S1973" t="s">
        <v>8352</v>
      </c>
      <c r="T1973" s="10">
        <f t="shared" si="153"/>
        <v>41561.500706018516</v>
      </c>
      <c r="U1973" s="11">
        <f t="shared" si="154"/>
        <v>41593.166666666664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674.48</v>
      </c>
      <c r="P1974" s="6">
        <f t="shared" si="151"/>
        <v>70.848739495798313</v>
      </c>
      <c r="Q1974" t="str">
        <f t="shared" si="152"/>
        <v>technology/hardware</v>
      </c>
      <c r="R1974" t="s">
        <v>8321</v>
      </c>
      <c r="S1974" t="s">
        <v>8352</v>
      </c>
      <c r="T1974" s="10">
        <f t="shared" si="153"/>
        <v>41201.012083333335</v>
      </c>
      <c r="U1974" s="11">
        <f t="shared" si="154"/>
        <v>41231.053749999999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256.83081313131316</v>
      </c>
      <c r="P1975" s="6">
        <f t="shared" si="151"/>
        <v>247.94003412969283</v>
      </c>
      <c r="Q1975" t="str">
        <f t="shared" si="152"/>
        <v>technology/hardware</v>
      </c>
      <c r="R1975" t="s">
        <v>8321</v>
      </c>
      <c r="S1975" t="s">
        <v>8352</v>
      </c>
      <c r="T1975" s="10">
        <f t="shared" si="153"/>
        <v>42549.722962962958</v>
      </c>
      <c r="U1975" s="11">
        <f t="shared" si="154"/>
        <v>42588.291666666672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375.49599999999998</v>
      </c>
      <c r="P1976" s="6">
        <f t="shared" si="151"/>
        <v>186.81393034825871</v>
      </c>
      <c r="Q1976" t="str">
        <f t="shared" si="152"/>
        <v>technology/hardware</v>
      </c>
      <c r="R1976" t="s">
        <v>8321</v>
      </c>
      <c r="S1976" t="s">
        <v>8352</v>
      </c>
      <c r="T1976" s="10">
        <f t="shared" si="153"/>
        <v>41445.334131944444</v>
      </c>
      <c r="U1976" s="11">
        <f t="shared" si="154"/>
        <v>41505.334131944444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208.70837499999996</v>
      </c>
      <c r="P1977" s="6">
        <f t="shared" si="151"/>
        <v>131.98948616600788</v>
      </c>
      <c r="Q1977" t="str">
        <f t="shared" si="152"/>
        <v>technology/hardware</v>
      </c>
      <c r="R1977" t="s">
        <v>8321</v>
      </c>
      <c r="S1977" t="s">
        <v>8352</v>
      </c>
      <c r="T1977" s="10">
        <f t="shared" si="153"/>
        <v>41313.755219907405</v>
      </c>
      <c r="U1977" s="11">
        <f t="shared" si="154"/>
        <v>41343.755219907405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346.6</v>
      </c>
      <c r="P1978" s="6">
        <f t="shared" si="151"/>
        <v>29.310782241014799</v>
      </c>
      <c r="Q1978" t="str">
        <f t="shared" si="152"/>
        <v>technology/hardware</v>
      </c>
      <c r="R1978" t="s">
        <v>8321</v>
      </c>
      <c r="S1978" t="s">
        <v>8352</v>
      </c>
      <c r="T1978" s="10">
        <f t="shared" si="153"/>
        <v>41438.899594907409</v>
      </c>
      <c r="U1978" s="11">
        <f t="shared" si="154"/>
        <v>41468.899594907409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402.33</v>
      </c>
      <c r="P1979" s="6">
        <f t="shared" si="151"/>
        <v>245.02436053593178</v>
      </c>
      <c r="Q1979" t="str">
        <f t="shared" si="152"/>
        <v>technology/hardware</v>
      </c>
      <c r="R1979" t="s">
        <v>8321</v>
      </c>
      <c r="S1979" t="s">
        <v>8352</v>
      </c>
      <c r="T1979" s="10">
        <f t="shared" si="153"/>
        <v>42311.216898148152</v>
      </c>
      <c r="U1979" s="11">
        <f t="shared" si="154"/>
        <v>42357.332638888889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1026.8451399999999</v>
      </c>
      <c r="P1980" s="6">
        <f t="shared" si="151"/>
        <v>1323.2540463917526</v>
      </c>
      <c r="Q1980" t="str">
        <f t="shared" si="152"/>
        <v>technology/hardware</v>
      </c>
      <c r="R1980" t="s">
        <v>8321</v>
      </c>
      <c r="S1980" t="s">
        <v>8352</v>
      </c>
      <c r="T1980" s="10">
        <f t="shared" si="153"/>
        <v>41039.225601851853</v>
      </c>
      <c r="U1980" s="11">
        <f t="shared" si="154"/>
        <v>41072.291666666664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114.901155</v>
      </c>
      <c r="P1981" s="6">
        <f t="shared" si="151"/>
        <v>282.65966789667897</v>
      </c>
      <c r="Q1981" t="str">
        <f t="shared" si="152"/>
        <v>technology/hardware</v>
      </c>
      <c r="R1981" t="s">
        <v>8321</v>
      </c>
      <c r="S1981" t="s">
        <v>8352</v>
      </c>
      <c r="T1981" s="10">
        <f t="shared" si="153"/>
        <v>42290.460023148145</v>
      </c>
      <c r="U1981" s="11">
        <f t="shared" si="154"/>
        <v>42327.207638888889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354.82402000000002</v>
      </c>
      <c r="P1982" s="6">
        <f t="shared" si="151"/>
        <v>91.214401028277635</v>
      </c>
      <c r="Q1982" t="str">
        <f t="shared" si="152"/>
        <v>technology/hardware</v>
      </c>
      <c r="R1982" t="s">
        <v>8321</v>
      </c>
      <c r="S1982" t="s">
        <v>8352</v>
      </c>
      <c r="T1982" s="10">
        <f t="shared" si="153"/>
        <v>42423.542384259257</v>
      </c>
      <c r="U1982" s="11">
        <f t="shared" si="154"/>
        <v>42463.500717592593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5.08</v>
      </c>
      <c r="P1983" s="6">
        <f t="shared" si="151"/>
        <v>31.75</v>
      </c>
      <c r="Q1983" t="str">
        <f t="shared" si="152"/>
        <v>photography/people</v>
      </c>
      <c r="R1983" t="s">
        <v>8330</v>
      </c>
      <c r="S1983" t="s">
        <v>8358</v>
      </c>
      <c r="T1983" s="10">
        <f t="shared" si="153"/>
        <v>41799.725289351853</v>
      </c>
      <c r="U1983" s="11">
        <f t="shared" si="154"/>
        <v>41829.725289351853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 t="e">
        <f t="shared" si="151"/>
        <v>#DIV/0!</v>
      </c>
      <c r="Q1984" t="str">
        <f t="shared" si="152"/>
        <v>photography/people</v>
      </c>
      <c r="R1984" t="s">
        <v>8330</v>
      </c>
      <c r="S1984" t="s">
        <v>8358</v>
      </c>
      <c r="T1984" s="10">
        <f t="shared" si="153"/>
        <v>42678.586655092593</v>
      </c>
      <c r="U1984" s="11">
        <f t="shared" si="154"/>
        <v>42708.628321759257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4.3</v>
      </c>
      <c r="P1985" s="6">
        <f t="shared" si="151"/>
        <v>88.6875</v>
      </c>
      <c r="Q1985" t="str">
        <f t="shared" si="152"/>
        <v>photography/people</v>
      </c>
      <c r="R1985" t="s">
        <v>8330</v>
      </c>
      <c r="S1985" t="s">
        <v>8358</v>
      </c>
      <c r="T1985" s="10">
        <f t="shared" si="153"/>
        <v>42593.011782407411</v>
      </c>
      <c r="U1985" s="11">
        <f t="shared" si="154"/>
        <v>42615.291666666672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55">(E1986/D1986)*100</f>
        <v>21.146666666666665</v>
      </c>
      <c r="P1986" s="6">
        <f t="shared" ref="P1986:P2049" si="156">(E1986/L1986)</f>
        <v>453.14285714285717</v>
      </c>
      <c r="Q1986" t="str">
        <f t="shared" ref="Q1986:Q2049" si="157">N1986</f>
        <v>photography/people</v>
      </c>
      <c r="R1986" t="s">
        <v>8330</v>
      </c>
      <c r="S1986" t="s">
        <v>8358</v>
      </c>
      <c r="T1986" s="10">
        <f t="shared" si="153"/>
        <v>41913.790289351848</v>
      </c>
      <c r="U1986" s="11">
        <f t="shared" si="154"/>
        <v>41973.831956018519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55"/>
        <v>3.1875</v>
      </c>
      <c r="P1987" s="6">
        <f t="shared" si="156"/>
        <v>12.75</v>
      </c>
      <c r="Q1987" t="str">
        <f t="shared" si="157"/>
        <v>photography/people</v>
      </c>
      <c r="R1987" t="s">
        <v>8330</v>
      </c>
      <c r="S1987" t="s">
        <v>8358</v>
      </c>
      <c r="T1987" s="10">
        <f t="shared" ref="T1987:T2050" si="158">(((J1987/60)/60)/24)+DATE(1970,1,1)</f>
        <v>42555.698738425926</v>
      </c>
      <c r="U1987" s="11">
        <f t="shared" ref="U1987:U2050" si="159">(((I1987/60)/60)/24)+DATE(1970,1,1)</f>
        <v>42584.958333333328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0.05</v>
      </c>
      <c r="P1988" s="6">
        <f t="shared" si="156"/>
        <v>1</v>
      </c>
      <c r="Q1988" t="str">
        <f t="shared" si="157"/>
        <v>photography/people</v>
      </c>
      <c r="R1988" t="s">
        <v>8330</v>
      </c>
      <c r="S1988" t="s">
        <v>8358</v>
      </c>
      <c r="T1988" s="10">
        <f t="shared" si="158"/>
        <v>42413.433831018512</v>
      </c>
      <c r="U1988" s="11">
        <f t="shared" si="159"/>
        <v>42443.392164351855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42.472727272727276</v>
      </c>
      <c r="P1989" s="6">
        <f t="shared" si="156"/>
        <v>83.428571428571431</v>
      </c>
      <c r="Q1989" t="str">
        <f t="shared" si="157"/>
        <v>photography/people</v>
      </c>
      <c r="R1989" t="s">
        <v>8330</v>
      </c>
      <c r="S1989" t="s">
        <v>8358</v>
      </c>
      <c r="T1989" s="10">
        <f t="shared" si="158"/>
        <v>42034.639768518522</v>
      </c>
      <c r="U1989" s="11">
        <f t="shared" si="159"/>
        <v>42064.639768518522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0.41666666666666669</v>
      </c>
      <c r="P1990" s="6">
        <f t="shared" si="156"/>
        <v>25</v>
      </c>
      <c r="Q1990" t="str">
        <f t="shared" si="157"/>
        <v>photography/people</v>
      </c>
      <c r="R1990" t="s">
        <v>8330</v>
      </c>
      <c r="S1990" t="s">
        <v>8358</v>
      </c>
      <c r="T1990" s="10">
        <f t="shared" si="158"/>
        <v>42206.763217592597</v>
      </c>
      <c r="U1990" s="11">
        <f t="shared" si="159"/>
        <v>42236.763217592597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 s="6">
        <f t="shared" si="156"/>
        <v>50</v>
      </c>
      <c r="Q1991" t="str">
        <f t="shared" si="157"/>
        <v>photography/people</v>
      </c>
      <c r="R1991" t="s">
        <v>8330</v>
      </c>
      <c r="S1991" t="s">
        <v>8358</v>
      </c>
      <c r="T1991" s="10">
        <f t="shared" si="158"/>
        <v>42685.680648148147</v>
      </c>
      <c r="U1991" s="11">
        <f t="shared" si="159"/>
        <v>42715.680648148147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16.966666666666665</v>
      </c>
      <c r="P1992" s="6">
        <f t="shared" si="156"/>
        <v>101.8</v>
      </c>
      <c r="Q1992" t="str">
        <f t="shared" si="157"/>
        <v>photography/people</v>
      </c>
      <c r="R1992" t="s">
        <v>8330</v>
      </c>
      <c r="S1992" t="s">
        <v>8358</v>
      </c>
      <c r="T1992" s="10">
        <f t="shared" si="158"/>
        <v>42398.195972222224</v>
      </c>
      <c r="U1992" s="11">
        <f t="shared" si="159"/>
        <v>42413.195972222224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7.0000000000000009</v>
      </c>
      <c r="P1993" s="6">
        <f t="shared" si="156"/>
        <v>46.666666666666664</v>
      </c>
      <c r="Q1993" t="str">
        <f t="shared" si="157"/>
        <v>photography/people</v>
      </c>
      <c r="R1993" t="s">
        <v>8330</v>
      </c>
      <c r="S1993" t="s">
        <v>8358</v>
      </c>
      <c r="T1993" s="10">
        <f t="shared" si="158"/>
        <v>42167.89335648148</v>
      </c>
      <c r="U1993" s="11">
        <f t="shared" si="159"/>
        <v>42188.89335648148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0.13333333333333333</v>
      </c>
      <c r="P1994" s="6">
        <f t="shared" si="156"/>
        <v>1</v>
      </c>
      <c r="Q1994" t="str">
        <f t="shared" si="157"/>
        <v>photography/people</v>
      </c>
      <c r="R1994" t="s">
        <v>8330</v>
      </c>
      <c r="S1994" t="s">
        <v>8358</v>
      </c>
      <c r="T1994" s="10">
        <f t="shared" si="158"/>
        <v>42023.143414351856</v>
      </c>
      <c r="U1994" s="11">
        <f t="shared" si="159"/>
        <v>42053.143414351856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 t="e">
        <f t="shared" si="156"/>
        <v>#DIV/0!</v>
      </c>
      <c r="Q1995" t="str">
        <f t="shared" si="157"/>
        <v>photography/people</v>
      </c>
      <c r="R1995" t="s">
        <v>8330</v>
      </c>
      <c r="S1995" t="s">
        <v>8358</v>
      </c>
      <c r="T1995" s="10">
        <f t="shared" si="158"/>
        <v>42329.58839120371</v>
      </c>
      <c r="U1995" s="11">
        <f t="shared" si="159"/>
        <v>42359.58839120371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 t="e">
        <f t="shared" si="156"/>
        <v>#DIV/0!</v>
      </c>
      <c r="Q1996" t="str">
        <f t="shared" si="157"/>
        <v>photography/people</v>
      </c>
      <c r="R1996" t="s">
        <v>8330</v>
      </c>
      <c r="S1996" t="s">
        <v>8358</v>
      </c>
      <c r="T1996" s="10">
        <f t="shared" si="158"/>
        <v>42651.006273148145</v>
      </c>
      <c r="U1996" s="11">
        <f t="shared" si="159"/>
        <v>42711.047939814816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</v>
      </c>
      <c r="P1997" s="6">
        <f t="shared" si="156"/>
        <v>26</v>
      </c>
      <c r="Q1997" t="str">
        <f t="shared" si="157"/>
        <v>photography/people</v>
      </c>
      <c r="R1997" t="s">
        <v>8330</v>
      </c>
      <c r="S1997" t="s">
        <v>8358</v>
      </c>
      <c r="T1997" s="10">
        <f t="shared" si="158"/>
        <v>42181.902037037042</v>
      </c>
      <c r="U1997" s="11">
        <f t="shared" si="159"/>
        <v>42201.902037037042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 t="e">
        <f t="shared" si="156"/>
        <v>#DIV/0!</v>
      </c>
      <c r="Q1998" t="str">
        <f t="shared" si="157"/>
        <v>photography/people</v>
      </c>
      <c r="R1998" t="s">
        <v>8330</v>
      </c>
      <c r="S1998" t="s">
        <v>8358</v>
      </c>
      <c r="T1998" s="10">
        <f t="shared" si="158"/>
        <v>41800.819571759261</v>
      </c>
      <c r="U1998" s="11">
        <f t="shared" si="159"/>
        <v>41830.819571759261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 t="e">
        <f t="shared" si="156"/>
        <v>#DIV/0!</v>
      </c>
      <c r="Q1999" t="str">
        <f t="shared" si="157"/>
        <v>photography/people</v>
      </c>
      <c r="R1999" t="s">
        <v>8330</v>
      </c>
      <c r="S1999" t="s">
        <v>8358</v>
      </c>
      <c r="T1999" s="10">
        <f t="shared" si="158"/>
        <v>41847.930694444447</v>
      </c>
      <c r="U1999" s="11">
        <f t="shared" si="159"/>
        <v>41877.930694444447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26.200000000000003</v>
      </c>
      <c r="P2000" s="6">
        <f t="shared" si="156"/>
        <v>218.33333333333334</v>
      </c>
      <c r="Q2000" t="str">
        <f t="shared" si="157"/>
        <v>photography/people</v>
      </c>
      <c r="R2000" t="s">
        <v>8330</v>
      </c>
      <c r="S2000" t="s">
        <v>8358</v>
      </c>
      <c r="T2000" s="10">
        <f t="shared" si="158"/>
        <v>41807.118495370371</v>
      </c>
      <c r="U2000" s="11">
        <f t="shared" si="159"/>
        <v>41852.118495370371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0.76129032258064511</v>
      </c>
      <c r="P2001" s="6">
        <f t="shared" si="156"/>
        <v>33.714285714285715</v>
      </c>
      <c r="Q2001" t="str">
        <f t="shared" si="157"/>
        <v>photography/people</v>
      </c>
      <c r="R2001" t="s">
        <v>8330</v>
      </c>
      <c r="S2001" t="s">
        <v>8358</v>
      </c>
      <c r="T2001" s="10">
        <f t="shared" si="158"/>
        <v>41926.482731481483</v>
      </c>
      <c r="U2001" s="11">
        <f t="shared" si="159"/>
        <v>41956.524398148147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12.5</v>
      </c>
      <c r="P2002" s="6">
        <f t="shared" si="156"/>
        <v>25</v>
      </c>
      <c r="Q2002" t="str">
        <f t="shared" si="157"/>
        <v>photography/people</v>
      </c>
      <c r="R2002" t="s">
        <v>8330</v>
      </c>
      <c r="S2002" t="s">
        <v>8358</v>
      </c>
      <c r="T2002" s="10">
        <f t="shared" si="158"/>
        <v>42345.951539351852</v>
      </c>
      <c r="U2002" s="11">
        <f t="shared" si="159"/>
        <v>42375.951539351852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382.12909090909091</v>
      </c>
      <c r="P2003" s="6">
        <f t="shared" si="156"/>
        <v>128.38790470372632</v>
      </c>
      <c r="Q2003" t="str">
        <f t="shared" si="157"/>
        <v>technology/hardware</v>
      </c>
      <c r="R2003" t="s">
        <v>8321</v>
      </c>
      <c r="S2003" t="s">
        <v>8352</v>
      </c>
      <c r="T2003" s="10">
        <f t="shared" si="158"/>
        <v>42136.209675925929</v>
      </c>
      <c r="U2003" s="11">
        <f t="shared" si="159"/>
        <v>42167.833333333328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216.79422000000002</v>
      </c>
      <c r="P2004" s="6">
        <f t="shared" si="156"/>
        <v>78.834261818181815</v>
      </c>
      <c r="Q2004" t="str">
        <f t="shared" si="157"/>
        <v>technology/hardware</v>
      </c>
      <c r="R2004" t="s">
        <v>8321</v>
      </c>
      <c r="S2004" t="s">
        <v>8352</v>
      </c>
      <c r="T2004" s="10">
        <f t="shared" si="158"/>
        <v>42728.71230324074</v>
      </c>
      <c r="U2004" s="11">
        <f t="shared" si="159"/>
        <v>42758.71230324074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 s="6">
        <f t="shared" si="156"/>
        <v>91.764705882352942</v>
      </c>
      <c r="Q2005" t="str">
        <f t="shared" si="157"/>
        <v>technology/hardware</v>
      </c>
      <c r="R2005" t="s">
        <v>8321</v>
      </c>
      <c r="S2005" t="s">
        <v>8352</v>
      </c>
      <c r="T2005" s="10">
        <f t="shared" si="158"/>
        <v>40347.125601851854</v>
      </c>
      <c r="U2005" s="11">
        <f t="shared" si="159"/>
        <v>40361.958333333336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234.42048</v>
      </c>
      <c r="P2006" s="6">
        <f t="shared" si="156"/>
        <v>331.10237288135596</v>
      </c>
      <c r="Q2006" t="str">
        <f t="shared" si="157"/>
        <v>technology/hardware</v>
      </c>
      <c r="R2006" t="s">
        <v>8321</v>
      </c>
      <c r="S2006" t="s">
        <v>8352</v>
      </c>
      <c r="T2006" s="10">
        <f t="shared" si="158"/>
        <v>41800.604895833334</v>
      </c>
      <c r="U2006" s="11">
        <f t="shared" si="159"/>
        <v>41830.604895833334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123.68010000000001</v>
      </c>
      <c r="P2007" s="6">
        <f t="shared" si="156"/>
        <v>194.26193717277485</v>
      </c>
      <c r="Q2007" t="str">
        <f t="shared" si="157"/>
        <v>technology/hardware</v>
      </c>
      <c r="R2007" t="s">
        <v>8321</v>
      </c>
      <c r="S2007" t="s">
        <v>8352</v>
      </c>
      <c r="T2007" s="10">
        <f t="shared" si="158"/>
        <v>41535.812708333331</v>
      </c>
      <c r="U2007" s="11">
        <f t="shared" si="159"/>
        <v>41563.165972222225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247.84</v>
      </c>
      <c r="P2008" s="6">
        <f t="shared" si="156"/>
        <v>408.97689768976898</v>
      </c>
      <c r="Q2008" t="str">
        <f t="shared" si="157"/>
        <v>technology/hardware</v>
      </c>
      <c r="R2008" t="s">
        <v>8321</v>
      </c>
      <c r="S2008" t="s">
        <v>8352</v>
      </c>
      <c r="T2008" s="10">
        <f t="shared" si="158"/>
        <v>41941.500520833331</v>
      </c>
      <c r="U2008" s="11">
        <f t="shared" si="159"/>
        <v>41976.542187500003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115.7092</v>
      </c>
      <c r="P2009" s="6">
        <f t="shared" si="156"/>
        <v>84.459270072992695</v>
      </c>
      <c r="Q2009" t="str">
        <f t="shared" si="157"/>
        <v>technology/hardware</v>
      </c>
      <c r="R2009" t="s">
        <v>8321</v>
      </c>
      <c r="S2009" t="s">
        <v>8352</v>
      </c>
      <c r="T2009" s="10">
        <f t="shared" si="158"/>
        <v>40347.837800925925</v>
      </c>
      <c r="U2009" s="11">
        <f t="shared" si="159"/>
        <v>40414.166666666664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117.07484768810599</v>
      </c>
      <c r="P2010" s="6">
        <f t="shared" si="156"/>
        <v>44.853658536585364</v>
      </c>
      <c r="Q2010" t="str">
        <f t="shared" si="157"/>
        <v>technology/hardware</v>
      </c>
      <c r="R2010" t="s">
        <v>8321</v>
      </c>
      <c r="S2010" t="s">
        <v>8352</v>
      </c>
      <c r="T2010" s="10">
        <f t="shared" si="158"/>
        <v>40761.604421296295</v>
      </c>
      <c r="U2010" s="11">
        <f t="shared" si="159"/>
        <v>40805.604421296295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305.15800000000002</v>
      </c>
      <c r="P2011" s="6">
        <f t="shared" si="156"/>
        <v>383.3643216080402</v>
      </c>
      <c r="Q2011" t="str">
        <f t="shared" si="157"/>
        <v>technology/hardware</v>
      </c>
      <c r="R2011" t="s">
        <v>8321</v>
      </c>
      <c r="S2011" t="s">
        <v>8352</v>
      </c>
      <c r="T2011" s="10">
        <f t="shared" si="158"/>
        <v>42661.323414351849</v>
      </c>
      <c r="U2011" s="11">
        <f t="shared" si="159"/>
        <v>42697.365081018521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320.05299999999994</v>
      </c>
      <c r="P2012" s="6">
        <f t="shared" si="156"/>
        <v>55.276856649395505</v>
      </c>
      <c r="Q2012" t="str">
        <f t="shared" si="157"/>
        <v>technology/hardware</v>
      </c>
      <c r="R2012" t="s">
        <v>8321</v>
      </c>
      <c r="S2012" t="s">
        <v>8352</v>
      </c>
      <c r="T2012" s="10">
        <f t="shared" si="158"/>
        <v>42570.996423611112</v>
      </c>
      <c r="U2012" s="11">
        <f t="shared" si="159"/>
        <v>42600.996423611112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819.56399999999996</v>
      </c>
      <c r="P2013" s="6">
        <f t="shared" si="156"/>
        <v>422.02059732234807</v>
      </c>
      <c r="Q2013" t="str">
        <f t="shared" si="157"/>
        <v>technology/hardware</v>
      </c>
      <c r="R2013" t="s">
        <v>8321</v>
      </c>
      <c r="S2013" t="s">
        <v>8352</v>
      </c>
      <c r="T2013" s="10">
        <f t="shared" si="158"/>
        <v>42347.358483796299</v>
      </c>
      <c r="U2013" s="11">
        <f t="shared" si="159"/>
        <v>42380.958333333328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234.90000000000003</v>
      </c>
      <c r="P2014" s="6">
        <f t="shared" si="156"/>
        <v>64.180327868852459</v>
      </c>
      <c r="Q2014" t="str">
        <f t="shared" si="157"/>
        <v>technology/hardware</v>
      </c>
      <c r="R2014" t="s">
        <v>8321</v>
      </c>
      <c r="S2014" t="s">
        <v>8352</v>
      </c>
      <c r="T2014" s="10">
        <f t="shared" si="158"/>
        <v>42010.822233796294</v>
      </c>
      <c r="U2014" s="11">
        <f t="shared" si="159"/>
        <v>42040.822233796294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494.91374999999999</v>
      </c>
      <c r="P2015" s="6">
        <f t="shared" si="156"/>
        <v>173.57781674704077</v>
      </c>
      <c r="Q2015" t="str">
        <f t="shared" si="157"/>
        <v>technology/hardware</v>
      </c>
      <c r="R2015" t="s">
        <v>8321</v>
      </c>
      <c r="S2015" t="s">
        <v>8352</v>
      </c>
      <c r="T2015" s="10">
        <f t="shared" si="158"/>
        <v>42499.960810185185</v>
      </c>
      <c r="U2015" s="11">
        <f t="shared" si="159"/>
        <v>42559.960810185185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7813.7822333333334</v>
      </c>
      <c r="P2016" s="6">
        <f t="shared" si="156"/>
        <v>88.601680840609291</v>
      </c>
      <c r="Q2016" t="str">
        <f t="shared" si="157"/>
        <v>technology/hardware</v>
      </c>
      <c r="R2016" t="s">
        <v>8321</v>
      </c>
      <c r="S2016" t="s">
        <v>8352</v>
      </c>
      <c r="T2016" s="10">
        <f t="shared" si="158"/>
        <v>41324.214571759258</v>
      </c>
      <c r="U2016" s="11">
        <f t="shared" si="159"/>
        <v>41358.172905092593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113.00013888888888</v>
      </c>
      <c r="P2017" s="6">
        <f t="shared" si="156"/>
        <v>50.222283950617282</v>
      </c>
      <c r="Q2017" t="str">
        <f t="shared" si="157"/>
        <v>technology/hardware</v>
      </c>
      <c r="R2017" t="s">
        <v>8321</v>
      </c>
      <c r="S2017" t="s">
        <v>8352</v>
      </c>
      <c r="T2017" s="10">
        <f t="shared" si="158"/>
        <v>40765.876886574071</v>
      </c>
      <c r="U2017" s="11">
        <f t="shared" si="159"/>
        <v>40795.876886574071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921.54219999999998</v>
      </c>
      <c r="P2018" s="6">
        <f t="shared" si="156"/>
        <v>192.38876826722338</v>
      </c>
      <c r="Q2018" t="str">
        <f t="shared" si="157"/>
        <v>technology/hardware</v>
      </c>
      <c r="R2018" t="s">
        <v>8321</v>
      </c>
      <c r="S2018" t="s">
        <v>8352</v>
      </c>
      <c r="T2018" s="10">
        <f t="shared" si="158"/>
        <v>41312.88077546296</v>
      </c>
      <c r="U2018" s="11">
        <f t="shared" si="159"/>
        <v>41342.88077546296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125.10239999999999</v>
      </c>
      <c r="P2019" s="6">
        <f t="shared" si="156"/>
        <v>73.416901408450698</v>
      </c>
      <c r="Q2019" t="str">
        <f t="shared" si="157"/>
        <v>technology/hardware</v>
      </c>
      <c r="R2019" t="s">
        <v>8321</v>
      </c>
      <c r="S2019" t="s">
        <v>8352</v>
      </c>
      <c r="T2019" s="10">
        <f t="shared" si="158"/>
        <v>40961.057349537034</v>
      </c>
      <c r="U2019" s="11">
        <f t="shared" si="159"/>
        <v>40992.166666666664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102.24343076923077</v>
      </c>
      <c r="P2020" s="6">
        <f t="shared" si="156"/>
        <v>147.68495555555555</v>
      </c>
      <c r="Q2020" t="str">
        <f t="shared" si="157"/>
        <v>technology/hardware</v>
      </c>
      <c r="R2020" t="s">
        <v>8321</v>
      </c>
      <c r="S2020" t="s">
        <v>8352</v>
      </c>
      <c r="T2020" s="10">
        <f t="shared" si="158"/>
        <v>42199.365844907406</v>
      </c>
      <c r="U2020" s="11">
        <f t="shared" si="159"/>
        <v>42229.365844907406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484.90975000000003</v>
      </c>
      <c r="P2021" s="6">
        <f t="shared" si="156"/>
        <v>108.96848314606741</v>
      </c>
      <c r="Q2021" t="str">
        <f t="shared" si="157"/>
        <v>technology/hardware</v>
      </c>
      <c r="R2021" t="s">
        <v>8321</v>
      </c>
      <c r="S2021" t="s">
        <v>8352</v>
      </c>
      <c r="T2021" s="10">
        <f t="shared" si="158"/>
        <v>42605.70857638889</v>
      </c>
      <c r="U2021" s="11">
        <f t="shared" si="159"/>
        <v>42635.70857638889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192.33333333333334</v>
      </c>
      <c r="P2022" s="6">
        <f t="shared" si="156"/>
        <v>23.647540983606557</v>
      </c>
      <c r="Q2022" t="str">
        <f t="shared" si="157"/>
        <v>technology/hardware</v>
      </c>
      <c r="R2022" t="s">
        <v>8321</v>
      </c>
      <c r="S2022" t="s">
        <v>8352</v>
      </c>
      <c r="T2022" s="10">
        <f t="shared" si="158"/>
        <v>41737.097499999996</v>
      </c>
      <c r="U2022" s="11">
        <f t="shared" si="159"/>
        <v>41773.961111111108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281.10000000000002</v>
      </c>
      <c r="P2023" s="6">
        <f t="shared" si="156"/>
        <v>147.94736842105263</v>
      </c>
      <c r="Q2023" t="str">
        <f t="shared" si="157"/>
        <v>technology/hardware</v>
      </c>
      <c r="R2023" t="s">
        <v>8321</v>
      </c>
      <c r="S2023" t="s">
        <v>8352</v>
      </c>
      <c r="T2023" s="10">
        <f t="shared" si="158"/>
        <v>41861.070567129631</v>
      </c>
      <c r="U2023" s="11">
        <f t="shared" si="159"/>
        <v>41906.070567129631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125.13700000000001</v>
      </c>
      <c r="P2024" s="6">
        <f t="shared" si="156"/>
        <v>385.03692307692307</v>
      </c>
      <c r="Q2024" t="str">
        <f t="shared" si="157"/>
        <v>technology/hardware</v>
      </c>
      <c r="R2024" t="s">
        <v>8321</v>
      </c>
      <c r="S2024" t="s">
        <v>8352</v>
      </c>
      <c r="T2024" s="10">
        <f t="shared" si="158"/>
        <v>42502.569120370375</v>
      </c>
      <c r="U2024" s="11">
        <f t="shared" si="159"/>
        <v>42532.569120370375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161.459</v>
      </c>
      <c r="P2025" s="6">
        <f t="shared" si="156"/>
        <v>457.39093484419266</v>
      </c>
      <c r="Q2025" t="str">
        <f t="shared" si="157"/>
        <v>technology/hardware</v>
      </c>
      <c r="R2025" t="s">
        <v>8321</v>
      </c>
      <c r="S2025" t="s">
        <v>8352</v>
      </c>
      <c r="T2025" s="10">
        <f t="shared" si="158"/>
        <v>42136.420752314814</v>
      </c>
      <c r="U2025" s="11">
        <f t="shared" si="159"/>
        <v>42166.420752314814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585.35</v>
      </c>
      <c r="P2026" s="6">
        <f t="shared" si="156"/>
        <v>222.99047619047619</v>
      </c>
      <c r="Q2026" t="str">
        <f t="shared" si="157"/>
        <v>technology/hardware</v>
      </c>
      <c r="R2026" t="s">
        <v>8321</v>
      </c>
      <c r="S2026" t="s">
        <v>8352</v>
      </c>
      <c r="T2026" s="10">
        <f t="shared" si="158"/>
        <v>41099.966944444444</v>
      </c>
      <c r="U2026" s="11">
        <f t="shared" si="159"/>
        <v>41134.125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201.14999999999998</v>
      </c>
      <c r="P2027" s="6">
        <f t="shared" si="156"/>
        <v>220.74074074074073</v>
      </c>
      <c r="Q2027" t="str">
        <f t="shared" si="157"/>
        <v>technology/hardware</v>
      </c>
      <c r="R2027" t="s">
        <v>8321</v>
      </c>
      <c r="S2027" t="s">
        <v>8352</v>
      </c>
      <c r="T2027" s="10">
        <f t="shared" si="158"/>
        <v>42136.184560185182</v>
      </c>
      <c r="U2027" s="11">
        <f t="shared" si="159"/>
        <v>42166.184560185182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133.48307999999997</v>
      </c>
      <c r="P2028" s="6">
        <f t="shared" si="156"/>
        <v>73.503898678414089</v>
      </c>
      <c r="Q2028" t="str">
        <f t="shared" si="157"/>
        <v>technology/hardware</v>
      </c>
      <c r="R2028" t="s">
        <v>8321</v>
      </c>
      <c r="S2028" t="s">
        <v>8352</v>
      </c>
      <c r="T2028" s="10">
        <f t="shared" si="158"/>
        <v>41704.735937500001</v>
      </c>
      <c r="U2028" s="11">
        <f t="shared" si="159"/>
        <v>41750.165972222225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120.24900000000001</v>
      </c>
      <c r="P2029" s="6">
        <f t="shared" si="156"/>
        <v>223.09647495361781</v>
      </c>
      <c r="Q2029" t="str">
        <f t="shared" si="157"/>
        <v>technology/hardware</v>
      </c>
      <c r="R2029" t="s">
        <v>8321</v>
      </c>
      <c r="S2029" t="s">
        <v>8352</v>
      </c>
      <c r="T2029" s="10">
        <f t="shared" si="158"/>
        <v>42048.813877314817</v>
      </c>
      <c r="U2029" s="11">
        <f t="shared" si="159"/>
        <v>42093.772210648152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126.16666666666667</v>
      </c>
      <c r="P2030" s="6">
        <f t="shared" si="156"/>
        <v>47.911392405063289</v>
      </c>
      <c r="Q2030" t="str">
        <f t="shared" si="157"/>
        <v>technology/hardware</v>
      </c>
      <c r="R2030" t="s">
        <v>8321</v>
      </c>
      <c r="S2030" t="s">
        <v>8352</v>
      </c>
      <c r="T2030" s="10">
        <f t="shared" si="158"/>
        <v>40215.919050925928</v>
      </c>
      <c r="U2030" s="11">
        <f t="shared" si="159"/>
        <v>40252.913194444445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361.2</v>
      </c>
      <c r="P2031" s="6">
        <f t="shared" si="156"/>
        <v>96.063829787234042</v>
      </c>
      <c r="Q2031" t="str">
        <f t="shared" si="157"/>
        <v>technology/hardware</v>
      </c>
      <c r="R2031" t="s">
        <v>8321</v>
      </c>
      <c r="S2031" t="s">
        <v>8352</v>
      </c>
      <c r="T2031" s="10">
        <f t="shared" si="158"/>
        <v>41848.021770833337</v>
      </c>
      <c r="U2031" s="11">
        <f t="shared" si="159"/>
        <v>41878.021770833337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226.239013671875</v>
      </c>
      <c r="P2032" s="6">
        <f t="shared" si="156"/>
        <v>118.6144</v>
      </c>
      <c r="Q2032" t="str">
        <f t="shared" si="157"/>
        <v>technology/hardware</v>
      </c>
      <c r="R2032" t="s">
        <v>8321</v>
      </c>
      <c r="S2032" t="s">
        <v>8352</v>
      </c>
      <c r="T2032" s="10">
        <f t="shared" si="158"/>
        <v>41212.996481481481</v>
      </c>
      <c r="U2032" s="11">
        <f t="shared" si="159"/>
        <v>41242.996481481481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120.35</v>
      </c>
      <c r="P2033" s="6">
        <f t="shared" si="156"/>
        <v>118.45472440944881</v>
      </c>
      <c r="Q2033" t="str">
        <f t="shared" si="157"/>
        <v>technology/hardware</v>
      </c>
      <c r="R2033" t="s">
        <v>8321</v>
      </c>
      <c r="S2033" t="s">
        <v>8352</v>
      </c>
      <c r="T2033" s="10">
        <f t="shared" si="158"/>
        <v>41975.329317129625</v>
      </c>
      <c r="U2033" s="11">
        <f t="shared" si="159"/>
        <v>42013.041666666672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304.18799999999999</v>
      </c>
      <c r="P2034" s="6">
        <f t="shared" si="156"/>
        <v>143.21468926553672</v>
      </c>
      <c r="Q2034" t="str">
        <f t="shared" si="157"/>
        <v>technology/hardware</v>
      </c>
      <c r="R2034" t="s">
        <v>8321</v>
      </c>
      <c r="S2034" t="s">
        <v>8352</v>
      </c>
      <c r="T2034" s="10">
        <f t="shared" si="158"/>
        <v>42689.565671296295</v>
      </c>
      <c r="U2034" s="11">
        <f t="shared" si="159"/>
        <v>42719.208333333328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178.67599999999999</v>
      </c>
      <c r="P2035" s="6">
        <f t="shared" si="156"/>
        <v>282.71518987341773</v>
      </c>
      <c r="Q2035" t="str">
        <f t="shared" si="157"/>
        <v>technology/hardware</v>
      </c>
      <c r="R2035" t="s">
        <v>8321</v>
      </c>
      <c r="S2035" t="s">
        <v>8352</v>
      </c>
      <c r="T2035" s="10">
        <f t="shared" si="158"/>
        <v>41725.082384259258</v>
      </c>
      <c r="U2035" s="11">
        <f t="shared" si="159"/>
        <v>41755.082384259258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386.81998717948721</v>
      </c>
      <c r="P2036" s="6">
        <f t="shared" si="156"/>
        <v>593.93620078740162</v>
      </c>
      <c r="Q2036" t="str">
        <f t="shared" si="157"/>
        <v>technology/hardware</v>
      </c>
      <c r="R2036" t="s">
        <v>8321</v>
      </c>
      <c r="S2036" t="s">
        <v>8352</v>
      </c>
      <c r="T2036" s="10">
        <f t="shared" si="158"/>
        <v>42076.130011574074</v>
      </c>
      <c r="U2036" s="11">
        <f t="shared" si="159"/>
        <v>42131.290277777778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211.03642500000004</v>
      </c>
      <c r="P2037" s="6">
        <f t="shared" si="156"/>
        <v>262.15704968944101</v>
      </c>
      <c r="Q2037" t="str">
        <f t="shared" si="157"/>
        <v>technology/hardware</v>
      </c>
      <c r="R2037" t="s">
        <v>8321</v>
      </c>
      <c r="S2037" t="s">
        <v>8352</v>
      </c>
      <c r="T2037" s="10">
        <f t="shared" si="158"/>
        <v>42311.625081018516</v>
      </c>
      <c r="U2037" s="11">
        <f t="shared" si="159"/>
        <v>42357.041666666672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131.66833333333335</v>
      </c>
      <c r="P2038" s="6">
        <f t="shared" si="156"/>
        <v>46.580778301886795</v>
      </c>
      <c r="Q2038" t="str">
        <f t="shared" si="157"/>
        <v>technology/hardware</v>
      </c>
      <c r="R2038" t="s">
        <v>8321</v>
      </c>
      <c r="S2038" t="s">
        <v>8352</v>
      </c>
      <c r="T2038" s="10">
        <f t="shared" si="158"/>
        <v>41738.864803240744</v>
      </c>
      <c r="U2038" s="11">
        <f t="shared" si="159"/>
        <v>41768.864803240744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300.47639999999996</v>
      </c>
      <c r="P2039" s="6">
        <f t="shared" si="156"/>
        <v>70.041118881118877</v>
      </c>
      <c r="Q2039" t="str">
        <f t="shared" si="157"/>
        <v>technology/hardware</v>
      </c>
      <c r="R2039" t="s">
        <v>8321</v>
      </c>
      <c r="S2039" t="s">
        <v>8352</v>
      </c>
      <c r="T2039" s="10">
        <f t="shared" si="158"/>
        <v>41578.210104166668</v>
      </c>
      <c r="U2039" s="11">
        <f t="shared" si="159"/>
        <v>41638.251770833333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420.51249999999999</v>
      </c>
      <c r="P2040" s="6">
        <f t="shared" si="156"/>
        <v>164.90686274509804</v>
      </c>
      <c r="Q2040" t="str">
        <f t="shared" si="157"/>
        <v>technology/hardware</v>
      </c>
      <c r="R2040" t="s">
        <v>8321</v>
      </c>
      <c r="S2040" t="s">
        <v>8352</v>
      </c>
      <c r="T2040" s="10">
        <f t="shared" si="158"/>
        <v>41424.27107638889</v>
      </c>
      <c r="U2040" s="11">
        <f t="shared" si="159"/>
        <v>41456.75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136.21680000000001</v>
      </c>
      <c r="P2041" s="6">
        <f t="shared" si="156"/>
        <v>449.26385224274406</v>
      </c>
      <c r="Q2041" t="str">
        <f t="shared" si="157"/>
        <v>technology/hardware</v>
      </c>
      <c r="R2041" t="s">
        <v>8321</v>
      </c>
      <c r="S2041" t="s">
        <v>8352</v>
      </c>
      <c r="T2041" s="10">
        <f t="shared" si="158"/>
        <v>42675.438946759255</v>
      </c>
      <c r="U2041" s="11">
        <f t="shared" si="159"/>
        <v>42705.207638888889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248.17133333333334</v>
      </c>
      <c r="P2042" s="6">
        <f t="shared" si="156"/>
        <v>27.472841328413285</v>
      </c>
      <c r="Q2042" t="str">
        <f t="shared" si="157"/>
        <v>technology/hardware</v>
      </c>
      <c r="R2042" t="s">
        <v>8321</v>
      </c>
      <c r="S2042" t="s">
        <v>8352</v>
      </c>
      <c r="T2042" s="10">
        <f t="shared" si="158"/>
        <v>41578.927118055559</v>
      </c>
      <c r="U2042" s="11">
        <f t="shared" si="159"/>
        <v>41593.968784722223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181.86315789473684</v>
      </c>
      <c r="P2043" s="6">
        <f t="shared" si="156"/>
        <v>143.97499999999999</v>
      </c>
      <c r="Q2043" t="str">
        <f t="shared" si="157"/>
        <v>technology/hardware</v>
      </c>
      <c r="R2043" t="s">
        <v>8321</v>
      </c>
      <c r="S2043" t="s">
        <v>8352</v>
      </c>
      <c r="T2043" s="10">
        <f t="shared" si="158"/>
        <v>42654.525775462964</v>
      </c>
      <c r="U2043" s="11">
        <f t="shared" si="159"/>
        <v>42684.567442129628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123.53</v>
      </c>
      <c r="P2044" s="6">
        <f t="shared" si="156"/>
        <v>88.23571428571428</v>
      </c>
      <c r="Q2044" t="str">
        <f t="shared" si="157"/>
        <v>technology/hardware</v>
      </c>
      <c r="R2044" t="s">
        <v>8321</v>
      </c>
      <c r="S2044" t="s">
        <v>8352</v>
      </c>
      <c r="T2044" s="10">
        <f t="shared" si="158"/>
        <v>42331.708032407405</v>
      </c>
      <c r="U2044" s="11">
        <f t="shared" si="159"/>
        <v>42391.708032407405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506.20938628158842</v>
      </c>
      <c r="P2045" s="6">
        <f t="shared" si="156"/>
        <v>36.326424870466319</v>
      </c>
      <c r="Q2045" t="str">
        <f t="shared" si="157"/>
        <v>technology/hardware</v>
      </c>
      <c r="R2045" t="s">
        <v>8321</v>
      </c>
      <c r="S2045" t="s">
        <v>8352</v>
      </c>
      <c r="T2045" s="10">
        <f t="shared" si="158"/>
        <v>42661.176817129628</v>
      </c>
      <c r="U2045" s="11">
        <f t="shared" si="159"/>
        <v>42715.207638888889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108.21333333333334</v>
      </c>
      <c r="P2046" s="6">
        <f t="shared" si="156"/>
        <v>90.177777777777777</v>
      </c>
      <c r="Q2046" t="str">
        <f t="shared" si="157"/>
        <v>technology/hardware</v>
      </c>
      <c r="R2046" t="s">
        <v>8321</v>
      </c>
      <c r="S2046" t="s">
        <v>8352</v>
      </c>
      <c r="T2046" s="10">
        <f t="shared" si="158"/>
        <v>42138.684189814812</v>
      </c>
      <c r="U2046" s="11">
        <f t="shared" si="159"/>
        <v>42168.684189814812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819.18387755102037</v>
      </c>
      <c r="P2047" s="6">
        <f t="shared" si="156"/>
        <v>152.62361216730039</v>
      </c>
      <c r="Q2047" t="str">
        <f t="shared" si="157"/>
        <v>technology/hardware</v>
      </c>
      <c r="R2047" t="s">
        <v>8321</v>
      </c>
      <c r="S2047" t="s">
        <v>8352</v>
      </c>
      <c r="T2047" s="10">
        <f t="shared" si="158"/>
        <v>41069.088506944441</v>
      </c>
      <c r="U2047" s="11">
        <f t="shared" si="159"/>
        <v>41099.088506944441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121.10000000000001</v>
      </c>
      <c r="P2048" s="6">
        <f t="shared" si="156"/>
        <v>55.806451612903224</v>
      </c>
      <c r="Q2048" t="str">
        <f t="shared" si="157"/>
        <v>technology/hardware</v>
      </c>
      <c r="R2048" t="s">
        <v>8321</v>
      </c>
      <c r="S2048" t="s">
        <v>8352</v>
      </c>
      <c r="T2048" s="10">
        <f t="shared" si="158"/>
        <v>41387.171805555554</v>
      </c>
      <c r="U2048" s="11">
        <f t="shared" si="159"/>
        <v>41417.171805555554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102.99897959183673</v>
      </c>
      <c r="P2049" s="6">
        <f t="shared" si="156"/>
        <v>227.85327313769753</v>
      </c>
      <c r="Q2049" t="str">
        <f t="shared" si="157"/>
        <v>technology/hardware</v>
      </c>
      <c r="R2049" t="s">
        <v>8321</v>
      </c>
      <c r="S2049" t="s">
        <v>8352</v>
      </c>
      <c r="T2049" s="10">
        <f t="shared" si="158"/>
        <v>42081.903587962966</v>
      </c>
      <c r="U2049" s="11">
        <f t="shared" si="159"/>
        <v>42111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60">(E2050/D2050)*100</f>
        <v>148.33229411764705</v>
      </c>
      <c r="P2050" s="6">
        <f t="shared" ref="P2050:P2113" si="161">(E2050/L2050)</f>
        <v>91.82989803350327</v>
      </c>
      <c r="Q2050" t="str">
        <f t="shared" ref="Q2050:Q2113" si="162">N2050</f>
        <v>technology/hardware</v>
      </c>
      <c r="R2050" t="s">
        <v>8321</v>
      </c>
      <c r="S2050" t="s">
        <v>8352</v>
      </c>
      <c r="T2050" s="10">
        <f t="shared" si="158"/>
        <v>41387.651516203703</v>
      </c>
      <c r="U2050" s="11">
        <f t="shared" si="159"/>
        <v>41417.651516203703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60"/>
        <v>120.19070000000001</v>
      </c>
      <c r="P2051" s="6">
        <f t="shared" si="161"/>
        <v>80.991037735849048</v>
      </c>
      <c r="Q2051" t="str">
        <f t="shared" si="162"/>
        <v>technology/hardware</v>
      </c>
      <c r="R2051" t="s">
        <v>8321</v>
      </c>
      <c r="S2051" t="s">
        <v>8352</v>
      </c>
      <c r="T2051" s="10">
        <f t="shared" ref="T2051:T2114" si="163">(((J2051/60)/60)/24)+DATE(1970,1,1)</f>
        <v>41575.527349537035</v>
      </c>
      <c r="U2051" s="11">
        <f t="shared" ref="U2051:U2114" si="164">(((I2051/60)/60)/24)+DATE(1970,1,1)</f>
        <v>41610.957638888889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473.27000000000004</v>
      </c>
      <c r="P2052" s="6">
        <f t="shared" si="161"/>
        <v>278.39411764705881</v>
      </c>
      <c r="Q2052" t="str">
        <f t="shared" si="162"/>
        <v>technology/hardware</v>
      </c>
      <c r="R2052" t="s">
        <v>8321</v>
      </c>
      <c r="S2052" t="s">
        <v>8352</v>
      </c>
      <c r="T2052" s="10">
        <f t="shared" si="163"/>
        <v>42115.071504629625</v>
      </c>
      <c r="U2052" s="11">
        <f t="shared" si="164"/>
        <v>42155.071504629625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130.36250000000001</v>
      </c>
      <c r="P2053" s="6">
        <f t="shared" si="161"/>
        <v>43.095041322314053</v>
      </c>
      <c r="Q2053" t="str">
        <f t="shared" si="162"/>
        <v>technology/hardware</v>
      </c>
      <c r="R2053" t="s">
        <v>8321</v>
      </c>
      <c r="S2053" t="s">
        <v>8352</v>
      </c>
      <c r="T2053" s="10">
        <f t="shared" si="163"/>
        <v>41604.022418981483</v>
      </c>
      <c r="U2053" s="11">
        <f t="shared" si="164"/>
        <v>41634.022418981483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353.048</v>
      </c>
      <c r="P2054" s="6">
        <f t="shared" si="161"/>
        <v>326.29205175600737</v>
      </c>
      <c r="Q2054" t="str">
        <f t="shared" si="162"/>
        <v>technology/hardware</v>
      </c>
      <c r="R2054" t="s">
        <v>8321</v>
      </c>
      <c r="S2054" t="s">
        <v>8352</v>
      </c>
      <c r="T2054" s="10">
        <f t="shared" si="163"/>
        <v>42375.08394675926</v>
      </c>
      <c r="U2054" s="11">
        <f t="shared" si="164"/>
        <v>42420.08394675926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101.02</v>
      </c>
      <c r="P2055" s="6">
        <f t="shared" si="161"/>
        <v>41.743801652892564</v>
      </c>
      <c r="Q2055" t="str">
        <f t="shared" si="162"/>
        <v>technology/hardware</v>
      </c>
      <c r="R2055" t="s">
        <v>8321</v>
      </c>
      <c r="S2055" t="s">
        <v>8352</v>
      </c>
      <c r="T2055" s="10">
        <f t="shared" si="163"/>
        <v>42303.617488425924</v>
      </c>
      <c r="U2055" s="11">
        <f t="shared" si="164"/>
        <v>42333.659155092595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113.59142857142857</v>
      </c>
      <c r="P2056" s="6">
        <f t="shared" si="161"/>
        <v>64.020933977455712</v>
      </c>
      <c r="Q2056" t="str">
        <f t="shared" si="162"/>
        <v>technology/hardware</v>
      </c>
      <c r="R2056" t="s">
        <v>8321</v>
      </c>
      <c r="S2056" t="s">
        <v>8352</v>
      </c>
      <c r="T2056" s="10">
        <f t="shared" si="163"/>
        <v>41731.520949074074</v>
      </c>
      <c r="U2056" s="11">
        <f t="shared" si="164"/>
        <v>41761.520949074074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167.41666666666666</v>
      </c>
      <c r="P2057" s="6">
        <f t="shared" si="161"/>
        <v>99.455445544554451</v>
      </c>
      <c r="Q2057" t="str">
        <f t="shared" si="162"/>
        <v>technology/hardware</v>
      </c>
      <c r="R2057" t="s">
        <v>8321</v>
      </c>
      <c r="S2057" t="s">
        <v>8352</v>
      </c>
      <c r="T2057" s="10">
        <f t="shared" si="163"/>
        <v>41946.674108796295</v>
      </c>
      <c r="U2057" s="11">
        <f t="shared" si="164"/>
        <v>41976.166666666672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153.452</v>
      </c>
      <c r="P2058" s="6">
        <f t="shared" si="161"/>
        <v>138.49458483754512</v>
      </c>
      <c r="Q2058" t="str">
        <f t="shared" si="162"/>
        <v>technology/hardware</v>
      </c>
      <c r="R2058" t="s">
        <v>8321</v>
      </c>
      <c r="S2058" t="s">
        <v>8352</v>
      </c>
      <c r="T2058" s="10">
        <f t="shared" si="163"/>
        <v>41351.76090277778</v>
      </c>
      <c r="U2058" s="11">
        <f t="shared" si="164"/>
        <v>41381.76090277778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202.23220000000001</v>
      </c>
      <c r="P2059" s="6">
        <f t="shared" si="161"/>
        <v>45.547792792792798</v>
      </c>
      <c r="Q2059" t="str">
        <f t="shared" si="162"/>
        <v>technology/hardware</v>
      </c>
      <c r="R2059" t="s">
        <v>8321</v>
      </c>
      <c r="S2059" t="s">
        <v>8352</v>
      </c>
      <c r="T2059" s="10">
        <f t="shared" si="163"/>
        <v>42396.494583333333</v>
      </c>
      <c r="U2059" s="11">
        <f t="shared" si="164"/>
        <v>42426.494583333333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168.28125</v>
      </c>
      <c r="P2060" s="6">
        <f t="shared" si="161"/>
        <v>10.507317073170732</v>
      </c>
      <c r="Q2060" t="str">
        <f t="shared" si="162"/>
        <v>technology/hardware</v>
      </c>
      <c r="R2060" t="s">
        <v>8321</v>
      </c>
      <c r="S2060" t="s">
        <v>8352</v>
      </c>
      <c r="T2060" s="10">
        <f t="shared" si="163"/>
        <v>42026.370717592596</v>
      </c>
      <c r="U2060" s="11">
        <f t="shared" si="164"/>
        <v>42065.833333333328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143.45666666666668</v>
      </c>
      <c r="P2061" s="6">
        <f t="shared" si="161"/>
        <v>114.76533333333333</v>
      </c>
      <c r="Q2061" t="str">
        <f t="shared" si="162"/>
        <v>technology/hardware</v>
      </c>
      <c r="R2061" t="s">
        <v>8321</v>
      </c>
      <c r="S2061" t="s">
        <v>8352</v>
      </c>
      <c r="T2061" s="10">
        <f t="shared" si="163"/>
        <v>42361.602476851855</v>
      </c>
      <c r="U2061" s="11">
        <f t="shared" si="164"/>
        <v>42400.915972222225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196.4</v>
      </c>
      <c r="P2062" s="6">
        <f t="shared" si="161"/>
        <v>35.997067448680355</v>
      </c>
      <c r="Q2062" t="str">
        <f t="shared" si="162"/>
        <v>technology/hardware</v>
      </c>
      <c r="R2062" t="s">
        <v>8321</v>
      </c>
      <c r="S2062" t="s">
        <v>8352</v>
      </c>
      <c r="T2062" s="10">
        <f t="shared" si="163"/>
        <v>41783.642939814818</v>
      </c>
      <c r="U2062" s="11">
        <f t="shared" si="164"/>
        <v>41843.642939814818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107.91999999999999</v>
      </c>
      <c r="P2063" s="6">
        <f t="shared" si="161"/>
        <v>154.17142857142858</v>
      </c>
      <c r="Q2063" t="str">
        <f t="shared" si="162"/>
        <v>technology/hardware</v>
      </c>
      <c r="R2063" t="s">
        <v>8321</v>
      </c>
      <c r="S2063" t="s">
        <v>8352</v>
      </c>
      <c r="T2063" s="10">
        <f t="shared" si="163"/>
        <v>42705.764513888891</v>
      </c>
      <c r="U2063" s="11">
        <f t="shared" si="164"/>
        <v>42735.764513888891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114.97699999999999</v>
      </c>
      <c r="P2064" s="6">
        <f t="shared" si="161"/>
        <v>566.38916256157631</v>
      </c>
      <c r="Q2064" t="str">
        <f t="shared" si="162"/>
        <v>technology/hardware</v>
      </c>
      <c r="R2064" t="s">
        <v>8321</v>
      </c>
      <c r="S2064" t="s">
        <v>8352</v>
      </c>
      <c r="T2064" s="10">
        <f t="shared" si="163"/>
        <v>42423.3830787037</v>
      </c>
      <c r="U2064" s="11">
        <f t="shared" si="164"/>
        <v>42453.341412037036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148.04999999999998</v>
      </c>
      <c r="P2065" s="6">
        <f t="shared" si="161"/>
        <v>120.85714285714286</v>
      </c>
      <c r="Q2065" t="str">
        <f t="shared" si="162"/>
        <v>technology/hardware</v>
      </c>
      <c r="R2065" t="s">
        <v>8321</v>
      </c>
      <c r="S2065" t="s">
        <v>8352</v>
      </c>
      <c r="T2065" s="10">
        <f t="shared" si="163"/>
        <v>42472.73265046296</v>
      </c>
      <c r="U2065" s="11">
        <f t="shared" si="164"/>
        <v>42505.73265046296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191.16676082790633</v>
      </c>
      <c r="P2066" s="6">
        <f t="shared" si="161"/>
        <v>86.163845492085343</v>
      </c>
      <c r="Q2066" t="str">
        <f t="shared" si="162"/>
        <v>technology/hardware</v>
      </c>
      <c r="R2066" t="s">
        <v>8321</v>
      </c>
      <c r="S2066" t="s">
        <v>8352</v>
      </c>
      <c r="T2066" s="10">
        <f t="shared" si="163"/>
        <v>41389.364849537036</v>
      </c>
      <c r="U2066" s="11">
        <f t="shared" si="164"/>
        <v>41425.5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199.215125</v>
      </c>
      <c r="P2067" s="6">
        <f t="shared" si="161"/>
        <v>51.212114395886893</v>
      </c>
      <c r="Q2067" t="str">
        <f t="shared" si="162"/>
        <v>technology/hardware</v>
      </c>
      <c r="R2067" t="s">
        <v>8321</v>
      </c>
      <c r="S2067" t="s">
        <v>8352</v>
      </c>
      <c r="T2067" s="10">
        <f t="shared" si="163"/>
        <v>41603.333668981482</v>
      </c>
      <c r="U2067" s="11">
        <f t="shared" si="164"/>
        <v>41633.333668981482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218.6</v>
      </c>
      <c r="P2068" s="6">
        <f t="shared" si="161"/>
        <v>67.261538461538464</v>
      </c>
      <c r="Q2068" t="str">
        <f t="shared" si="162"/>
        <v>technology/hardware</v>
      </c>
      <c r="R2068" t="s">
        <v>8321</v>
      </c>
      <c r="S2068" t="s">
        <v>8352</v>
      </c>
      <c r="T2068" s="10">
        <f t="shared" si="163"/>
        <v>41844.771793981483</v>
      </c>
      <c r="U2068" s="11">
        <f t="shared" si="164"/>
        <v>41874.771793981483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126.86868686868686</v>
      </c>
      <c r="P2069" s="6">
        <f t="shared" si="161"/>
        <v>62.8</v>
      </c>
      <c r="Q2069" t="str">
        <f t="shared" si="162"/>
        <v>technology/hardware</v>
      </c>
      <c r="R2069" t="s">
        <v>8321</v>
      </c>
      <c r="S2069" t="s">
        <v>8352</v>
      </c>
      <c r="T2069" s="10">
        <f t="shared" si="163"/>
        <v>42115.853888888887</v>
      </c>
      <c r="U2069" s="11">
        <f t="shared" si="164"/>
        <v>42148.853888888887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105.22388000000001</v>
      </c>
      <c r="P2070" s="6">
        <f t="shared" si="161"/>
        <v>346.13118421052633</v>
      </c>
      <c r="Q2070" t="str">
        <f t="shared" si="162"/>
        <v>technology/hardware</v>
      </c>
      <c r="R2070" t="s">
        <v>8321</v>
      </c>
      <c r="S2070" t="s">
        <v>8352</v>
      </c>
      <c r="T2070" s="10">
        <f t="shared" si="163"/>
        <v>42633.841608796298</v>
      </c>
      <c r="U2070" s="11">
        <f t="shared" si="164"/>
        <v>42663.841608796298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128.40666000000002</v>
      </c>
      <c r="P2071" s="6">
        <f t="shared" si="161"/>
        <v>244.11912547528519</v>
      </c>
      <c r="Q2071" t="str">
        <f t="shared" si="162"/>
        <v>technology/hardware</v>
      </c>
      <c r="R2071" t="s">
        <v>8321</v>
      </c>
      <c r="S2071" t="s">
        <v>8352</v>
      </c>
      <c r="T2071" s="10">
        <f t="shared" si="163"/>
        <v>42340.972118055557</v>
      </c>
      <c r="U2071" s="11">
        <f t="shared" si="164"/>
        <v>42371.972118055557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317.3272</v>
      </c>
      <c r="P2072" s="6">
        <f t="shared" si="161"/>
        <v>259.25424836601309</v>
      </c>
      <c r="Q2072" t="str">
        <f t="shared" si="162"/>
        <v>technology/hardware</v>
      </c>
      <c r="R2072" t="s">
        <v>8321</v>
      </c>
      <c r="S2072" t="s">
        <v>8352</v>
      </c>
      <c r="T2072" s="10">
        <f t="shared" si="163"/>
        <v>42519.6565162037</v>
      </c>
      <c r="U2072" s="11">
        <f t="shared" si="164"/>
        <v>42549.6565162037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280.73</v>
      </c>
      <c r="P2073" s="6">
        <f t="shared" si="161"/>
        <v>201.96402877697841</v>
      </c>
      <c r="Q2073" t="str">
        <f t="shared" si="162"/>
        <v>technology/hardware</v>
      </c>
      <c r="R2073" t="s">
        <v>8321</v>
      </c>
      <c r="S2073" t="s">
        <v>8352</v>
      </c>
      <c r="T2073" s="10">
        <f t="shared" si="163"/>
        <v>42600.278749999998</v>
      </c>
      <c r="U2073" s="11">
        <f t="shared" si="164"/>
        <v>42645.278749999998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110.73146853146854</v>
      </c>
      <c r="P2074" s="6">
        <f t="shared" si="161"/>
        <v>226.20857142857142</v>
      </c>
      <c r="Q2074" t="str">
        <f t="shared" si="162"/>
        <v>technology/hardware</v>
      </c>
      <c r="R2074" t="s">
        <v>8321</v>
      </c>
      <c r="S2074" t="s">
        <v>8352</v>
      </c>
      <c r="T2074" s="10">
        <f t="shared" si="163"/>
        <v>42467.581388888888</v>
      </c>
      <c r="U2074" s="11">
        <f t="shared" si="164"/>
        <v>42497.581388888888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152.60429999999999</v>
      </c>
      <c r="P2075" s="6">
        <f t="shared" si="161"/>
        <v>324.69</v>
      </c>
      <c r="Q2075" t="str">
        <f t="shared" si="162"/>
        <v>technology/hardware</v>
      </c>
      <c r="R2075" t="s">
        <v>8321</v>
      </c>
      <c r="S2075" t="s">
        <v>8352</v>
      </c>
      <c r="T2075" s="10">
        <f t="shared" si="163"/>
        <v>42087.668032407411</v>
      </c>
      <c r="U2075" s="11">
        <f t="shared" si="164"/>
        <v>42132.668032407411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102.49999999999999</v>
      </c>
      <c r="P2076" s="6">
        <f t="shared" si="161"/>
        <v>205</v>
      </c>
      <c r="Q2076" t="str">
        <f t="shared" si="162"/>
        <v>technology/hardware</v>
      </c>
      <c r="R2076" t="s">
        <v>8321</v>
      </c>
      <c r="S2076" t="s">
        <v>8352</v>
      </c>
      <c r="T2076" s="10">
        <f t="shared" si="163"/>
        <v>42466.826180555552</v>
      </c>
      <c r="U2076" s="11">
        <f t="shared" si="164"/>
        <v>42496.826180555552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1678.3738373837384</v>
      </c>
      <c r="P2077" s="6">
        <f t="shared" si="161"/>
        <v>20.465926829268295</v>
      </c>
      <c r="Q2077" t="str">
        <f t="shared" si="162"/>
        <v>technology/hardware</v>
      </c>
      <c r="R2077" t="s">
        <v>8321</v>
      </c>
      <c r="S2077" t="s">
        <v>8352</v>
      </c>
      <c r="T2077" s="10">
        <f t="shared" si="163"/>
        <v>41450.681574074071</v>
      </c>
      <c r="U2077" s="11">
        <f t="shared" si="164"/>
        <v>41480.681574074071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543.349156424581</v>
      </c>
      <c r="P2078" s="6">
        <f t="shared" si="161"/>
        <v>116.35303146309367</v>
      </c>
      <c r="Q2078" t="str">
        <f t="shared" si="162"/>
        <v>technology/hardware</v>
      </c>
      <c r="R2078" t="s">
        <v>8321</v>
      </c>
      <c r="S2078" t="s">
        <v>8352</v>
      </c>
      <c r="T2078" s="10">
        <f t="shared" si="163"/>
        <v>41803.880659722221</v>
      </c>
      <c r="U2078" s="11">
        <f t="shared" si="164"/>
        <v>41843.880659722221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115.50800000000001</v>
      </c>
      <c r="P2079" s="6">
        <f t="shared" si="161"/>
        <v>307.20212765957444</v>
      </c>
      <c r="Q2079" t="str">
        <f t="shared" si="162"/>
        <v>technology/hardware</v>
      </c>
      <c r="R2079" t="s">
        <v>8321</v>
      </c>
      <c r="S2079" t="s">
        <v>8352</v>
      </c>
      <c r="T2079" s="10">
        <f t="shared" si="163"/>
        <v>42103.042546296296</v>
      </c>
      <c r="U2079" s="11">
        <f t="shared" si="164"/>
        <v>42160.875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131.20499999999998</v>
      </c>
      <c r="P2080" s="6">
        <f t="shared" si="161"/>
        <v>546.6875</v>
      </c>
      <c r="Q2080" t="str">
        <f t="shared" si="162"/>
        <v>technology/hardware</v>
      </c>
      <c r="R2080" t="s">
        <v>8321</v>
      </c>
      <c r="S2080" t="s">
        <v>8352</v>
      </c>
      <c r="T2080" s="10">
        <f t="shared" si="163"/>
        <v>42692.771493055552</v>
      </c>
      <c r="U2080" s="11">
        <f t="shared" si="164"/>
        <v>42722.771493055552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288.17</v>
      </c>
      <c r="P2081" s="6">
        <f t="shared" si="161"/>
        <v>47.474464579901152</v>
      </c>
      <c r="Q2081" t="str">
        <f t="shared" si="162"/>
        <v>technology/hardware</v>
      </c>
      <c r="R2081" t="s">
        <v>8321</v>
      </c>
      <c r="S2081" t="s">
        <v>8352</v>
      </c>
      <c r="T2081" s="10">
        <f t="shared" si="163"/>
        <v>42150.71056712963</v>
      </c>
      <c r="U2081" s="11">
        <f t="shared" si="164"/>
        <v>42180.791666666672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507.8</v>
      </c>
      <c r="P2082" s="6">
        <f t="shared" si="161"/>
        <v>101.56</v>
      </c>
      <c r="Q2082" t="str">
        <f t="shared" si="162"/>
        <v>technology/hardware</v>
      </c>
      <c r="R2082" t="s">
        <v>8321</v>
      </c>
      <c r="S2082" t="s">
        <v>8352</v>
      </c>
      <c r="T2082" s="10">
        <f t="shared" si="163"/>
        <v>42289.957175925927</v>
      </c>
      <c r="U2082" s="11">
        <f t="shared" si="164"/>
        <v>42319.998842592591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114.57142857142857</v>
      </c>
      <c r="P2083" s="6">
        <f t="shared" si="161"/>
        <v>72.909090909090907</v>
      </c>
      <c r="Q2083" t="str">
        <f t="shared" si="162"/>
        <v>music/indie rock</v>
      </c>
      <c r="R2083" t="s">
        <v>8322</v>
      </c>
      <c r="S2083" t="s">
        <v>8354</v>
      </c>
      <c r="T2083" s="10">
        <f t="shared" si="163"/>
        <v>41004.156886574077</v>
      </c>
      <c r="U2083" s="11">
        <f t="shared" si="164"/>
        <v>41045.207638888889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110.73333333333333</v>
      </c>
      <c r="P2084" s="6">
        <f t="shared" si="161"/>
        <v>43.710526315789473</v>
      </c>
      <c r="Q2084" t="str">
        <f t="shared" si="162"/>
        <v>music/indie rock</v>
      </c>
      <c r="R2084" t="s">
        <v>8322</v>
      </c>
      <c r="S2084" t="s">
        <v>8354</v>
      </c>
      <c r="T2084" s="10">
        <f t="shared" si="163"/>
        <v>40811.120324074072</v>
      </c>
      <c r="U2084" s="11">
        <f t="shared" si="164"/>
        <v>40871.161990740737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113.33333333333333</v>
      </c>
      <c r="P2085" s="6">
        <f t="shared" si="161"/>
        <v>34</v>
      </c>
      <c r="Q2085" t="str">
        <f t="shared" si="162"/>
        <v>music/indie rock</v>
      </c>
      <c r="R2085" t="s">
        <v>8322</v>
      </c>
      <c r="S2085" t="s">
        <v>8354</v>
      </c>
      <c r="T2085" s="10">
        <f t="shared" si="163"/>
        <v>41034.72216435185</v>
      </c>
      <c r="U2085" s="11">
        <f t="shared" si="164"/>
        <v>41064.72216435185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108.33333333333333</v>
      </c>
      <c r="P2086" s="6">
        <f t="shared" si="161"/>
        <v>70.652173913043484</v>
      </c>
      <c r="Q2086" t="str">
        <f t="shared" si="162"/>
        <v>music/indie rock</v>
      </c>
      <c r="R2086" t="s">
        <v>8322</v>
      </c>
      <c r="S2086" t="s">
        <v>8354</v>
      </c>
      <c r="T2086" s="10">
        <f t="shared" si="163"/>
        <v>41731.833124999997</v>
      </c>
      <c r="U2086" s="11">
        <f t="shared" si="164"/>
        <v>41763.290972222225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123.53333333333335</v>
      </c>
      <c r="P2087" s="6">
        <f t="shared" si="161"/>
        <v>89.301204819277103</v>
      </c>
      <c r="Q2087" t="str">
        <f t="shared" si="162"/>
        <v>music/indie rock</v>
      </c>
      <c r="R2087" t="s">
        <v>8322</v>
      </c>
      <c r="S2087" t="s">
        <v>8354</v>
      </c>
      <c r="T2087" s="10">
        <f t="shared" si="163"/>
        <v>41075.835497685184</v>
      </c>
      <c r="U2087" s="11">
        <f t="shared" si="164"/>
        <v>41105.835497685184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100.69999999999999</v>
      </c>
      <c r="P2088" s="6">
        <f t="shared" si="161"/>
        <v>115.08571428571429</v>
      </c>
      <c r="Q2088" t="str">
        <f t="shared" si="162"/>
        <v>music/indie rock</v>
      </c>
      <c r="R2088" t="s">
        <v>8322</v>
      </c>
      <c r="S2088" t="s">
        <v>8354</v>
      </c>
      <c r="T2088" s="10">
        <f t="shared" si="163"/>
        <v>40860.67050925926</v>
      </c>
      <c r="U2088" s="11">
        <f t="shared" si="164"/>
        <v>40891.207638888889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103.53333333333335</v>
      </c>
      <c r="P2089" s="6">
        <f t="shared" si="161"/>
        <v>62.12</v>
      </c>
      <c r="Q2089" t="str">
        <f t="shared" si="162"/>
        <v>music/indie rock</v>
      </c>
      <c r="R2089" t="s">
        <v>8322</v>
      </c>
      <c r="S2089" t="s">
        <v>8354</v>
      </c>
      <c r="T2089" s="10">
        <f t="shared" si="163"/>
        <v>40764.204375000001</v>
      </c>
      <c r="U2089" s="11">
        <f t="shared" si="164"/>
        <v>40794.204375000001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115.51066666666668</v>
      </c>
      <c r="P2090" s="6">
        <f t="shared" si="161"/>
        <v>46.204266666666669</v>
      </c>
      <c r="Q2090" t="str">
        <f t="shared" si="162"/>
        <v>music/indie rock</v>
      </c>
      <c r="R2090" t="s">
        <v>8322</v>
      </c>
      <c r="S2090" t="s">
        <v>8354</v>
      </c>
      <c r="T2090" s="10">
        <f t="shared" si="163"/>
        <v>40395.714722222219</v>
      </c>
      <c r="U2090" s="11">
        <f t="shared" si="164"/>
        <v>40432.165972222225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120.4004</v>
      </c>
      <c r="P2091" s="6">
        <f t="shared" si="161"/>
        <v>48.54854838709678</v>
      </c>
      <c r="Q2091" t="str">
        <f t="shared" si="162"/>
        <v>music/indie rock</v>
      </c>
      <c r="R2091" t="s">
        <v>8322</v>
      </c>
      <c r="S2091" t="s">
        <v>8354</v>
      </c>
      <c r="T2091" s="10">
        <f t="shared" si="163"/>
        <v>41453.076319444444</v>
      </c>
      <c r="U2091" s="11">
        <f t="shared" si="164"/>
        <v>41488.076319444444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115.040375</v>
      </c>
      <c r="P2092" s="6">
        <f t="shared" si="161"/>
        <v>57.520187499999999</v>
      </c>
      <c r="Q2092" t="str">
        <f t="shared" si="162"/>
        <v>music/indie rock</v>
      </c>
      <c r="R2092" t="s">
        <v>8322</v>
      </c>
      <c r="S2092" t="s">
        <v>8354</v>
      </c>
      <c r="T2092" s="10">
        <f t="shared" si="163"/>
        <v>41299.381423611114</v>
      </c>
      <c r="U2092" s="11">
        <f t="shared" si="164"/>
        <v>41329.381423611114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120.46777777777777</v>
      </c>
      <c r="P2093" s="6">
        <f t="shared" si="161"/>
        <v>88.147154471544724</v>
      </c>
      <c r="Q2093" t="str">
        <f t="shared" si="162"/>
        <v>music/indie rock</v>
      </c>
      <c r="R2093" t="s">
        <v>8322</v>
      </c>
      <c r="S2093" t="s">
        <v>8354</v>
      </c>
      <c r="T2093" s="10">
        <f t="shared" si="163"/>
        <v>40555.322662037033</v>
      </c>
      <c r="U2093" s="11">
        <f t="shared" si="164"/>
        <v>40603.833333333336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101.28333333333333</v>
      </c>
      <c r="P2094" s="6">
        <f t="shared" si="161"/>
        <v>110.49090909090908</v>
      </c>
      <c r="Q2094" t="str">
        <f t="shared" si="162"/>
        <v>music/indie rock</v>
      </c>
      <c r="R2094" t="s">
        <v>8322</v>
      </c>
      <c r="S2094" t="s">
        <v>8354</v>
      </c>
      <c r="T2094" s="10">
        <f t="shared" si="163"/>
        <v>40763.707546296297</v>
      </c>
      <c r="U2094" s="11">
        <f t="shared" si="164"/>
        <v>40823.707546296297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102.46666666666667</v>
      </c>
      <c r="P2095" s="6">
        <f t="shared" si="161"/>
        <v>66.826086956521735</v>
      </c>
      <c r="Q2095" t="str">
        <f t="shared" si="162"/>
        <v>music/indie rock</v>
      </c>
      <c r="R2095" t="s">
        <v>8322</v>
      </c>
      <c r="S2095" t="s">
        <v>8354</v>
      </c>
      <c r="T2095" s="10">
        <f t="shared" si="163"/>
        <v>41205.854537037041</v>
      </c>
      <c r="U2095" s="11">
        <f t="shared" si="164"/>
        <v>41265.896203703705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120.54285714285714</v>
      </c>
      <c r="P2096" s="6">
        <f t="shared" si="161"/>
        <v>58.597222222222221</v>
      </c>
      <c r="Q2096" t="str">
        <f t="shared" si="162"/>
        <v>music/indie rock</v>
      </c>
      <c r="R2096" t="s">
        <v>8322</v>
      </c>
      <c r="S2096" t="s">
        <v>8354</v>
      </c>
      <c r="T2096" s="10">
        <f t="shared" si="163"/>
        <v>40939.02002314815</v>
      </c>
      <c r="U2096" s="11">
        <f t="shared" si="164"/>
        <v>40973.125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 s="6">
        <f t="shared" si="161"/>
        <v>113.63636363636364</v>
      </c>
      <c r="Q2097" t="str">
        <f t="shared" si="162"/>
        <v>music/indie rock</v>
      </c>
      <c r="R2097" t="s">
        <v>8322</v>
      </c>
      <c r="S2097" t="s">
        <v>8354</v>
      </c>
      <c r="T2097" s="10">
        <f t="shared" si="163"/>
        <v>40758.733483796292</v>
      </c>
      <c r="U2097" s="11">
        <f t="shared" si="164"/>
        <v>40818.733483796292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101.66666666666666</v>
      </c>
      <c r="P2098" s="6">
        <f t="shared" si="161"/>
        <v>43.571428571428569</v>
      </c>
      <c r="Q2098" t="str">
        <f t="shared" si="162"/>
        <v>music/indie rock</v>
      </c>
      <c r="R2098" t="s">
        <v>8322</v>
      </c>
      <c r="S2098" t="s">
        <v>8354</v>
      </c>
      <c r="T2098" s="10">
        <f t="shared" si="163"/>
        <v>41192.758506944447</v>
      </c>
      <c r="U2098" s="11">
        <f t="shared" si="164"/>
        <v>41208.165972222225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 s="6">
        <f t="shared" si="161"/>
        <v>78.94736842105263</v>
      </c>
      <c r="Q2099" t="str">
        <f t="shared" si="162"/>
        <v>music/indie rock</v>
      </c>
      <c r="R2099" t="s">
        <v>8322</v>
      </c>
      <c r="S2099" t="s">
        <v>8354</v>
      </c>
      <c r="T2099" s="10">
        <f t="shared" si="163"/>
        <v>40818.58489583333</v>
      </c>
      <c r="U2099" s="11">
        <f t="shared" si="164"/>
        <v>40878.626562500001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100.33333333333334</v>
      </c>
      <c r="P2100" s="6">
        <f t="shared" si="161"/>
        <v>188.125</v>
      </c>
      <c r="Q2100" t="str">
        <f t="shared" si="162"/>
        <v>music/indie rock</v>
      </c>
      <c r="R2100" t="s">
        <v>8322</v>
      </c>
      <c r="S2100" t="s">
        <v>8354</v>
      </c>
      <c r="T2100" s="10">
        <f t="shared" si="163"/>
        <v>40946.11383101852</v>
      </c>
      <c r="U2100" s="11">
        <f t="shared" si="164"/>
        <v>40976.11383101852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132.36666666666667</v>
      </c>
      <c r="P2101" s="6">
        <f t="shared" si="161"/>
        <v>63.031746031746032</v>
      </c>
      <c r="Q2101" t="str">
        <f t="shared" si="162"/>
        <v>music/indie rock</v>
      </c>
      <c r="R2101" t="s">
        <v>8322</v>
      </c>
      <c r="S2101" t="s">
        <v>8354</v>
      </c>
      <c r="T2101" s="10">
        <f t="shared" si="163"/>
        <v>42173.746342592596</v>
      </c>
      <c r="U2101" s="11">
        <f t="shared" si="164"/>
        <v>42187.152777777781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136.66666666666666</v>
      </c>
      <c r="P2102" s="6">
        <f t="shared" si="161"/>
        <v>30.37037037037037</v>
      </c>
      <c r="Q2102" t="str">
        <f t="shared" si="162"/>
        <v>music/indie rock</v>
      </c>
      <c r="R2102" t="s">
        <v>8322</v>
      </c>
      <c r="S2102" t="s">
        <v>8354</v>
      </c>
      <c r="T2102" s="10">
        <f t="shared" si="163"/>
        <v>41074.834965277776</v>
      </c>
      <c r="U2102" s="11">
        <f t="shared" si="164"/>
        <v>41090.165972222225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113.25</v>
      </c>
      <c r="P2103" s="6">
        <f t="shared" si="161"/>
        <v>51.477272727272727</v>
      </c>
      <c r="Q2103" t="str">
        <f t="shared" si="162"/>
        <v>music/indie rock</v>
      </c>
      <c r="R2103" t="s">
        <v>8322</v>
      </c>
      <c r="S2103" t="s">
        <v>8354</v>
      </c>
      <c r="T2103" s="10">
        <f t="shared" si="163"/>
        <v>40892.149467592593</v>
      </c>
      <c r="U2103" s="11">
        <f t="shared" si="164"/>
        <v>40952.149467592593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 s="6">
        <f t="shared" si="161"/>
        <v>35.789473684210527</v>
      </c>
      <c r="Q2104" t="str">
        <f t="shared" si="162"/>
        <v>music/indie rock</v>
      </c>
      <c r="R2104" t="s">
        <v>8322</v>
      </c>
      <c r="S2104" t="s">
        <v>8354</v>
      </c>
      <c r="T2104" s="10">
        <f t="shared" si="163"/>
        <v>40638.868611111109</v>
      </c>
      <c r="U2104" s="11">
        <f t="shared" si="164"/>
        <v>40668.868611111109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146.12318374694613</v>
      </c>
      <c r="P2105" s="6">
        <f t="shared" si="161"/>
        <v>98.817391304347822</v>
      </c>
      <c r="Q2105" t="str">
        <f t="shared" si="162"/>
        <v>music/indie rock</v>
      </c>
      <c r="R2105" t="s">
        <v>8322</v>
      </c>
      <c r="S2105" t="s">
        <v>8354</v>
      </c>
      <c r="T2105" s="10">
        <f t="shared" si="163"/>
        <v>41192.754942129628</v>
      </c>
      <c r="U2105" s="11">
        <f t="shared" si="164"/>
        <v>41222.7966087963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129.5</v>
      </c>
      <c r="P2106" s="6">
        <f t="shared" si="161"/>
        <v>28</v>
      </c>
      <c r="Q2106" t="str">
        <f t="shared" si="162"/>
        <v>music/indie rock</v>
      </c>
      <c r="R2106" t="s">
        <v>8322</v>
      </c>
      <c r="S2106" t="s">
        <v>8354</v>
      </c>
      <c r="T2106" s="10">
        <f t="shared" si="163"/>
        <v>41394.074467592596</v>
      </c>
      <c r="U2106" s="11">
        <f t="shared" si="164"/>
        <v>41425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 s="6">
        <f t="shared" si="161"/>
        <v>51.313131313131315</v>
      </c>
      <c r="Q2107" t="str">
        <f t="shared" si="162"/>
        <v>music/indie rock</v>
      </c>
      <c r="R2107" t="s">
        <v>8322</v>
      </c>
      <c r="S2107" t="s">
        <v>8354</v>
      </c>
      <c r="T2107" s="10">
        <f t="shared" si="163"/>
        <v>41951.788807870369</v>
      </c>
      <c r="U2107" s="11">
        <f t="shared" si="164"/>
        <v>41964.166666666672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107.04545454545456</v>
      </c>
      <c r="P2108" s="6">
        <f t="shared" si="161"/>
        <v>53.522727272727273</v>
      </c>
      <c r="Q2108" t="str">
        <f t="shared" si="162"/>
        <v>music/indie rock</v>
      </c>
      <c r="R2108" t="s">
        <v>8322</v>
      </c>
      <c r="S2108" t="s">
        <v>8354</v>
      </c>
      <c r="T2108" s="10">
        <f t="shared" si="163"/>
        <v>41270.21497685185</v>
      </c>
      <c r="U2108" s="11">
        <f t="shared" si="164"/>
        <v>41300.21497685185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107.73299999999999</v>
      </c>
      <c r="P2109" s="6">
        <f t="shared" si="161"/>
        <v>37.149310344827583</v>
      </c>
      <c r="Q2109" t="str">
        <f t="shared" si="162"/>
        <v>music/indie rock</v>
      </c>
      <c r="R2109" t="s">
        <v>8322</v>
      </c>
      <c r="S2109" t="s">
        <v>8354</v>
      </c>
      <c r="T2109" s="10">
        <f t="shared" si="163"/>
        <v>41934.71056712963</v>
      </c>
      <c r="U2109" s="11">
        <f t="shared" si="164"/>
        <v>41955.752233796295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107.31250000000001</v>
      </c>
      <c r="P2110" s="6">
        <f t="shared" si="161"/>
        <v>89.895287958115176</v>
      </c>
      <c r="Q2110" t="str">
        <f t="shared" si="162"/>
        <v>music/indie rock</v>
      </c>
      <c r="R2110" t="s">
        <v>8322</v>
      </c>
      <c r="S2110" t="s">
        <v>8354</v>
      </c>
      <c r="T2110" s="10">
        <f t="shared" si="163"/>
        <v>41135.175694444442</v>
      </c>
      <c r="U2110" s="11">
        <f t="shared" si="164"/>
        <v>41162.163194444445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106.52500000000001</v>
      </c>
      <c r="P2111" s="6">
        <f t="shared" si="161"/>
        <v>106.52500000000001</v>
      </c>
      <c r="Q2111" t="str">
        <f t="shared" si="162"/>
        <v>music/indie rock</v>
      </c>
      <c r="R2111" t="s">
        <v>8322</v>
      </c>
      <c r="S2111" t="s">
        <v>8354</v>
      </c>
      <c r="T2111" s="10">
        <f t="shared" si="163"/>
        <v>42160.708530092597</v>
      </c>
      <c r="U2111" s="11">
        <f t="shared" si="164"/>
        <v>42190.708530092597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100.35000000000001</v>
      </c>
      <c r="P2112" s="6">
        <f t="shared" si="161"/>
        <v>52.815789473684212</v>
      </c>
      <c r="Q2112" t="str">
        <f t="shared" si="162"/>
        <v>music/indie rock</v>
      </c>
      <c r="R2112" t="s">
        <v>8322</v>
      </c>
      <c r="S2112" t="s">
        <v>8354</v>
      </c>
      <c r="T2112" s="10">
        <f t="shared" si="163"/>
        <v>41759.670937499999</v>
      </c>
      <c r="U2112" s="11">
        <f t="shared" si="164"/>
        <v>41787.207638888889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106.5</v>
      </c>
      <c r="P2113" s="6">
        <f t="shared" si="161"/>
        <v>54.615384615384613</v>
      </c>
      <c r="Q2113" t="str">
        <f t="shared" si="162"/>
        <v>music/indie rock</v>
      </c>
      <c r="R2113" t="s">
        <v>8322</v>
      </c>
      <c r="S2113" t="s">
        <v>8354</v>
      </c>
      <c r="T2113" s="10">
        <f t="shared" si="163"/>
        <v>40703.197048611109</v>
      </c>
      <c r="U2113" s="11">
        <f t="shared" si="164"/>
        <v>40770.041666666664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65">(E2114/D2114)*100</f>
        <v>100</v>
      </c>
      <c r="P2114" s="6">
        <f t="shared" ref="P2114:P2177" si="166">(E2114/L2114)</f>
        <v>27.272727272727273</v>
      </c>
      <c r="Q2114" t="str">
        <f t="shared" ref="Q2114:Q2177" si="167">N2114</f>
        <v>music/indie rock</v>
      </c>
      <c r="R2114" t="s">
        <v>8322</v>
      </c>
      <c r="S2114" t="s">
        <v>8354</v>
      </c>
      <c r="T2114" s="10">
        <f t="shared" si="163"/>
        <v>41365.928159722222</v>
      </c>
      <c r="U2114" s="11">
        <f t="shared" si="164"/>
        <v>41379.928159722222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65"/>
        <v>104.85714285714285</v>
      </c>
      <c r="P2115" s="6">
        <f t="shared" si="166"/>
        <v>68.598130841121488</v>
      </c>
      <c r="Q2115" t="str">
        <f t="shared" si="167"/>
        <v>music/indie rock</v>
      </c>
      <c r="R2115" t="s">
        <v>8322</v>
      </c>
      <c r="S2115" t="s">
        <v>8354</v>
      </c>
      <c r="T2115" s="10">
        <f t="shared" ref="T2115:T2178" si="168">(((J2115/60)/60)/24)+DATE(1970,1,1)</f>
        <v>41870.86546296296</v>
      </c>
      <c r="U2115" s="11">
        <f t="shared" ref="U2115:U2178" si="169">(((I2115/60)/60)/24)+DATE(1970,1,1)</f>
        <v>41905.86546296296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104.69999999999999</v>
      </c>
      <c r="P2116" s="6">
        <f t="shared" si="166"/>
        <v>35.612244897959187</v>
      </c>
      <c r="Q2116" t="str">
        <f t="shared" si="167"/>
        <v>music/indie rock</v>
      </c>
      <c r="R2116" t="s">
        <v>8322</v>
      </c>
      <c r="S2116" t="s">
        <v>8354</v>
      </c>
      <c r="T2116" s="10">
        <f t="shared" si="168"/>
        <v>40458.815625000003</v>
      </c>
      <c r="U2116" s="11">
        <f t="shared" si="169"/>
        <v>40521.207638888889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225.66666666666669</v>
      </c>
      <c r="P2117" s="6">
        <f t="shared" si="166"/>
        <v>94.027777777777771</v>
      </c>
      <c r="Q2117" t="str">
        <f t="shared" si="167"/>
        <v>music/indie rock</v>
      </c>
      <c r="R2117" t="s">
        <v>8322</v>
      </c>
      <c r="S2117" t="s">
        <v>8354</v>
      </c>
      <c r="T2117" s="10">
        <f t="shared" si="168"/>
        <v>40564.081030092595</v>
      </c>
      <c r="U2117" s="11">
        <f t="shared" si="169"/>
        <v>40594.081030092595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100.90416666666667</v>
      </c>
      <c r="P2118" s="6">
        <f t="shared" si="166"/>
        <v>526.45652173913038</v>
      </c>
      <c r="Q2118" t="str">
        <f t="shared" si="167"/>
        <v>music/indie rock</v>
      </c>
      <c r="R2118" t="s">
        <v>8322</v>
      </c>
      <c r="S2118" t="s">
        <v>8354</v>
      </c>
      <c r="T2118" s="10">
        <f t="shared" si="168"/>
        <v>41136.777812500004</v>
      </c>
      <c r="U2118" s="11">
        <f t="shared" si="169"/>
        <v>41184.777812500004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147.75</v>
      </c>
      <c r="P2119" s="6">
        <f t="shared" si="166"/>
        <v>50.657142857142858</v>
      </c>
      <c r="Q2119" t="str">
        <f t="shared" si="167"/>
        <v>music/indie rock</v>
      </c>
      <c r="R2119" t="s">
        <v>8322</v>
      </c>
      <c r="S2119" t="s">
        <v>8354</v>
      </c>
      <c r="T2119" s="10">
        <f t="shared" si="168"/>
        <v>42290.059594907405</v>
      </c>
      <c r="U2119" s="11">
        <f t="shared" si="169"/>
        <v>42304.207638888889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134.61099999999999</v>
      </c>
      <c r="P2120" s="6">
        <f t="shared" si="166"/>
        <v>79.182941176470578</v>
      </c>
      <c r="Q2120" t="str">
        <f t="shared" si="167"/>
        <v>music/indie rock</v>
      </c>
      <c r="R2120" t="s">
        <v>8322</v>
      </c>
      <c r="S2120" t="s">
        <v>8354</v>
      </c>
      <c r="T2120" s="10">
        <f t="shared" si="168"/>
        <v>40718.839537037034</v>
      </c>
      <c r="U2120" s="11">
        <f t="shared" si="169"/>
        <v>40748.839537037034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100.75</v>
      </c>
      <c r="P2121" s="6">
        <f t="shared" si="166"/>
        <v>91.590909090909093</v>
      </c>
      <c r="Q2121" t="str">
        <f t="shared" si="167"/>
        <v>music/indie rock</v>
      </c>
      <c r="R2121" t="s">
        <v>8322</v>
      </c>
      <c r="S2121" t="s">
        <v>8354</v>
      </c>
      <c r="T2121" s="10">
        <f t="shared" si="168"/>
        <v>41107.130150462966</v>
      </c>
      <c r="U2121" s="11">
        <f t="shared" si="169"/>
        <v>41137.130150462966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100.880375</v>
      </c>
      <c r="P2122" s="6">
        <f t="shared" si="166"/>
        <v>116.96275362318841</v>
      </c>
      <c r="Q2122" t="str">
        <f t="shared" si="167"/>
        <v>music/indie rock</v>
      </c>
      <c r="R2122" t="s">
        <v>8322</v>
      </c>
      <c r="S2122" t="s">
        <v>8354</v>
      </c>
      <c r="T2122" s="10">
        <f t="shared" si="168"/>
        <v>41591.964537037034</v>
      </c>
      <c r="U2122" s="11">
        <f t="shared" si="169"/>
        <v>41640.964537037034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0.56800000000000006</v>
      </c>
      <c r="P2123" s="6">
        <f t="shared" si="166"/>
        <v>28.4</v>
      </c>
      <c r="Q2123" t="str">
        <f t="shared" si="167"/>
        <v>games/video games</v>
      </c>
      <c r="R2123" t="s">
        <v>8346</v>
      </c>
      <c r="S2123" t="s">
        <v>8356</v>
      </c>
      <c r="T2123" s="10">
        <f t="shared" si="168"/>
        <v>42716.7424537037</v>
      </c>
      <c r="U2123" s="11">
        <f t="shared" si="169"/>
        <v>42746.7424537037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0.38750000000000001</v>
      </c>
      <c r="P2124" s="6">
        <f t="shared" si="166"/>
        <v>103.33333333333333</v>
      </c>
      <c r="Q2124" t="str">
        <f t="shared" si="167"/>
        <v>games/video games</v>
      </c>
      <c r="R2124" t="s">
        <v>8346</v>
      </c>
      <c r="S2124" t="s">
        <v>8356</v>
      </c>
      <c r="T2124" s="10">
        <f t="shared" si="168"/>
        <v>42712.300567129627</v>
      </c>
      <c r="U2124" s="11">
        <f t="shared" si="169"/>
        <v>42742.300567129627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 s="6">
        <f t="shared" si="166"/>
        <v>10</v>
      </c>
      <c r="Q2125" t="str">
        <f t="shared" si="167"/>
        <v>games/video games</v>
      </c>
      <c r="R2125" t="s">
        <v>8346</v>
      </c>
      <c r="S2125" t="s">
        <v>8356</v>
      </c>
      <c r="T2125" s="10">
        <f t="shared" si="168"/>
        <v>40198.424849537041</v>
      </c>
      <c r="U2125" s="11">
        <f t="shared" si="169"/>
        <v>40252.290972222225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10.454545454545453</v>
      </c>
      <c r="P2126" s="6">
        <f t="shared" si="166"/>
        <v>23</v>
      </c>
      <c r="Q2126" t="str">
        <f t="shared" si="167"/>
        <v>games/video games</v>
      </c>
      <c r="R2126" t="s">
        <v>8346</v>
      </c>
      <c r="S2126" t="s">
        <v>8356</v>
      </c>
      <c r="T2126" s="10">
        <f t="shared" si="168"/>
        <v>40464.028182870366</v>
      </c>
      <c r="U2126" s="11">
        <f t="shared" si="169"/>
        <v>40512.208333333336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1.4200000000000002</v>
      </c>
      <c r="P2127" s="6">
        <f t="shared" si="166"/>
        <v>31.555555555555557</v>
      </c>
      <c r="Q2127" t="str">
        <f t="shared" si="167"/>
        <v>games/video games</v>
      </c>
      <c r="R2127" t="s">
        <v>8346</v>
      </c>
      <c r="S2127" t="s">
        <v>8356</v>
      </c>
      <c r="T2127" s="10">
        <f t="shared" si="168"/>
        <v>42191.023530092592</v>
      </c>
      <c r="U2127" s="11">
        <f t="shared" si="169"/>
        <v>42221.023530092592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0.05</v>
      </c>
      <c r="P2128" s="6">
        <f t="shared" si="166"/>
        <v>5</v>
      </c>
      <c r="Q2128" t="str">
        <f t="shared" si="167"/>
        <v>games/video games</v>
      </c>
      <c r="R2128" t="s">
        <v>8346</v>
      </c>
      <c r="S2128" t="s">
        <v>8356</v>
      </c>
      <c r="T2128" s="10">
        <f t="shared" si="168"/>
        <v>41951.973229166666</v>
      </c>
      <c r="U2128" s="11">
        <f t="shared" si="169"/>
        <v>41981.973229166666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28.842857142857142</v>
      </c>
      <c r="P2129" s="6">
        <f t="shared" si="166"/>
        <v>34.220338983050844</v>
      </c>
      <c r="Q2129" t="str">
        <f t="shared" si="167"/>
        <v>games/video games</v>
      </c>
      <c r="R2129" t="s">
        <v>8346</v>
      </c>
      <c r="S2129" t="s">
        <v>8356</v>
      </c>
      <c r="T2129" s="10">
        <f t="shared" si="168"/>
        <v>42045.50535879629</v>
      </c>
      <c r="U2129" s="11">
        <f t="shared" si="169"/>
        <v>42075.463692129633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0.16666666666666669</v>
      </c>
      <c r="P2130" s="6">
        <f t="shared" si="166"/>
        <v>25</v>
      </c>
      <c r="Q2130" t="str">
        <f t="shared" si="167"/>
        <v>games/video games</v>
      </c>
      <c r="R2130" t="s">
        <v>8346</v>
      </c>
      <c r="S2130" t="s">
        <v>8356</v>
      </c>
      <c r="T2130" s="10">
        <f t="shared" si="168"/>
        <v>41843.772789351853</v>
      </c>
      <c r="U2130" s="11">
        <f t="shared" si="169"/>
        <v>41903.772789351853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11.799999999999999</v>
      </c>
      <c r="P2131" s="6">
        <f t="shared" si="166"/>
        <v>19.666666666666668</v>
      </c>
      <c r="Q2131" t="str">
        <f t="shared" si="167"/>
        <v>games/video games</v>
      </c>
      <c r="R2131" t="s">
        <v>8346</v>
      </c>
      <c r="S2131" t="s">
        <v>8356</v>
      </c>
      <c r="T2131" s="10">
        <f t="shared" si="168"/>
        <v>42409.024305555555</v>
      </c>
      <c r="U2131" s="11">
        <f t="shared" si="169"/>
        <v>42439.024305555555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0.20238095238095236</v>
      </c>
      <c r="P2132" s="6">
        <f t="shared" si="166"/>
        <v>21.25</v>
      </c>
      <c r="Q2132" t="str">
        <f t="shared" si="167"/>
        <v>games/video games</v>
      </c>
      <c r="R2132" t="s">
        <v>8346</v>
      </c>
      <c r="S2132" t="s">
        <v>8356</v>
      </c>
      <c r="T2132" s="10">
        <f t="shared" si="168"/>
        <v>41832.086377314816</v>
      </c>
      <c r="U2132" s="11">
        <f t="shared" si="169"/>
        <v>41867.086377314816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 s="6">
        <f t="shared" si="166"/>
        <v>8.3333333333333339</v>
      </c>
      <c r="Q2133" t="str">
        <f t="shared" si="167"/>
        <v>games/video games</v>
      </c>
      <c r="R2133" t="s">
        <v>8346</v>
      </c>
      <c r="S2133" t="s">
        <v>8356</v>
      </c>
      <c r="T2133" s="10">
        <f t="shared" si="168"/>
        <v>42167.207071759258</v>
      </c>
      <c r="U2133" s="11">
        <f t="shared" si="169"/>
        <v>42197.207071759258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2.1129899999999995</v>
      </c>
      <c r="P2134" s="6">
        <f t="shared" si="166"/>
        <v>21.34333333333333</v>
      </c>
      <c r="Q2134" t="str">
        <f t="shared" si="167"/>
        <v>games/video games</v>
      </c>
      <c r="R2134" t="s">
        <v>8346</v>
      </c>
      <c r="S2134" t="s">
        <v>8356</v>
      </c>
      <c r="T2134" s="10">
        <f t="shared" si="168"/>
        <v>41643.487175925926</v>
      </c>
      <c r="U2134" s="11">
        <f t="shared" si="169"/>
        <v>41673.487175925926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</v>
      </c>
      <c r="P2135" s="6">
        <f t="shared" si="166"/>
        <v>5.333333333333333</v>
      </c>
      <c r="Q2135" t="str">
        <f t="shared" si="167"/>
        <v>games/video games</v>
      </c>
      <c r="R2135" t="s">
        <v>8346</v>
      </c>
      <c r="S2135" t="s">
        <v>8356</v>
      </c>
      <c r="T2135" s="10">
        <f t="shared" si="168"/>
        <v>40619.097210648149</v>
      </c>
      <c r="U2135" s="11">
        <f t="shared" si="169"/>
        <v>40657.290972222225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1.7333333333333332</v>
      </c>
      <c r="P2136" s="6">
        <f t="shared" si="166"/>
        <v>34.666666666666664</v>
      </c>
      <c r="Q2136" t="str">
        <f t="shared" si="167"/>
        <v>games/video games</v>
      </c>
      <c r="R2136" t="s">
        <v>8346</v>
      </c>
      <c r="S2136" t="s">
        <v>8356</v>
      </c>
      <c r="T2136" s="10">
        <f t="shared" si="168"/>
        <v>41361.886469907404</v>
      </c>
      <c r="U2136" s="11">
        <f t="shared" si="169"/>
        <v>41391.886469907404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</v>
      </c>
      <c r="P2137" s="6">
        <f t="shared" si="166"/>
        <v>21.727272727272727</v>
      </c>
      <c r="Q2137" t="str">
        <f t="shared" si="167"/>
        <v>games/video games</v>
      </c>
      <c r="R2137" t="s">
        <v>8346</v>
      </c>
      <c r="S2137" t="s">
        <v>8356</v>
      </c>
      <c r="T2137" s="10">
        <f t="shared" si="168"/>
        <v>41156.963344907403</v>
      </c>
      <c r="U2137" s="11">
        <f t="shared" si="169"/>
        <v>41186.963344907403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5.9612499999999999E-2</v>
      </c>
      <c r="P2138" s="6">
        <f t="shared" si="166"/>
        <v>11.922499999999999</v>
      </c>
      <c r="Q2138" t="str">
        <f t="shared" si="167"/>
        <v>games/video games</v>
      </c>
      <c r="R2138" t="s">
        <v>8346</v>
      </c>
      <c r="S2138" t="s">
        <v>8356</v>
      </c>
      <c r="T2138" s="10">
        <f t="shared" si="168"/>
        <v>41536.509097222224</v>
      </c>
      <c r="U2138" s="11">
        <f t="shared" si="169"/>
        <v>41566.509097222224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28.405999999999999</v>
      </c>
      <c r="P2139" s="6">
        <f t="shared" si="166"/>
        <v>26.59737827715356</v>
      </c>
      <c r="Q2139" t="str">
        <f t="shared" si="167"/>
        <v>games/video games</v>
      </c>
      <c r="R2139" t="s">
        <v>8346</v>
      </c>
      <c r="S2139" t="s">
        <v>8356</v>
      </c>
      <c r="T2139" s="10">
        <f t="shared" si="168"/>
        <v>41948.771168981482</v>
      </c>
      <c r="U2139" s="11">
        <f t="shared" si="169"/>
        <v>41978.771168981482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12.8</v>
      </c>
      <c r="P2140" s="6">
        <f t="shared" si="166"/>
        <v>10.666666666666666</v>
      </c>
      <c r="Q2140" t="str">
        <f t="shared" si="167"/>
        <v>games/video games</v>
      </c>
      <c r="R2140" t="s">
        <v>8346</v>
      </c>
      <c r="S2140" t="s">
        <v>8356</v>
      </c>
      <c r="T2140" s="10">
        <f t="shared" si="168"/>
        <v>41557.013182870374</v>
      </c>
      <c r="U2140" s="11">
        <f t="shared" si="169"/>
        <v>41587.054849537039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5.42</v>
      </c>
      <c r="P2141" s="6">
        <f t="shared" si="166"/>
        <v>29.035714285714285</v>
      </c>
      <c r="Q2141" t="str">
        <f t="shared" si="167"/>
        <v>games/video games</v>
      </c>
      <c r="R2141" t="s">
        <v>8346</v>
      </c>
      <c r="S2141" t="s">
        <v>8356</v>
      </c>
      <c r="T2141" s="10">
        <f t="shared" si="168"/>
        <v>42647.750092592592</v>
      </c>
      <c r="U2141" s="11">
        <f t="shared" si="169"/>
        <v>42677.750092592592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0.11199999999999999</v>
      </c>
      <c r="P2142" s="6">
        <f t="shared" si="166"/>
        <v>50.909090909090907</v>
      </c>
      <c r="Q2142" t="str">
        <f t="shared" si="167"/>
        <v>games/video games</v>
      </c>
      <c r="R2142" t="s">
        <v>8346</v>
      </c>
      <c r="S2142" t="s">
        <v>8356</v>
      </c>
      <c r="T2142" s="10">
        <f t="shared" si="168"/>
        <v>41255.833611111113</v>
      </c>
      <c r="U2142" s="11">
        <f t="shared" si="169"/>
        <v>41285.833611111113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 t="e">
        <f t="shared" si="166"/>
        <v>#DIV/0!</v>
      </c>
      <c r="Q2143" t="str">
        <f t="shared" si="167"/>
        <v>games/video games</v>
      </c>
      <c r="R2143" t="s">
        <v>8346</v>
      </c>
      <c r="S2143" t="s">
        <v>8356</v>
      </c>
      <c r="T2143" s="10">
        <f t="shared" si="168"/>
        <v>41927.235636574071</v>
      </c>
      <c r="U2143" s="11">
        <f t="shared" si="169"/>
        <v>41957.277303240742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5.7238095238095239</v>
      </c>
      <c r="P2144" s="6">
        <f t="shared" si="166"/>
        <v>50.083333333333336</v>
      </c>
      <c r="Q2144" t="str">
        <f t="shared" si="167"/>
        <v>games/video games</v>
      </c>
      <c r="R2144" t="s">
        <v>8346</v>
      </c>
      <c r="S2144" t="s">
        <v>8356</v>
      </c>
      <c r="T2144" s="10">
        <f t="shared" si="168"/>
        <v>42340.701504629629</v>
      </c>
      <c r="U2144" s="11">
        <f t="shared" si="169"/>
        <v>42368.701504629629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11.25</v>
      </c>
      <c r="P2145" s="6">
        <f t="shared" si="166"/>
        <v>45</v>
      </c>
      <c r="Q2145" t="str">
        <f t="shared" si="167"/>
        <v>games/video games</v>
      </c>
      <c r="R2145" t="s">
        <v>8346</v>
      </c>
      <c r="S2145" t="s">
        <v>8356</v>
      </c>
      <c r="T2145" s="10">
        <f t="shared" si="168"/>
        <v>40332.886712962965</v>
      </c>
      <c r="U2145" s="11">
        <f t="shared" si="169"/>
        <v>40380.791666666664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1.7098591549295776</v>
      </c>
      <c r="P2146" s="6">
        <f t="shared" si="166"/>
        <v>25.291666666666668</v>
      </c>
      <c r="Q2146" t="str">
        <f t="shared" si="167"/>
        <v>games/video games</v>
      </c>
      <c r="R2146" t="s">
        <v>8346</v>
      </c>
      <c r="S2146" t="s">
        <v>8356</v>
      </c>
      <c r="T2146" s="10">
        <f t="shared" si="168"/>
        <v>41499.546759259261</v>
      </c>
      <c r="U2146" s="11">
        <f t="shared" si="169"/>
        <v>41531.546759259261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30.433333333333334</v>
      </c>
      <c r="P2147" s="6">
        <f t="shared" si="166"/>
        <v>51.292134831460672</v>
      </c>
      <c r="Q2147" t="str">
        <f t="shared" si="167"/>
        <v>games/video games</v>
      </c>
      <c r="R2147" t="s">
        <v>8346</v>
      </c>
      <c r="S2147" t="s">
        <v>8356</v>
      </c>
      <c r="T2147" s="10">
        <f t="shared" si="168"/>
        <v>41575.237430555557</v>
      </c>
      <c r="U2147" s="11">
        <f t="shared" si="169"/>
        <v>41605.279097222221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0.02</v>
      </c>
      <c r="P2148" s="6">
        <f t="shared" si="166"/>
        <v>1</v>
      </c>
      <c r="Q2148" t="str">
        <f t="shared" si="167"/>
        <v>games/video games</v>
      </c>
      <c r="R2148" t="s">
        <v>8346</v>
      </c>
      <c r="S2148" t="s">
        <v>8356</v>
      </c>
      <c r="T2148" s="10">
        <f t="shared" si="168"/>
        <v>42397.679513888885</v>
      </c>
      <c r="U2148" s="11">
        <f t="shared" si="169"/>
        <v>42411.679513888885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0.69641025641025645</v>
      </c>
      <c r="P2149" s="6">
        <f t="shared" si="166"/>
        <v>49.381818181818183</v>
      </c>
      <c r="Q2149" t="str">
        <f t="shared" si="167"/>
        <v>games/video games</v>
      </c>
      <c r="R2149" t="s">
        <v>8346</v>
      </c>
      <c r="S2149" t="s">
        <v>8356</v>
      </c>
      <c r="T2149" s="10">
        <f t="shared" si="168"/>
        <v>41927.295694444445</v>
      </c>
      <c r="U2149" s="11">
        <f t="shared" si="169"/>
        <v>41959.337361111116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 s="6">
        <f t="shared" si="166"/>
        <v>1</v>
      </c>
      <c r="Q2150" t="str">
        <f t="shared" si="167"/>
        <v>games/video games</v>
      </c>
      <c r="R2150" t="s">
        <v>8346</v>
      </c>
      <c r="S2150" t="s">
        <v>8356</v>
      </c>
      <c r="T2150" s="10">
        <f t="shared" si="168"/>
        <v>42066.733587962968</v>
      </c>
      <c r="U2150" s="11">
        <f t="shared" si="169"/>
        <v>42096.691921296297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 t="e">
        <f t="shared" si="166"/>
        <v>#DIV/0!</v>
      </c>
      <c r="Q2151" t="str">
        <f t="shared" si="167"/>
        <v>games/video games</v>
      </c>
      <c r="R2151" t="s">
        <v>8346</v>
      </c>
      <c r="S2151" t="s">
        <v>8356</v>
      </c>
      <c r="T2151" s="10">
        <f t="shared" si="168"/>
        <v>40355.024953703702</v>
      </c>
      <c r="U2151" s="11">
        <f t="shared" si="169"/>
        <v>40390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0.80999999999999994</v>
      </c>
      <c r="P2152" s="6">
        <f t="shared" si="166"/>
        <v>101.25</v>
      </c>
      <c r="Q2152" t="str">
        <f t="shared" si="167"/>
        <v>games/video games</v>
      </c>
      <c r="R2152" t="s">
        <v>8346</v>
      </c>
      <c r="S2152" t="s">
        <v>8356</v>
      </c>
      <c r="T2152" s="10">
        <f t="shared" si="168"/>
        <v>42534.284710648149</v>
      </c>
      <c r="U2152" s="11">
        <f t="shared" si="169"/>
        <v>42564.284710648149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0.26222222222222225</v>
      </c>
      <c r="P2153" s="6">
        <f t="shared" si="166"/>
        <v>19.666666666666668</v>
      </c>
      <c r="Q2153" t="str">
        <f t="shared" si="167"/>
        <v>games/video games</v>
      </c>
      <c r="R2153" t="s">
        <v>8346</v>
      </c>
      <c r="S2153" t="s">
        <v>8356</v>
      </c>
      <c r="T2153" s="10">
        <f t="shared" si="168"/>
        <v>42520.847384259265</v>
      </c>
      <c r="U2153" s="11">
        <f t="shared" si="169"/>
        <v>42550.847384259265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0.16666666666666669</v>
      </c>
      <c r="P2154" s="6">
        <f t="shared" si="166"/>
        <v>12.5</v>
      </c>
      <c r="Q2154" t="str">
        <f t="shared" si="167"/>
        <v>games/video games</v>
      </c>
      <c r="R2154" t="s">
        <v>8346</v>
      </c>
      <c r="S2154" t="s">
        <v>8356</v>
      </c>
      <c r="T2154" s="10">
        <f t="shared" si="168"/>
        <v>41683.832280092596</v>
      </c>
      <c r="U2154" s="11">
        <f t="shared" si="169"/>
        <v>41713.790613425925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9.124454880912446E-3</v>
      </c>
      <c r="P2155" s="6">
        <f t="shared" si="166"/>
        <v>8.5</v>
      </c>
      <c r="Q2155" t="str">
        <f t="shared" si="167"/>
        <v>games/video games</v>
      </c>
      <c r="R2155" t="s">
        <v>8346</v>
      </c>
      <c r="S2155" t="s">
        <v>8356</v>
      </c>
      <c r="T2155" s="10">
        <f t="shared" si="168"/>
        <v>41974.911087962959</v>
      </c>
      <c r="U2155" s="11">
        <f t="shared" si="169"/>
        <v>42014.332638888889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0.8</v>
      </c>
      <c r="P2156" s="6">
        <f t="shared" si="166"/>
        <v>1</v>
      </c>
      <c r="Q2156" t="str">
        <f t="shared" si="167"/>
        <v>games/video games</v>
      </c>
      <c r="R2156" t="s">
        <v>8346</v>
      </c>
      <c r="S2156" t="s">
        <v>8356</v>
      </c>
      <c r="T2156" s="10">
        <f t="shared" si="168"/>
        <v>41647.632256944446</v>
      </c>
      <c r="U2156" s="11">
        <f t="shared" si="169"/>
        <v>41667.632256944446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2.2999999999999998</v>
      </c>
      <c r="P2157" s="6">
        <f t="shared" si="166"/>
        <v>23</v>
      </c>
      <c r="Q2157" t="str">
        <f t="shared" si="167"/>
        <v>games/video games</v>
      </c>
      <c r="R2157" t="s">
        <v>8346</v>
      </c>
      <c r="S2157" t="s">
        <v>8356</v>
      </c>
      <c r="T2157" s="10">
        <f t="shared" si="168"/>
        <v>42430.747511574074</v>
      </c>
      <c r="U2157" s="11">
        <f t="shared" si="169"/>
        <v>42460.70584490741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2.6660714285714282</v>
      </c>
      <c r="P2158" s="6">
        <f t="shared" si="166"/>
        <v>17.987951807228917</v>
      </c>
      <c r="Q2158" t="str">
        <f t="shared" si="167"/>
        <v>games/video games</v>
      </c>
      <c r="R2158" t="s">
        <v>8346</v>
      </c>
      <c r="S2158" t="s">
        <v>8356</v>
      </c>
      <c r="T2158" s="10">
        <f t="shared" si="168"/>
        <v>41488.85423611111</v>
      </c>
      <c r="U2158" s="11">
        <f t="shared" si="169"/>
        <v>41533.85423611111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28.192</v>
      </c>
      <c r="P2159" s="6">
        <f t="shared" si="166"/>
        <v>370.94736842105266</v>
      </c>
      <c r="Q2159" t="str">
        <f t="shared" si="167"/>
        <v>games/video games</v>
      </c>
      <c r="R2159" t="s">
        <v>8346</v>
      </c>
      <c r="S2159" t="s">
        <v>8356</v>
      </c>
      <c r="T2159" s="10">
        <f t="shared" si="168"/>
        <v>42694.98128472222</v>
      </c>
      <c r="U2159" s="11">
        <f t="shared" si="169"/>
        <v>42727.332638888889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6.5900366666666672</v>
      </c>
      <c r="P2160" s="6">
        <f t="shared" si="166"/>
        <v>63.569485530546629</v>
      </c>
      <c r="Q2160" t="str">
        <f t="shared" si="167"/>
        <v>games/video games</v>
      </c>
      <c r="R2160" t="s">
        <v>8346</v>
      </c>
      <c r="S2160" t="s">
        <v>8356</v>
      </c>
      <c r="T2160" s="10">
        <f t="shared" si="168"/>
        <v>41264.853865740741</v>
      </c>
      <c r="U2160" s="11">
        <f t="shared" si="169"/>
        <v>41309.853865740741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0.72222222222222221</v>
      </c>
      <c r="P2161" s="6">
        <f t="shared" si="166"/>
        <v>13</v>
      </c>
      <c r="Q2161" t="str">
        <f t="shared" si="167"/>
        <v>games/video games</v>
      </c>
      <c r="R2161" t="s">
        <v>8346</v>
      </c>
      <c r="S2161" t="s">
        <v>8356</v>
      </c>
      <c r="T2161" s="10">
        <f t="shared" si="168"/>
        <v>40710.731180555551</v>
      </c>
      <c r="U2161" s="11">
        <f t="shared" si="169"/>
        <v>40740.731180555551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0.85000000000000009</v>
      </c>
      <c r="P2162" s="6">
        <f t="shared" si="166"/>
        <v>5.3125</v>
      </c>
      <c r="Q2162" t="str">
        <f t="shared" si="167"/>
        <v>games/video games</v>
      </c>
      <c r="R2162" t="s">
        <v>8346</v>
      </c>
      <c r="S2162" t="s">
        <v>8356</v>
      </c>
      <c r="T2162" s="10">
        <f t="shared" si="168"/>
        <v>41018.711863425924</v>
      </c>
      <c r="U2162" s="11">
        <f t="shared" si="169"/>
        <v>41048.711863425924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115.75</v>
      </c>
      <c r="P2163" s="6">
        <f t="shared" si="166"/>
        <v>35.615384615384613</v>
      </c>
      <c r="Q2163" t="str">
        <f t="shared" si="167"/>
        <v>music/rock</v>
      </c>
      <c r="R2163" t="s">
        <v>8337</v>
      </c>
      <c r="S2163" t="s">
        <v>8354</v>
      </c>
      <c r="T2163" s="10">
        <f t="shared" si="168"/>
        <v>42240.852534722217</v>
      </c>
      <c r="U2163" s="11">
        <f t="shared" si="169"/>
        <v>42270.852534722217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112.26666666666667</v>
      </c>
      <c r="P2164" s="6">
        <f t="shared" si="166"/>
        <v>87.103448275862064</v>
      </c>
      <c r="Q2164" t="str">
        <f t="shared" si="167"/>
        <v>music/rock</v>
      </c>
      <c r="R2164" t="s">
        <v>8337</v>
      </c>
      <c r="S2164" t="s">
        <v>8354</v>
      </c>
      <c r="T2164" s="10">
        <f t="shared" si="168"/>
        <v>41813.766099537039</v>
      </c>
      <c r="U2164" s="11">
        <f t="shared" si="169"/>
        <v>41844.766099537039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132.20000000000002</v>
      </c>
      <c r="P2165" s="6">
        <f t="shared" si="166"/>
        <v>75.11363636363636</v>
      </c>
      <c r="Q2165" t="str">
        <f t="shared" si="167"/>
        <v>music/rock</v>
      </c>
      <c r="R2165" t="s">
        <v>8337</v>
      </c>
      <c r="S2165" t="s">
        <v>8354</v>
      </c>
      <c r="T2165" s="10">
        <f t="shared" si="168"/>
        <v>42111.899537037039</v>
      </c>
      <c r="U2165" s="11">
        <f t="shared" si="169"/>
        <v>42163.159722222219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102.63636363636364</v>
      </c>
      <c r="P2166" s="6">
        <f t="shared" si="166"/>
        <v>68.01204819277109</v>
      </c>
      <c r="Q2166" t="str">
        <f t="shared" si="167"/>
        <v>music/rock</v>
      </c>
      <c r="R2166" t="s">
        <v>8337</v>
      </c>
      <c r="S2166" t="s">
        <v>8354</v>
      </c>
      <c r="T2166" s="10">
        <f t="shared" si="168"/>
        <v>42515.71775462963</v>
      </c>
      <c r="U2166" s="11">
        <f t="shared" si="169"/>
        <v>42546.165972222225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138.64000000000001</v>
      </c>
      <c r="P2167" s="6">
        <f t="shared" si="166"/>
        <v>29.623931623931625</v>
      </c>
      <c r="Q2167" t="str">
        <f t="shared" si="167"/>
        <v>music/rock</v>
      </c>
      <c r="R2167" t="s">
        <v>8337</v>
      </c>
      <c r="S2167" t="s">
        <v>8354</v>
      </c>
      <c r="T2167" s="10">
        <f t="shared" si="168"/>
        <v>42438.667071759264</v>
      </c>
      <c r="U2167" s="11">
        <f t="shared" si="169"/>
        <v>42468.625405092593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146.6</v>
      </c>
      <c r="P2168" s="6">
        <f t="shared" si="166"/>
        <v>91.625</v>
      </c>
      <c r="Q2168" t="str">
        <f t="shared" si="167"/>
        <v>music/rock</v>
      </c>
      <c r="R2168" t="s">
        <v>8337</v>
      </c>
      <c r="S2168" t="s">
        <v>8354</v>
      </c>
      <c r="T2168" s="10">
        <f t="shared" si="168"/>
        <v>41933.838171296295</v>
      </c>
      <c r="U2168" s="11">
        <f t="shared" si="169"/>
        <v>41978.879837962959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 s="6">
        <f t="shared" si="166"/>
        <v>22.5</v>
      </c>
      <c r="Q2169" t="str">
        <f t="shared" si="167"/>
        <v>music/rock</v>
      </c>
      <c r="R2169" t="s">
        <v>8337</v>
      </c>
      <c r="S2169" t="s">
        <v>8354</v>
      </c>
      <c r="T2169" s="10">
        <f t="shared" si="168"/>
        <v>41153.066400462965</v>
      </c>
      <c r="U2169" s="11">
        <f t="shared" si="169"/>
        <v>41167.066400462965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121.5816111111111</v>
      </c>
      <c r="P2170" s="6">
        <f t="shared" si="166"/>
        <v>64.366735294117646</v>
      </c>
      <c r="Q2170" t="str">
        <f t="shared" si="167"/>
        <v>music/rock</v>
      </c>
      <c r="R2170" t="s">
        <v>8337</v>
      </c>
      <c r="S2170" t="s">
        <v>8354</v>
      </c>
      <c r="T2170" s="10">
        <f t="shared" si="168"/>
        <v>42745.600243055553</v>
      </c>
      <c r="U2170" s="11">
        <f t="shared" si="169"/>
        <v>42776.208333333328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 s="6">
        <f t="shared" si="166"/>
        <v>21.857142857142858</v>
      </c>
      <c r="Q2171" t="str">
        <f t="shared" si="167"/>
        <v>music/rock</v>
      </c>
      <c r="R2171" t="s">
        <v>8337</v>
      </c>
      <c r="S2171" t="s">
        <v>8354</v>
      </c>
      <c r="T2171" s="10">
        <f t="shared" si="168"/>
        <v>42793.700821759259</v>
      </c>
      <c r="U2171" s="11">
        <f t="shared" si="169"/>
        <v>42796.700821759259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180.85714285714286</v>
      </c>
      <c r="P2172" s="6">
        <f t="shared" si="166"/>
        <v>33.315789473684212</v>
      </c>
      <c r="Q2172" t="str">
        <f t="shared" si="167"/>
        <v>music/rock</v>
      </c>
      <c r="R2172" t="s">
        <v>8337</v>
      </c>
      <c r="S2172" t="s">
        <v>8354</v>
      </c>
      <c r="T2172" s="10">
        <f t="shared" si="168"/>
        <v>42198.750254629631</v>
      </c>
      <c r="U2172" s="11">
        <f t="shared" si="169"/>
        <v>42238.750254629631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106.075</v>
      </c>
      <c r="P2173" s="6">
        <f t="shared" si="166"/>
        <v>90.276595744680847</v>
      </c>
      <c r="Q2173" t="str">
        <f t="shared" si="167"/>
        <v>music/rock</v>
      </c>
      <c r="R2173" t="s">
        <v>8337</v>
      </c>
      <c r="S2173" t="s">
        <v>8354</v>
      </c>
      <c r="T2173" s="10">
        <f t="shared" si="168"/>
        <v>42141.95711805555</v>
      </c>
      <c r="U2173" s="11">
        <f t="shared" si="169"/>
        <v>42177.208333333328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 s="6">
        <f t="shared" si="166"/>
        <v>76.92307692307692</v>
      </c>
      <c r="Q2174" t="str">
        <f t="shared" si="167"/>
        <v>music/rock</v>
      </c>
      <c r="R2174" t="s">
        <v>8337</v>
      </c>
      <c r="S2174" t="s">
        <v>8354</v>
      </c>
      <c r="T2174" s="10">
        <f t="shared" si="168"/>
        <v>42082.580092592587</v>
      </c>
      <c r="U2174" s="11">
        <f t="shared" si="169"/>
        <v>42112.580092592587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126.92857142857143</v>
      </c>
      <c r="P2175" s="6">
        <f t="shared" si="166"/>
        <v>59.233333333333334</v>
      </c>
      <c r="Q2175" t="str">
        <f t="shared" si="167"/>
        <v>music/rock</v>
      </c>
      <c r="R2175" t="s">
        <v>8337</v>
      </c>
      <c r="S2175" t="s">
        <v>8354</v>
      </c>
      <c r="T2175" s="10">
        <f t="shared" si="168"/>
        <v>41495.692627314813</v>
      </c>
      <c r="U2175" s="11">
        <f t="shared" si="169"/>
        <v>41527.165972222225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102.97499999999999</v>
      </c>
      <c r="P2176" s="6">
        <f t="shared" si="166"/>
        <v>65.38095238095238</v>
      </c>
      <c r="Q2176" t="str">
        <f t="shared" si="167"/>
        <v>music/rock</v>
      </c>
      <c r="R2176" t="s">
        <v>8337</v>
      </c>
      <c r="S2176" t="s">
        <v>8354</v>
      </c>
      <c r="T2176" s="10">
        <f t="shared" si="168"/>
        <v>42465.542905092589</v>
      </c>
      <c r="U2176" s="11">
        <f t="shared" si="169"/>
        <v>42495.542905092589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 s="6">
        <f t="shared" si="166"/>
        <v>67.307692307692307</v>
      </c>
      <c r="Q2177" t="str">
        <f t="shared" si="167"/>
        <v>music/rock</v>
      </c>
      <c r="R2177" t="s">
        <v>8337</v>
      </c>
      <c r="S2177" t="s">
        <v>8354</v>
      </c>
      <c r="T2177" s="10">
        <f t="shared" si="168"/>
        <v>42565.009097222224</v>
      </c>
      <c r="U2177" s="11">
        <f t="shared" si="169"/>
        <v>42572.009097222224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70">(E2178/D2178)*100</f>
        <v>126.02</v>
      </c>
      <c r="P2178" s="6">
        <f t="shared" ref="P2178:P2241" si="171">(E2178/L2178)</f>
        <v>88.74647887323944</v>
      </c>
      <c r="Q2178" t="str">
        <f t="shared" ref="Q2178:Q2241" si="172">N2178</f>
        <v>music/rock</v>
      </c>
      <c r="R2178" t="s">
        <v>8337</v>
      </c>
      <c r="S2178" t="s">
        <v>8354</v>
      </c>
      <c r="T2178" s="10">
        <f t="shared" si="168"/>
        <v>42096.633206018523</v>
      </c>
      <c r="U2178" s="11">
        <f t="shared" si="169"/>
        <v>42126.633206018523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70"/>
        <v>100.12</v>
      </c>
      <c r="P2179" s="6">
        <f t="shared" si="171"/>
        <v>65.868421052631575</v>
      </c>
      <c r="Q2179" t="str">
        <f t="shared" si="172"/>
        <v>music/rock</v>
      </c>
      <c r="R2179" t="s">
        <v>8337</v>
      </c>
      <c r="S2179" t="s">
        <v>8354</v>
      </c>
      <c r="T2179" s="10">
        <f t="shared" ref="T2179:T2242" si="173">(((J2179/60)/60)/24)+DATE(1970,1,1)</f>
        <v>42502.250775462962</v>
      </c>
      <c r="U2179" s="11">
        <f t="shared" ref="U2179:U2242" si="174">(((I2179/60)/60)/24)+DATE(1970,1,1)</f>
        <v>42527.250775462962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138.64000000000001</v>
      </c>
      <c r="P2180" s="6">
        <f t="shared" si="171"/>
        <v>40.349243306169967</v>
      </c>
      <c r="Q2180" t="str">
        <f t="shared" si="172"/>
        <v>music/rock</v>
      </c>
      <c r="R2180" t="s">
        <v>8337</v>
      </c>
      <c r="S2180" t="s">
        <v>8354</v>
      </c>
      <c r="T2180" s="10">
        <f t="shared" si="173"/>
        <v>42723.63653935185</v>
      </c>
      <c r="U2180" s="11">
        <f t="shared" si="174"/>
        <v>42753.63653935185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161.4</v>
      </c>
      <c r="P2181" s="6">
        <f t="shared" si="171"/>
        <v>76.857142857142861</v>
      </c>
      <c r="Q2181" t="str">
        <f t="shared" si="172"/>
        <v>music/rock</v>
      </c>
      <c r="R2181" t="s">
        <v>8337</v>
      </c>
      <c r="S2181" t="s">
        <v>8354</v>
      </c>
      <c r="T2181" s="10">
        <f t="shared" si="173"/>
        <v>42075.171203703707</v>
      </c>
      <c r="U2181" s="11">
        <f t="shared" si="174"/>
        <v>42105.171203703707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107.18419999999999</v>
      </c>
      <c r="P2182" s="6">
        <f t="shared" si="171"/>
        <v>68.707820512820518</v>
      </c>
      <c r="Q2182" t="str">
        <f t="shared" si="172"/>
        <v>music/rock</v>
      </c>
      <c r="R2182" t="s">
        <v>8337</v>
      </c>
      <c r="S2182" t="s">
        <v>8354</v>
      </c>
      <c r="T2182" s="10">
        <f t="shared" si="173"/>
        <v>42279.669768518521</v>
      </c>
      <c r="U2182" s="11">
        <f t="shared" si="174"/>
        <v>42321.711435185185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153.1</v>
      </c>
      <c r="P2183" s="6">
        <f t="shared" si="171"/>
        <v>57.773584905660378</v>
      </c>
      <c r="Q2183" t="str">
        <f t="shared" si="172"/>
        <v>games/tabletop games</v>
      </c>
      <c r="R2183" t="s">
        <v>8343</v>
      </c>
      <c r="S2183" t="s">
        <v>8356</v>
      </c>
      <c r="T2183" s="10">
        <f t="shared" si="173"/>
        <v>42773.005243055552</v>
      </c>
      <c r="U2183" s="11">
        <f t="shared" si="174"/>
        <v>42787.005243055552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524.16666666666663</v>
      </c>
      <c r="P2184" s="6">
        <f t="shared" si="171"/>
        <v>44.171348314606739</v>
      </c>
      <c r="Q2184" t="str">
        <f t="shared" si="172"/>
        <v>games/tabletop games</v>
      </c>
      <c r="R2184" t="s">
        <v>8343</v>
      </c>
      <c r="S2184" t="s">
        <v>8356</v>
      </c>
      <c r="T2184" s="10">
        <f t="shared" si="173"/>
        <v>41879.900752314818</v>
      </c>
      <c r="U2184" s="11">
        <f t="shared" si="174"/>
        <v>41914.900752314818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489.27777777777777</v>
      </c>
      <c r="P2185" s="6">
        <f t="shared" si="171"/>
        <v>31.566308243727597</v>
      </c>
      <c r="Q2185" t="str">
        <f t="shared" si="172"/>
        <v>games/tabletop games</v>
      </c>
      <c r="R2185" t="s">
        <v>8343</v>
      </c>
      <c r="S2185" t="s">
        <v>8356</v>
      </c>
      <c r="T2185" s="10">
        <f t="shared" si="173"/>
        <v>42745.365474537044</v>
      </c>
      <c r="U2185" s="11">
        <f t="shared" si="174"/>
        <v>42775.208333333328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284.74</v>
      </c>
      <c r="P2186" s="6">
        <f t="shared" si="171"/>
        <v>107.04511278195488</v>
      </c>
      <c r="Q2186" t="str">
        <f t="shared" si="172"/>
        <v>games/tabletop games</v>
      </c>
      <c r="R2186" t="s">
        <v>8343</v>
      </c>
      <c r="S2186" t="s">
        <v>8356</v>
      </c>
      <c r="T2186" s="10">
        <f t="shared" si="173"/>
        <v>42380.690289351856</v>
      </c>
      <c r="U2186" s="11">
        <f t="shared" si="174"/>
        <v>42394.666666666672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1856.97</v>
      </c>
      <c r="P2187" s="6">
        <f t="shared" si="171"/>
        <v>149.03451043338683</v>
      </c>
      <c r="Q2187" t="str">
        <f t="shared" si="172"/>
        <v>games/tabletop games</v>
      </c>
      <c r="R2187" t="s">
        <v>8343</v>
      </c>
      <c r="S2187" t="s">
        <v>8356</v>
      </c>
      <c r="T2187" s="10">
        <f t="shared" si="173"/>
        <v>41319.349988425929</v>
      </c>
      <c r="U2187" s="11">
        <f t="shared" si="174"/>
        <v>41359.349988425929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109.67499999999998</v>
      </c>
      <c r="P2188" s="6">
        <f t="shared" si="171"/>
        <v>55.956632653061227</v>
      </c>
      <c r="Q2188" t="str">
        <f t="shared" si="172"/>
        <v>games/tabletop games</v>
      </c>
      <c r="R2188" t="s">
        <v>8343</v>
      </c>
      <c r="S2188" t="s">
        <v>8356</v>
      </c>
      <c r="T2188" s="10">
        <f t="shared" si="173"/>
        <v>42583.615081018521</v>
      </c>
      <c r="U2188" s="11">
        <f t="shared" si="174"/>
        <v>42620.083333333328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1014.6425</v>
      </c>
      <c r="P2189" s="6">
        <f t="shared" si="171"/>
        <v>56.970381807973048</v>
      </c>
      <c r="Q2189" t="str">
        <f t="shared" si="172"/>
        <v>games/tabletop games</v>
      </c>
      <c r="R2189" t="s">
        <v>8343</v>
      </c>
      <c r="S2189" t="s">
        <v>8356</v>
      </c>
      <c r="T2189" s="10">
        <f t="shared" si="173"/>
        <v>42068.209097222221</v>
      </c>
      <c r="U2189" s="11">
        <f t="shared" si="174"/>
        <v>42097.165972222225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412.17692027666544</v>
      </c>
      <c r="P2190" s="6">
        <f t="shared" si="171"/>
        <v>44.056420233463037</v>
      </c>
      <c r="Q2190" t="str">
        <f t="shared" si="172"/>
        <v>games/tabletop games</v>
      </c>
      <c r="R2190" t="s">
        <v>8343</v>
      </c>
      <c r="S2190" t="s">
        <v>8356</v>
      </c>
      <c r="T2190" s="10">
        <f t="shared" si="173"/>
        <v>42633.586122685185</v>
      </c>
      <c r="U2190" s="11">
        <f t="shared" si="174"/>
        <v>42668.708333333328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503.25</v>
      </c>
      <c r="P2191" s="6">
        <f t="shared" si="171"/>
        <v>68.625</v>
      </c>
      <c r="Q2191" t="str">
        <f t="shared" si="172"/>
        <v>games/tabletop games</v>
      </c>
      <c r="R2191" t="s">
        <v>8343</v>
      </c>
      <c r="S2191" t="s">
        <v>8356</v>
      </c>
      <c r="T2191" s="10">
        <f t="shared" si="173"/>
        <v>42467.788194444445</v>
      </c>
      <c r="U2191" s="11">
        <f t="shared" si="174"/>
        <v>42481.916666666672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184.61052631578946</v>
      </c>
      <c r="P2192" s="6">
        <f t="shared" si="171"/>
        <v>65.318435754189949</v>
      </c>
      <c r="Q2192" t="str">
        <f t="shared" si="172"/>
        <v>games/tabletop games</v>
      </c>
      <c r="R2192" t="s">
        <v>8343</v>
      </c>
      <c r="S2192" t="s">
        <v>8356</v>
      </c>
      <c r="T2192" s="10">
        <f t="shared" si="173"/>
        <v>42417.625046296293</v>
      </c>
      <c r="U2192" s="11">
        <f t="shared" si="174"/>
        <v>42452.290972222225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119.73333333333333</v>
      </c>
      <c r="P2193" s="6">
        <f t="shared" si="171"/>
        <v>35.92</v>
      </c>
      <c r="Q2193" t="str">
        <f t="shared" si="172"/>
        <v>games/tabletop games</v>
      </c>
      <c r="R2193" t="s">
        <v>8343</v>
      </c>
      <c r="S2193" t="s">
        <v>8356</v>
      </c>
      <c r="T2193" s="10">
        <f t="shared" si="173"/>
        <v>42768.833645833336</v>
      </c>
      <c r="U2193" s="11">
        <f t="shared" si="174"/>
        <v>42780.833645833336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1081.2401666666667</v>
      </c>
      <c r="P2194" s="6">
        <f t="shared" si="171"/>
        <v>40.070667078443485</v>
      </c>
      <c r="Q2194" t="str">
        <f t="shared" si="172"/>
        <v>games/tabletop games</v>
      </c>
      <c r="R2194" t="s">
        <v>8343</v>
      </c>
      <c r="S2194" t="s">
        <v>8356</v>
      </c>
      <c r="T2194" s="10">
        <f t="shared" si="173"/>
        <v>42691.8512037037</v>
      </c>
      <c r="U2194" s="11">
        <f t="shared" si="174"/>
        <v>42719.958333333328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452.37333333333333</v>
      </c>
      <c r="P2195" s="6">
        <f t="shared" si="171"/>
        <v>75.647714604236342</v>
      </c>
      <c r="Q2195" t="str">
        <f t="shared" si="172"/>
        <v>games/tabletop games</v>
      </c>
      <c r="R2195" t="s">
        <v>8343</v>
      </c>
      <c r="S2195" t="s">
        <v>8356</v>
      </c>
      <c r="T2195" s="10">
        <f t="shared" si="173"/>
        <v>42664.405925925923</v>
      </c>
      <c r="U2195" s="11">
        <f t="shared" si="174"/>
        <v>42695.207638888889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537.37</v>
      </c>
      <c r="P2196" s="6">
        <f t="shared" si="171"/>
        <v>61.203872437357631</v>
      </c>
      <c r="Q2196" t="str">
        <f t="shared" si="172"/>
        <v>games/tabletop games</v>
      </c>
      <c r="R2196" t="s">
        <v>8343</v>
      </c>
      <c r="S2196" t="s">
        <v>8356</v>
      </c>
      <c r="T2196" s="10">
        <f t="shared" si="173"/>
        <v>42425.757986111115</v>
      </c>
      <c r="U2196" s="11">
        <f t="shared" si="174"/>
        <v>42455.716319444444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120.32608695652173</v>
      </c>
      <c r="P2197" s="6">
        <f t="shared" si="171"/>
        <v>48.130434782608695</v>
      </c>
      <c r="Q2197" t="str">
        <f t="shared" si="172"/>
        <v>games/tabletop games</v>
      </c>
      <c r="R2197" t="s">
        <v>8343</v>
      </c>
      <c r="S2197" t="s">
        <v>8356</v>
      </c>
      <c r="T2197" s="10">
        <f t="shared" si="173"/>
        <v>42197.771990740745</v>
      </c>
      <c r="U2197" s="11">
        <f t="shared" si="174"/>
        <v>42227.771990740745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113.83571428571429</v>
      </c>
      <c r="P2198" s="6">
        <f t="shared" si="171"/>
        <v>68.106837606837601</v>
      </c>
      <c r="Q2198" t="str">
        <f t="shared" si="172"/>
        <v>games/tabletop games</v>
      </c>
      <c r="R2198" t="s">
        <v>8343</v>
      </c>
      <c r="S2198" t="s">
        <v>8356</v>
      </c>
      <c r="T2198" s="10">
        <f t="shared" si="173"/>
        <v>42675.487291666665</v>
      </c>
      <c r="U2198" s="11">
        <f t="shared" si="174"/>
        <v>42706.291666666672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951.03109999999992</v>
      </c>
      <c r="P2199" s="6">
        <f t="shared" si="171"/>
        <v>65.891300230946882</v>
      </c>
      <c r="Q2199" t="str">
        <f t="shared" si="172"/>
        <v>games/tabletop games</v>
      </c>
      <c r="R2199" t="s">
        <v>8343</v>
      </c>
      <c r="S2199" t="s">
        <v>8356</v>
      </c>
      <c r="T2199" s="10">
        <f t="shared" si="173"/>
        <v>42033.584016203706</v>
      </c>
      <c r="U2199" s="11">
        <f t="shared" si="174"/>
        <v>42063.584016203706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132.89249999999998</v>
      </c>
      <c r="P2200" s="6">
        <f t="shared" si="171"/>
        <v>81.654377880184327</v>
      </c>
      <c r="Q2200" t="str">
        <f t="shared" si="172"/>
        <v>games/tabletop games</v>
      </c>
      <c r="R2200" t="s">
        <v>8343</v>
      </c>
      <c r="S2200" t="s">
        <v>8356</v>
      </c>
      <c r="T2200" s="10">
        <f t="shared" si="173"/>
        <v>42292.513888888891</v>
      </c>
      <c r="U2200" s="11">
        <f t="shared" si="174"/>
        <v>42322.555555555555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146.97777777777779</v>
      </c>
      <c r="P2201" s="6">
        <f t="shared" si="171"/>
        <v>52.701195219123505</v>
      </c>
      <c r="Q2201" t="str">
        <f t="shared" si="172"/>
        <v>games/tabletop games</v>
      </c>
      <c r="R2201" t="s">
        <v>8343</v>
      </c>
      <c r="S2201" t="s">
        <v>8356</v>
      </c>
      <c r="T2201" s="10">
        <f t="shared" si="173"/>
        <v>42262.416643518518</v>
      </c>
      <c r="U2201" s="11">
        <f t="shared" si="174"/>
        <v>42292.416643518518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542.15</v>
      </c>
      <c r="P2202" s="6">
        <f t="shared" si="171"/>
        <v>41.228136882129277</v>
      </c>
      <c r="Q2202" t="str">
        <f t="shared" si="172"/>
        <v>games/tabletop games</v>
      </c>
      <c r="R2202" t="s">
        <v>8343</v>
      </c>
      <c r="S2202" t="s">
        <v>8356</v>
      </c>
      <c r="T2202" s="10">
        <f t="shared" si="173"/>
        <v>42163.625787037032</v>
      </c>
      <c r="U2202" s="11">
        <f t="shared" si="174"/>
        <v>42191.125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382.71818181818185</v>
      </c>
      <c r="P2203" s="6">
        <f t="shared" si="171"/>
        <v>15.035357142857142</v>
      </c>
      <c r="Q2203" t="str">
        <f t="shared" si="172"/>
        <v>music/electronic music</v>
      </c>
      <c r="R2203" t="s">
        <v>8316</v>
      </c>
      <c r="S2203" t="s">
        <v>8354</v>
      </c>
      <c r="T2203" s="10">
        <f t="shared" si="173"/>
        <v>41276.846817129634</v>
      </c>
      <c r="U2203" s="11">
        <f t="shared" si="174"/>
        <v>41290.846817129634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704.18124999999998</v>
      </c>
      <c r="P2204" s="6">
        <f t="shared" si="171"/>
        <v>39.066920943134534</v>
      </c>
      <c r="Q2204" t="str">
        <f t="shared" si="172"/>
        <v>music/electronic music</v>
      </c>
      <c r="R2204" t="s">
        <v>8316</v>
      </c>
      <c r="S2204" t="s">
        <v>8354</v>
      </c>
      <c r="T2204" s="10">
        <f t="shared" si="173"/>
        <v>41184.849166666667</v>
      </c>
      <c r="U2204" s="11">
        <f t="shared" si="174"/>
        <v>41214.849166666667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109.55</v>
      </c>
      <c r="P2205" s="6">
        <f t="shared" si="171"/>
        <v>43.82</v>
      </c>
      <c r="Q2205" t="str">
        <f t="shared" si="172"/>
        <v>music/electronic music</v>
      </c>
      <c r="R2205" t="s">
        <v>8316</v>
      </c>
      <c r="S2205" t="s">
        <v>8354</v>
      </c>
      <c r="T2205" s="10">
        <f t="shared" si="173"/>
        <v>42241.85974537037</v>
      </c>
      <c r="U2205" s="11">
        <f t="shared" si="174"/>
        <v>42271.85974537037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132.86666666666667</v>
      </c>
      <c r="P2206" s="6">
        <f t="shared" si="171"/>
        <v>27.301369863013697</v>
      </c>
      <c r="Q2206" t="str">
        <f t="shared" si="172"/>
        <v>music/electronic music</v>
      </c>
      <c r="R2206" t="s">
        <v>8316</v>
      </c>
      <c r="S2206" t="s">
        <v>8354</v>
      </c>
      <c r="T2206" s="10">
        <f t="shared" si="173"/>
        <v>41312.311562499999</v>
      </c>
      <c r="U2206" s="11">
        <f t="shared" si="174"/>
        <v>41342.311562499999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 s="6">
        <f t="shared" si="171"/>
        <v>42.222222222222221</v>
      </c>
      <c r="Q2207" t="str">
        <f t="shared" si="172"/>
        <v>music/electronic music</v>
      </c>
      <c r="R2207" t="s">
        <v>8316</v>
      </c>
      <c r="S2207" t="s">
        <v>8354</v>
      </c>
      <c r="T2207" s="10">
        <f t="shared" si="173"/>
        <v>41031.82163194444</v>
      </c>
      <c r="U2207" s="11">
        <f t="shared" si="174"/>
        <v>41061.82163194444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102.72727272727273</v>
      </c>
      <c r="P2208" s="6">
        <f t="shared" si="171"/>
        <v>33.235294117647058</v>
      </c>
      <c r="Q2208" t="str">
        <f t="shared" si="172"/>
        <v>music/electronic music</v>
      </c>
      <c r="R2208" t="s">
        <v>8316</v>
      </c>
      <c r="S2208" t="s">
        <v>8354</v>
      </c>
      <c r="T2208" s="10">
        <f t="shared" si="173"/>
        <v>40997.257222222222</v>
      </c>
      <c r="U2208" s="11">
        <f t="shared" si="174"/>
        <v>41015.257222222222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 s="6">
        <f t="shared" si="171"/>
        <v>285.71428571428572</v>
      </c>
      <c r="Q2209" t="str">
        <f t="shared" si="172"/>
        <v>music/electronic music</v>
      </c>
      <c r="R2209" t="s">
        <v>8316</v>
      </c>
      <c r="S2209" t="s">
        <v>8354</v>
      </c>
      <c r="T2209" s="10">
        <f t="shared" si="173"/>
        <v>41564.194131944445</v>
      </c>
      <c r="U2209" s="11">
        <f t="shared" si="174"/>
        <v>41594.235798611109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101.6</v>
      </c>
      <c r="P2210" s="6">
        <f t="shared" si="171"/>
        <v>42.333333333333336</v>
      </c>
      <c r="Q2210" t="str">
        <f t="shared" si="172"/>
        <v>music/electronic music</v>
      </c>
      <c r="R2210" t="s">
        <v>8316</v>
      </c>
      <c r="S2210" t="s">
        <v>8354</v>
      </c>
      <c r="T2210" s="10">
        <f t="shared" si="173"/>
        <v>40946.882245370369</v>
      </c>
      <c r="U2210" s="11">
        <f t="shared" si="174"/>
        <v>41006.166666666664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150.80000000000001</v>
      </c>
      <c r="P2211" s="6">
        <f t="shared" si="171"/>
        <v>50.266666666666666</v>
      </c>
      <c r="Q2211" t="str">
        <f t="shared" si="172"/>
        <v>music/electronic music</v>
      </c>
      <c r="R2211" t="s">
        <v>8316</v>
      </c>
      <c r="S2211" t="s">
        <v>8354</v>
      </c>
      <c r="T2211" s="10">
        <f t="shared" si="173"/>
        <v>41732.479675925926</v>
      </c>
      <c r="U2211" s="11">
        <f t="shared" si="174"/>
        <v>41743.958333333336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111.425</v>
      </c>
      <c r="P2212" s="6">
        <f t="shared" si="171"/>
        <v>61.902777777777779</v>
      </c>
      <c r="Q2212" t="str">
        <f t="shared" si="172"/>
        <v>music/electronic music</v>
      </c>
      <c r="R2212" t="s">
        <v>8316</v>
      </c>
      <c r="S2212" t="s">
        <v>8354</v>
      </c>
      <c r="T2212" s="10">
        <f t="shared" si="173"/>
        <v>40956.066087962965</v>
      </c>
      <c r="U2212" s="11">
        <f t="shared" si="174"/>
        <v>41013.73333333333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195.6</v>
      </c>
      <c r="P2213" s="6">
        <f t="shared" si="171"/>
        <v>40.75</v>
      </c>
      <c r="Q2213" t="str">
        <f t="shared" si="172"/>
        <v>music/electronic music</v>
      </c>
      <c r="R2213" t="s">
        <v>8316</v>
      </c>
      <c r="S2213" t="s">
        <v>8354</v>
      </c>
      <c r="T2213" s="10">
        <f t="shared" si="173"/>
        <v>41716.785011574073</v>
      </c>
      <c r="U2213" s="11">
        <f t="shared" si="174"/>
        <v>41739.290972222225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114.38333333333333</v>
      </c>
      <c r="P2214" s="6">
        <f t="shared" si="171"/>
        <v>55.796747967479675</v>
      </c>
      <c r="Q2214" t="str">
        <f t="shared" si="172"/>
        <v>music/electronic music</v>
      </c>
      <c r="R2214" t="s">
        <v>8316</v>
      </c>
      <c r="S2214" t="s">
        <v>8354</v>
      </c>
      <c r="T2214" s="10">
        <f t="shared" si="173"/>
        <v>41548.747418981482</v>
      </c>
      <c r="U2214" s="11">
        <f t="shared" si="174"/>
        <v>41582.041666666664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 s="6">
        <f t="shared" si="171"/>
        <v>10</v>
      </c>
      <c r="Q2215" t="str">
        <f t="shared" si="172"/>
        <v>music/electronic music</v>
      </c>
      <c r="R2215" t="s">
        <v>8316</v>
      </c>
      <c r="S2215" t="s">
        <v>8354</v>
      </c>
      <c r="T2215" s="10">
        <f t="shared" si="173"/>
        <v>42109.826145833329</v>
      </c>
      <c r="U2215" s="11">
        <f t="shared" si="174"/>
        <v>42139.826145833329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292.50166666666667</v>
      </c>
      <c r="P2216" s="6">
        <f t="shared" si="171"/>
        <v>73.125416666666666</v>
      </c>
      <c r="Q2216" t="str">
        <f t="shared" si="172"/>
        <v>music/electronic music</v>
      </c>
      <c r="R2216" t="s">
        <v>8316</v>
      </c>
      <c r="S2216" t="s">
        <v>8354</v>
      </c>
      <c r="T2216" s="10">
        <f t="shared" si="173"/>
        <v>41646.792222222226</v>
      </c>
      <c r="U2216" s="11">
        <f t="shared" si="174"/>
        <v>41676.792222222226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156.36363636363637</v>
      </c>
      <c r="P2217" s="6">
        <f t="shared" si="171"/>
        <v>26.060606060606062</v>
      </c>
      <c r="Q2217" t="str">
        <f t="shared" si="172"/>
        <v>music/electronic music</v>
      </c>
      <c r="R2217" t="s">
        <v>8316</v>
      </c>
      <c r="S2217" t="s">
        <v>8354</v>
      </c>
      <c r="T2217" s="10">
        <f t="shared" si="173"/>
        <v>40958.717268518521</v>
      </c>
      <c r="U2217" s="11">
        <f t="shared" si="174"/>
        <v>40981.290972222225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105.66666666666666</v>
      </c>
      <c r="P2218" s="6">
        <f t="shared" si="171"/>
        <v>22.642857142857142</v>
      </c>
      <c r="Q2218" t="str">
        <f t="shared" si="172"/>
        <v>music/electronic music</v>
      </c>
      <c r="R2218" t="s">
        <v>8316</v>
      </c>
      <c r="S2218" t="s">
        <v>8354</v>
      </c>
      <c r="T2218" s="10">
        <f t="shared" si="173"/>
        <v>42194.751678240747</v>
      </c>
      <c r="U2218" s="11">
        <f t="shared" si="174"/>
        <v>42208.751678240747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101.19047619047619</v>
      </c>
      <c r="P2219" s="6">
        <f t="shared" si="171"/>
        <v>47.222222222222221</v>
      </c>
      <c r="Q2219" t="str">
        <f t="shared" si="172"/>
        <v>music/electronic music</v>
      </c>
      <c r="R2219" t="s">
        <v>8316</v>
      </c>
      <c r="S2219" t="s">
        <v>8354</v>
      </c>
      <c r="T2219" s="10">
        <f t="shared" si="173"/>
        <v>42299.776770833334</v>
      </c>
      <c r="U2219" s="11">
        <f t="shared" si="174"/>
        <v>42310.333333333328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122.833</v>
      </c>
      <c r="P2220" s="6">
        <f t="shared" si="171"/>
        <v>32.324473684210524</v>
      </c>
      <c r="Q2220" t="str">
        <f t="shared" si="172"/>
        <v>music/electronic music</v>
      </c>
      <c r="R2220" t="s">
        <v>8316</v>
      </c>
      <c r="S2220" t="s">
        <v>8354</v>
      </c>
      <c r="T2220" s="10">
        <f t="shared" si="173"/>
        <v>41127.812303240738</v>
      </c>
      <c r="U2220" s="11">
        <f t="shared" si="174"/>
        <v>41150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101.49999999999999</v>
      </c>
      <c r="P2221" s="6">
        <f t="shared" si="171"/>
        <v>53.421052631578945</v>
      </c>
      <c r="Q2221" t="str">
        <f t="shared" si="172"/>
        <v>music/electronic music</v>
      </c>
      <c r="R2221" t="s">
        <v>8316</v>
      </c>
      <c r="S2221" t="s">
        <v>8354</v>
      </c>
      <c r="T2221" s="10">
        <f t="shared" si="173"/>
        <v>42205.718888888892</v>
      </c>
      <c r="U2221" s="11">
        <f t="shared" si="174"/>
        <v>42235.718888888892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101.14285714285714</v>
      </c>
      <c r="P2222" s="6">
        <f t="shared" si="171"/>
        <v>51.304347826086953</v>
      </c>
      <c r="Q2222" t="str">
        <f t="shared" si="172"/>
        <v>music/electronic music</v>
      </c>
      <c r="R2222" t="s">
        <v>8316</v>
      </c>
      <c r="S2222" t="s">
        <v>8354</v>
      </c>
      <c r="T2222" s="10">
        <f t="shared" si="173"/>
        <v>41452.060601851852</v>
      </c>
      <c r="U2222" s="11">
        <f t="shared" si="174"/>
        <v>41482.060601851852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108.11999999999999</v>
      </c>
      <c r="P2223" s="6">
        <f t="shared" si="171"/>
        <v>37.197247706422019</v>
      </c>
      <c r="Q2223" t="str">
        <f t="shared" si="172"/>
        <v>games/tabletop games</v>
      </c>
      <c r="R2223" t="s">
        <v>8343</v>
      </c>
      <c r="S2223" t="s">
        <v>8356</v>
      </c>
      <c r="T2223" s="10">
        <f t="shared" si="173"/>
        <v>42452.666770833333</v>
      </c>
      <c r="U2223" s="11">
        <f t="shared" si="174"/>
        <v>42483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162.6</v>
      </c>
      <c r="P2224" s="6">
        <f t="shared" si="171"/>
        <v>27.1</v>
      </c>
      <c r="Q2224" t="str">
        <f t="shared" si="172"/>
        <v>games/tabletop games</v>
      </c>
      <c r="R2224" t="s">
        <v>8343</v>
      </c>
      <c r="S2224" t="s">
        <v>8356</v>
      </c>
      <c r="T2224" s="10">
        <f t="shared" si="173"/>
        <v>40906.787581018521</v>
      </c>
      <c r="U2224" s="11">
        <f t="shared" si="174"/>
        <v>40936.787581018521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105.80000000000001</v>
      </c>
      <c r="P2225" s="6">
        <f t="shared" si="171"/>
        <v>206.31</v>
      </c>
      <c r="Q2225" t="str">
        <f t="shared" si="172"/>
        <v>games/tabletop games</v>
      </c>
      <c r="R2225" t="s">
        <v>8343</v>
      </c>
      <c r="S2225" t="s">
        <v>8356</v>
      </c>
      <c r="T2225" s="10">
        <f t="shared" si="173"/>
        <v>42152.640833333338</v>
      </c>
      <c r="U2225" s="11">
        <f t="shared" si="174"/>
        <v>42182.640833333338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243.15000000000003</v>
      </c>
      <c r="P2226" s="6">
        <f t="shared" si="171"/>
        <v>82.145270270270274</v>
      </c>
      <c r="Q2226" t="str">
        <f t="shared" si="172"/>
        <v>games/tabletop games</v>
      </c>
      <c r="R2226" t="s">
        <v>8343</v>
      </c>
      <c r="S2226" t="s">
        <v>8356</v>
      </c>
      <c r="T2226" s="10">
        <f t="shared" si="173"/>
        <v>42644.667534722219</v>
      </c>
      <c r="U2226" s="11">
        <f t="shared" si="174"/>
        <v>42672.791666666672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944.83338095238094</v>
      </c>
      <c r="P2227" s="6">
        <f t="shared" si="171"/>
        <v>164.79651993355483</v>
      </c>
      <c r="Q2227" t="str">
        <f t="shared" si="172"/>
        <v>games/tabletop games</v>
      </c>
      <c r="R2227" t="s">
        <v>8343</v>
      </c>
      <c r="S2227" t="s">
        <v>8356</v>
      </c>
      <c r="T2227" s="10">
        <f t="shared" si="173"/>
        <v>41873.79184027778</v>
      </c>
      <c r="U2227" s="11">
        <f t="shared" si="174"/>
        <v>41903.79184027778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108.46283333333334</v>
      </c>
      <c r="P2228" s="6">
        <f t="shared" si="171"/>
        <v>60.820280373831778</v>
      </c>
      <c r="Q2228" t="str">
        <f t="shared" si="172"/>
        <v>games/tabletop games</v>
      </c>
      <c r="R2228" t="s">
        <v>8343</v>
      </c>
      <c r="S2228" t="s">
        <v>8356</v>
      </c>
      <c r="T2228" s="10">
        <f t="shared" si="173"/>
        <v>42381.79886574074</v>
      </c>
      <c r="U2228" s="11">
        <f t="shared" si="174"/>
        <v>42412.207638888889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157.37692307692308</v>
      </c>
      <c r="P2229" s="6">
        <f t="shared" si="171"/>
        <v>67.970099667774093</v>
      </c>
      <c r="Q2229" t="str">
        <f t="shared" si="172"/>
        <v>games/tabletop games</v>
      </c>
      <c r="R2229" t="s">
        <v>8343</v>
      </c>
      <c r="S2229" t="s">
        <v>8356</v>
      </c>
      <c r="T2229" s="10">
        <f t="shared" si="173"/>
        <v>41561.807349537034</v>
      </c>
      <c r="U2229" s="11">
        <f t="shared" si="174"/>
        <v>41591.849016203705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1174.49</v>
      </c>
      <c r="P2230" s="6">
        <f t="shared" si="171"/>
        <v>81.561805555555551</v>
      </c>
      <c r="Q2230" t="str">
        <f t="shared" si="172"/>
        <v>games/tabletop games</v>
      </c>
      <c r="R2230" t="s">
        <v>8343</v>
      </c>
      <c r="S2230" t="s">
        <v>8356</v>
      </c>
      <c r="T2230" s="10">
        <f t="shared" si="173"/>
        <v>42202.278194444443</v>
      </c>
      <c r="U2230" s="11">
        <f t="shared" si="174"/>
        <v>42232.278194444443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171.04755366949576</v>
      </c>
      <c r="P2231" s="6">
        <f t="shared" si="171"/>
        <v>25.42547309833024</v>
      </c>
      <c r="Q2231" t="str">
        <f t="shared" si="172"/>
        <v>games/tabletop games</v>
      </c>
      <c r="R2231" t="s">
        <v>8343</v>
      </c>
      <c r="S2231" t="s">
        <v>8356</v>
      </c>
      <c r="T2231" s="10">
        <f t="shared" si="173"/>
        <v>41484.664247685185</v>
      </c>
      <c r="U2231" s="11">
        <f t="shared" si="174"/>
        <v>41520.166666666664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125.95294117647057</v>
      </c>
      <c r="P2232" s="6">
        <f t="shared" si="171"/>
        <v>21.497991967871485</v>
      </c>
      <c r="Q2232" t="str">
        <f t="shared" si="172"/>
        <v>games/tabletop games</v>
      </c>
      <c r="R2232" t="s">
        <v>8343</v>
      </c>
      <c r="S2232" t="s">
        <v>8356</v>
      </c>
      <c r="T2232" s="10">
        <f t="shared" si="173"/>
        <v>41724.881099537037</v>
      </c>
      <c r="U2232" s="11">
        <f t="shared" si="174"/>
        <v>41754.881099537037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1212.1296000000002</v>
      </c>
      <c r="P2233" s="6">
        <f t="shared" si="171"/>
        <v>27.226630727762803</v>
      </c>
      <c r="Q2233" t="str">
        <f t="shared" si="172"/>
        <v>games/tabletop games</v>
      </c>
      <c r="R2233" t="s">
        <v>8343</v>
      </c>
      <c r="S2233" t="s">
        <v>8356</v>
      </c>
      <c r="T2233" s="10">
        <f t="shared" si="173"/>
        <v>41423.910891203705</v>
      </c>
      <c r="U2233" s="11">
        <f t="shared" si="174"/>
        <v>41450.208333333336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495.8</v>
      </c>
      <c r="P2234" s="6">
        <f t="shared" si="171"/>
        <v>25.091093117408906</v>
      </c>
      <c r="Q2234" t="str">
        <f t="shared" si="172"/>
        <v>games/tabletop games</v>
      </c>
      <c r="R2234" t="s">
        <v>8343</v>
      </c>
      <c r="S2234" t="s">
        <v>8356</v>
      </c>
      <c r="T2234" s="10">
        <f t="shared" si="173"/>
        <v>41806.794074074074</v>
      </c>
      <c r="U2234" s="11">
        <f t="shared" si="174"/>
        <v>41839.125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332.03999999999996</v>
      </c>
      <c r="P2235" s="6">
        <f t="shared" si="171"/>
        <v>21.230179028132991</v>
      </c>
      <c r="Q2235" t="str">
        <f t="shared" si="172"/>
        <v>games/tabletop games</v>
      </c>
      <c r="R2235" t="s">
        <v>8343</v>
      </c>
      <c r="S2235" t="s">
        <v>8356</v>
      </c>
      <c r="T2235" s="10">
        <f t="shared" si="173"/>
        <v>42331.378923611104</v>
      </c>
      <c r="U2235" s="11">
        <f t="shared" si="174"/>
        <v>42352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 s="6">
        <f t="shared" si="171"/>
        <v>41.607142857142854</v>
      </c>
      <c r="Q2236" t="str">
        <f t="shared" si="172"/>
        <v>games/tabletop games</v>
      </c>
      <c r="R2236" t="s">
        <v>8343</v>
      </c>
      <c r="S2236" t="s">
        <v>8356</v>
      </c>
      <c r="T2236" s="10">
        <f t="shared" si="173"/>
        <v>42710.824618055558</v>
      </c>
      <c r="U2236" s="11">
        <f t="shared" si="174"/>
        <v>42740.824618055558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153.3153846153846</v>
      </c>
      <c r="P2237" s="6">
        <f t="shared" si="171"/>
        <v>135.58503401360545</v>
      </c>
      <c r="Q2237" t="str">
        <f t="shared" si="172"/>
        <v>games/tabletop games</v>
      </c>
      <c r="R2237" t="s">
        <v>8343</v>
      </c>
      <c r="S2237" t="s">
        <v>8356</v>
      </c>
      <c r="T2237" s="10">
        <f t="shared" si="173"/>
        <v>42062.022118055553</v>
      </c>
      <c r="U2237" s="11">
        <f t="shared" si="174"/>
        <v>42091.980451388896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537.10714285714289</v>
      </c>
      <c r="P2238" s="6">
        <f t="shared" si="171"/>
        <v>22.116176470588236</v>
      </c>
      <c r="Q2238" t="str">
        <f t="shared" si="172"/>
        <v>games/tabletop games</v>
      </c>
      <c r="R2238" t="s">
        <v>8343</v>
      </c>
      <c r="S2238" t="s">
        <v>8356</v>
      </c>
      <c r="T2238" s="10">
        <f t="shared" si="173"/>
        <v>42371.617164351846</v>
      </c>
      <c r="U2238" s="11">
        <f t="shared" si="174"/>
        <v>42401.617164351846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352.92777777777775</v>
      </c>
      <c r="P2239" s="6">
        <f t="shared" si="171"/>
        <v>64.625635808748726</v>
      </c>
      <c r="Q2239" t="str">
        <f t="shared" si="172"/>
        <v>games/tabletop games</v>
      </c>
      <c r="R2239" t="s">
        <v>8343</v>
      </c>
      <c r="S2239" t="s">
        <v>8356</v>
      </c>
      <c r="T2239" s="10">
        <f t="shared" si="173"/>
        <v>41915.003275462965</v>
      </c>
      <c r="U2239" s="11">
        <f t="shared" si="174"/>
        <v>41955.332638888889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137.4</v>
      </c>
      <c r="P2240" s="6">
        <f t="shared" si="171"/>
        <v>69.569620253164558</v>
      </c>
      <c r="Q2240" t="str">
        <f t="shared" si="172"/>
        <v>games/tabletop games</v>
      </c>
      <c r="R2240" t="s">
        <v>8343</v>
      </c>
      <c r="S2240" t="s">
        <v>8356</v>
      </c>
      <c r="T2240" s="10">
        <f t="shared" si="173"/>
        <v>42774.621712962966</v>
      </c>
      <c r="U2240" s="11">
        <f t="shared" si="174"/>
        <v>42804.621712962966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128.02668</v>
      </c>
      <c r="P2241" s="6">
        <f t="shared" si="171"/>
        <v>75.133028169014082</v>
      </c>
      <c r="Q2241" t="str">
        <f t="shared" si="172"/>
        <v>games/tabletop games</v>
      </c>
      <c r="R2241" t="s">
        <v>8343</v>
      </c>
      <c r="S2241" t="s">
        <v>8356</v>
      </c>
      <c r="T2241" s="10">
        <f t="shared" si="173"/>
        <v>41572.958495370374</v>
      </c>
      <c r="U2241" s="11">
        <f t="shared" si="174"/>
        <v>41609.168055555558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75">(E2242/D2242)*100</f>
        <v>270.68</v>
      </c>
      <c r="P2242" s="6">
        <f t="shared" ref="P2242:P2305" si="176">(E2242/L2242)</f>
        <v>140.97916666666666</v>
      </c>
      <c r="Q2242" t="str">
        <f t="shared" ref="Q2242:Q2305" si="177">N2242</f>
        <v>games/tabletop games</v>
      </c>
      <c r="R2242" t="s">
        <v>8343</v>
      </c>
      <c r="S2242" t="s">
        <v>8356</v>
      </c>
      <c r="T2242" s="10">
        <f t="shared" si="173"/>
        <v>42452.825740740736</v>
      </c>
      <c r="U2242" s="11">
        <f t="shared" si="174"/>
        <v>42482.825740740736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75"/>
        <v>806.4</v>
      </c>
      <c r="P2243" s="6">
        <f t="shared" si="176"/>
        <v>49.472392638036808</v>
      </c>
      <c r="Q2243" t="str">
        <f t="shared" si="177"/>
        <v>games/tabletop games</v>
      </c>
      <c r="R2243" t="s">
        <v>8343</v>
      </c>
      <c r="S2243" t="s">
        <v>8356</v>
      </c>
      <c r="T2243" s="10">
        <f t="shared" ref="T2243:T2306" si="178">(((J2243/60)/60)/24)+DATE(1970,1,1)</f>
        <v>42766.827546296292</v>
      </c>
      <c r="U2243" s="11">
        <f t="shared" ref="U2243:U2306" si="179">(((I2243/60)/60)/24)+DATE(1970,1,1)</f>
        <v>42796.827546296292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1360.0976000000001</v>
      </c>
      <c r="P2244" s="6">
        <f t="shared" si="176"/>
        <v>53.865251485148519</v>
      </c>
      <c r="Q2244" t="str">
        <f t="shared" si="177"/>
        <v>games/tabletop games</v>
      </c>
      <c r="R2244" t="s">
        <v>8343</v>
      </c>
      <c r="S2244" t="s">
        <v>8356</v>
      </c>
      <c r="T2244" s="10">
        <f t="shared" si="178"/>
        <v>41569.575613425928</v>
      </c>
      <c r="U2244" s="11">
        <f t="shared" si="179"/>
        <v>41605.126388888886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 s="6">
        <f t="shared" si="176"/>
        <v>4.5712530712530715</v>
      </c>
      <c r="Q2245" t="str">
        <f t="shared" si="177"/>
        <v>games/tabletop games</v>
      </c>
      <c r="R2245" t="s">
        <v>8343</v>
      </c>
      <c r="S2245" t="s">
        <v>8356</v>
      </c>
      <c r="T2245" s="10">
        <f t="shared" si="178"/>
        <v>42800.751041666663</v>
      </c>
      <c r="U2245" s="11">
        <f t="shared" si="179"/>
        <v>42807.125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377.02</v>
      </c>
      <c r="P2246" s="6">
        <f t="shared" si="176"/>
        <v>65.00344827586207</v>
      </c>
      <c r="Q2246" t="str">
        <f t="shared" si="177"/>
        <v>games/tabletop games</v>
      </c>
      <c r="R2246" t="s">
        <v>8343</v>
      </c>
      <c r="S2246" t="s">
        <v>8356</v>
      </c>
      <c r="T2246" s="10">
        <f t="shared" si="178"/>
        <v>42647.818819444445</v>
      </c>
      <c r="U2246" s="11">
        <f t="shared" si="179"/>
        <v>42659.854166666672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2647.0250000000001</v>
      </c>
      <c r="P2247" s="6">
        <f t="shared" si="176"/>
        <v>53.475252525252522</v>
      </c>
      <c r="Q2247" t="str">
        <f t="shared" si="177"/>
        <v>games/tabletop games</v>
      </c>
      <c r="R2247" t="s">
        <v>8343</v>
      </c>
      <c r="S2247" t="s">
        <v>8356</v>
      </c>
      <c r="T2247" s="10">
        <f t="shared" si="178"/>
        <v>41660.708530092597</v>
      </c>
      <c r="U2247" s="11">
        <f t="shared" si="179"/>
        <v>41691.75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100.12</v>
      </c>
      <c r="P2248" s="6">
        <f t="shared" si="176"/>
        <v>43.912280701754383</v>
      </c>
      <c r="Q2248" t="str">
        <f t="shared" si="177"/>
        <v>games/tabletop games</v>
      </c>
      <c r="R2248" t="s">
        <v>8343</v>
      </c>
      <c r="S2248" t="s">
        <v>8356</v>
      </c>
      <c r="T2248" s="10">
        <f t="shared" si="178"/>
        <v>42221.79178240741</v>
      </c>
      <c r="U2248" s="11">
        <f t="shared" si="179"/>
        <v>42251.79178240741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104.45405405405405</v>
      </c>
      <c r="P2249" s="6">
        <f t="shared" si="176"/>
        <v>50.852631578947367</v>
      </c>
      <c r="Q2249" t="str">
        <f t="shared" si="177"/>
        <v>games/tabletop games</v>
      </c>
      <c r="R2249" t="s">
        <v>8343</v>
      </c>
      <c r="S2249" t="s">
        <v>8356</v>
      </c>
      <c r="T2249" s="10">
        <f t="shared" si="178"/>
        <v>42200.666261574079</v>
      </c>
      <c r="U2249" s="11">
        <f t="shared" si="179"/>
        <v>42214.666261574079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107.21428571428571</v>
      </c>
      <c r="P2250" s="6">
        <f t="shared" si="176"/>
        <v>58.6328125</v>
      </c>
      <c r="Q2250" t="str">
        <f t="shared" si="177"/>
        <v>games/tabletop games</v>
      </c>
      <c r="R2250" t="s">
        <v>8343</v>
      </c>
      <c r="S2250" t="s">
        <v>8356</v>
      </c>
      <c r="T2250" s="10">
        <f t="shared" si="178"/>
        <v>42688.875902777778</v>
      </c>
      <c r="U2250" s="11">
        <f t="shared" si="179"/>
        <v>42718.875902777778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168.77142857142857</v>
      </c>
      <c r="P2251" s="6">
        <f t="shared" si="176"/>
        <v>32.81666666666667</v>
      </c>
      <c r="Q2251" t="str">
        <f t="shared" si="177"/>
        <v>games/tabletop games</v>
      </c>
      <c r="R2251" t="s">
        <v>8343</v>
      </c>
      <c r="S2251" t="s">
        <v>8356</v>
      </c>
      <c r="T2251" s="10">
        <f t="shared" si="178"/>
        <v>41336.703298611108</v>
      </c>
      <c r="U2251" s="11">
        <f t="shared" si="179"/>
        <v>41366.661631944444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975.11200000000008</v>
      </c>
      <c r="P2252" s="6">
        <f t="shared" si="176"/>
        <v>426.93169877408059</v>
      </c>
      <c r="Q2252" t="str">
        <f t="shared" si="177"/>
        <v>games/tabletop games</v>
      </c>
      <c r="R2252" t="s">
        <v>8343</v>
      </c>
      <c r="S2252" t="s">
        <v>8356</v>
      </c>
      <c r="T2252" s="10">
        <f t="shared" si="178"/>
        <v>42677.005474537036</v>
      </c>
      <c r="U2252" s="11">
        <f t="shared" si="179"/>
        <v>42707.0471412037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134.44929411764704</v>
      </c>
      <c r="P2253" s="6">
        <f t="shared" si="176"/>
        <v>23.808729166666669</v>
      </c>
      <c r="Q2253" t="str">
        <f t="shared" si="177"/>
        <v>games/tabletop games</v>
      </c>
      <c r="R2253" t="s">
        <v>8343</v>
      </c>
      <c r="S2253" t="s">
        <v>8356</v>
      </c>
      <c r="T2253" s="10">
        <f t="shared" si="178"/>
        <v>41846.34579861111</v>
      </c>
      <c r="U2253" s="11">
        <f t="shared" si="179"/>
        <v>41867.34579861111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272.27777777777777</v>
      </c>
      <c r="P2254" s="6">
        <f t="shared" si="176"/>
        <v>98.413654618473899</v>
      </c>
      <c r="Q2254" t="str">
        <f t="shared" si="177"/>
        <v>games/tabletop games</v>
      </c>
      <c r="R2254" t="s">
        <v>8343</v>
      </c>
      <c r="S2254" t="s">
        <v>8356</v>
      </c>
      <c r="T2254" s="10">
        <f t="shared" si="178"/>
        <v>42573.327986111108</v>
      </c>
      <c r="U2254" s="11">
        <f t="shared" si="179"/>
        <v>42588.327986111108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112.6875</v>
      </c>
      <c r="P2255" s="6">
        <f t="shared" si="176"/>
        <v>107.32142857142857</v>
      </c>
      <c r="Q2255" t="str">
        <f t="shared" si="177"/>
        <v>games/tabletop games</v>
      </c>
      <c r="R2255" t="s">
        <v>8343</v>
      </c>
      <c r="S2255" t="s">
        <v>8356</v>
      </c>
      <c r="T2255" s="10">
        <f t="shared" si="178"/>
        <v>42296.631331018521</v>
      </c>
      <c r="U2255" s="11">
        <f t="shared" si="179"/>
        <v>42326.672997685186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459.8</v>
      </c>
      <c r="P2256" s="6">
        <f t="shared" si="176"/>
        <v>11.67005076142132</v>
      </c>
      <c r="Q2256" t="str">
        <f t="shared" si="177"/>
        <v>games/tabletop games</v>
      </c>
      <c r="R2256" t="s">
        <v>8343</v>
      </c>
      <c r="S2256" t="s">
        <v>8356</v>
      </c>
      <c r="T2256" s="10">
        <f t="shared" si="178"/>
        <v>42752.647777777776</v>
      </c>
      <c r="U2256" s="11">
        <f t="shared" si="179"/>
        <v>42759.647777777776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286.65822784810126</v>
      </c>
      <c r="P2257" s="6">
        <f t="shared" si="176"/>
        <v>41.782287822878232</v>
      </c>
      <c r="Q2257" t="str">
        <f t="shared" si="177"/>
        <v>games/tabletop games</v>
      </c>
      <c r="R2257" t="s">
        <v>8343</v>
      </c>
      <c r="S2257" t="s">
        <v>8356</v>
      </c>
      <c r="T2257" s="10">
        <f t="shared" si="178"/>
        <v>42467.951979166668</v>
      </c>
      <c r="U2257" s="11">
        <f t="shared" si="179"/>
        <v>42497.951979166668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222.70833333333334</v>
      </c>
      <c r="P2258" s="6">
        <f t="shared" si="176"/>
        <v>21.38</v>
      </c>
      <c r="Q2258" t="str">
        <f t="shared" si="177"/>
        <v>games/tabletop games</v>
      </c>
      <c r="R2258" t="s">
        <v>8343</v>
      </c>
      <c r="S2258" t="s">
        <v>8356</v>
      </c>
      <c r="T2258" s="10">
        <f t="shared" si="178"/>
        <v>42682.451921296291</v>
      </c>
      <c r="U2258" s="11">
        <f t="shared" si="179"/>
        <v>42696.451921296291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636.14</v>
      </c>
      <c r="P2259" s="6">
        <f t="shared" si="176"/>
        <v>94.103550295857985</v>
      </c>
      <c r="Q2259" t="str">
        <f t="shared" si="177"/>
        <v>games/tabletop games</v>
      </c>
      <c r="R2259" t="s">
        <v>8343</v>
      </c>
      <c r="S2259" t="s">
        <v>8356</v>
      </c>
      <c r="T2259" s="10">
        <f t="shared" si="178"/>
        <v>42505.936678240745</v>
      </c>
      <c r="U2259" s="11">
        <f t="shared" si="179"/>
        <v>42540.958333333328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146.5</v>
      </c>
      <c r="P2260" s="6">
        <f t="shared" si="176"/>
        <v>15.721951219512196</v>
      </c>
      <c r="Q2260" t="str">
        <f t="shared" si="177"/>
        <v>games/tabletop games</v>
      </c>
      <c r="R2260" t="s">
        <v>8343</v>
      </c>
      <c r="S2260" t="s">
        <v>8356</v>
      </c>
      <c r="T2260" s="10">
        <f t="shared" si="178"/>
        <v>42136.75100694444</v>
      </c>
      <c r="U2260" s="11">
        <f t="shared" si="179"/>
        <v>42166.75100694444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1867.1</v>
      </c>
      <c r="P2261" s="6">
        <f t="shared" si="176"/>
        <v>90.635922330097088</v>
      </c>
      <c r="Q2261" t="str">
        <f t="shared" si="177"/>
        <v>games/tabletop games</v>
      </c>
      <c r="R2261" t="s">
        <v>8343</v>
      </c>
      <c r="S2261" t="s">
        <v>8356</v>
      </c>
      <c r="T2261" s="10">
        <f t="shared" si="178"/>
        <v>42702.804814814815</v>
      </c>
      <c r="U2261" s="11">
        <f t="shared" si="179"/>
        <v>42712.804814814815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326.92</v>
      </c>
      <c r="P2262" s="6">
        <f t="shared" si="176"/>
        <v>97.297619047619051</v>
      </c>
      <c r="Q2262" t="str">
        <f t="shared" si="177"/>
        <v>games/tabletop games</v>
      </c>
      <c r="R2262" t="s">
        <v>8343</v>
      </c>
      <c r="S2262" t="s">
        <v>8356</v>
      </c>
      <c r="T2262" s="10">
        <f t="shared" si="178"/>
        <v>41695.016782407409</v>
      </c>
      <c r="U2262" s="11">
        <f t="shared" si="179"/>
        <v>41724.975115740745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779.5</v>
      </c>
      <c r="P2263" s="6">
        <f t="shared" si="176"/>
        <v>37.11904761904762</v>
      </c>
      <c r="Q2263" t="str">
        <f t="shared" si="177"/>
        <v>games/tabletop games</v>
      </c>
      <c r="R2263" t="s">
        <v>8343</v>
      </c>
      <c r="S2263" t="s">
        <v>8356</v>
      </c>
      <c r="T2263" s="10">
        <f t="shared" si="178"/>
        <v>42759.724768518514</v>
      </c>
      <c r="U2263" s="11">
        <f t="shared" si="179"/>
        <v>42780.724768518514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154.15151515151516</v>
      </c>
      <c r="P2264" s="6">
        <f t="shared" si="176"/>
        <v>28.104972375690608</v>
      </c>
      <c r="Q2264" t="str">
        <f t="shared" si="177"/>
        <v>games/tabletop games</v>
      </c>
      <c r="R2264" t="s">
        <v>8343</v>
      </c>
      <c r="S2264" t="s">
        <v>8356</v>
      </c>
      <c r="T2264" s="10">
        <f t="shared" si="178"/>
        <v>41926.585162037038</v>
      </c>
      <c r="U2264" s="11">
        <f t="shared" si="179"/>
        <v>41961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115.54666666666667</v>
      </c>
      <c r="P2265" s="6">
        <f t="shared" si="176"/>
        <v>144.43333333333334</v>
      </c>
      <c r="Q2265" t="str">
        <f t="shared" si="177"/>
        <v>games/tabletop games</v>
      </c>
      <c r="R2265" t="s">
        <v>8343</v>
      </c>
      <c r="S2265" t="s">
        <v>8356</v>
      </c>
      <c r="T2265" s="10">
        <f t="shared" si="178"/>
        <v>42014.832326388889</v>
      </c>
      <c r="U2265" s="11">
        <f t="shared" si="179"/>
        <v>42035.832326388889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180.03333333333333</v>
      </c>
      <c r="P2266" s="6">
        <f t="shared" si="176"/>
        <v>24.274157303370785</v>
      </c>
      <c r="Q2266" t="str">
        <f t="shared" si="177"/>
        <v>games/tabletop games</v>
      </c>
      <c r="R2266" t="s">
        <v>8343</v>
      </c>
      <c r="S2266" t="s">
        <v>8356</v>
      </c>
      <c r="T2266" s="10">
        <f t="shared" si="178"/>
        <v>42496.582337962958</v>
      </c>
      <c r="U2266" s="11">
        <f t="shared" si="179"/>
        <v>42513.125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298.5</v>
      </c>
      <c r="P2267" s="6">
        <f t="shared" si="176"/>
        <v>35.117647058823529</v>
      </c>
      <c r="Q2267" t="str">
        <f t="shared" si="177"/>
        <v>games/tabletop games</v>
      </c>
      <c r="R2267" t="s">
        <v>8343</v>
      </c>
      <c r="S2267" t="s">
        <v>8356</v>
      </c>
      <c r="T2267" s="10">
        <f t="shared" si="178"/>
        <v>42689.853090277778</v>
      </c>
      <c r="U2267" s="11">
        <f t="shared" si="179"/>
        <v>42696.853090277778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320.26666666666665</v>
      </c>
      <c r="P2268" s="6">
        <f t="shared" si="176"/>
        <v>24.762886597938145</v>
      </c>
      <c r="Q2268" t="str">
        <f t="shared" si="177"/>
        <v>games/tabletop games</v>
      </c>
      <c r="R2268" t="s">
        <v>8343</v>
      </c>
      <c r="S2268" t="s">
        <v>8356</v>
      </c>
      <c r="T2268" s="10">
        <f t="shared" si="178"/>
        <v>42469.874907407408</v>
      </c>
      <c r="U2268" s="11">
        <f t="shared" si="179"/>
        <v>42487.083333333328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380.52499999999998</v>
      </c>
      <c r="P2269" s="6">
        <f t="shared" si="176"/>
        <v>188.37871287128712</v>
      </c>
      <c r="Q2269" t="str">
        <f t="shared" si="177"/>
        <v>games/tabletop games</v>
      </c>
      <c r="R2269" t="s">
        <v>8343</v>
      </c>
      <c r="S2269" t="s">
        <v>8356</v>
      </c>
      <c r="T2269" s="10">
        <f t="shared" si="178"/>
        <v>41968.829826388886</v>
      </c>
      <c r="U2269" s="11">
        <f t="shared" si="179"/>
        <v>41994.041666666672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102.60000000000001</v>
      </c>
      <c r="P2270" s="6">
        <f t="shared" si="176"/>
        <v>148.08247422680412</v>
      </c>
      <c r="Q2270" t="str">
        <f t="shared" si="177"/>
        <v>games/tabletop games</v>
      </c>
      <c r="R2270" t="s">
        <v>8343</v>
      </c>
      <c r="S2270" t="s">
        <v>8356</v>
      </c>
      <c r="T2270" s="10">
        <f t="shared" si="178"/>
        <v>42776.082349537035</v>
      </c>
      <c r="U2270" s="11">
        <f t="shared" si="179"/>
        <v>42806.082349537035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1801.64</v>
      </c>
      <c r="P2271" s="6">
        <f t="shared" si="176"/>
        <v>49.934589800443462</v>
      </c>
      <c r="Q2271" t="str">
        <f t="shared" si="177"/>
        <v>games/tabletop games</v>
      </c>
      <c r="R2271" t="s">
        <v>8343</v>
      </c>
      <c r="S2271" t="s">
        <v>8356</v>
      </c>
      <c r="T2271" s="10">
        <f t="shared" si="178"/>
        <v>42776.704432870371</v>
      </c>
      <c r="U2271" s="11">
        <f t="shared" si="179"/>
        <v>42801.208333333328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720.24800000000005</v>
      </c>
      <c r="P2272" s="6">
        <f t="shared" si="176"/>
        <v>107.82155688622754</v>
      </c>
      <c r="Q2272" t="str">
        <f t="shared" si="177"/>
        <v>games/tabletop games</v>
      </c>
      <c r="R2272" t="s">
        <v>8343</v>
      </c>
      <c r="S2272" t="s">
        <v>8356</v>
      </c>
      <c r="T2272" s="10">
        <f t="shared" si="178"/>
        <v>42725.869363425925</v>
      </c>
      <c r="U2272" s="11">
        <f t="shared" si="179"/>
        <v>42745.915972222225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283.09000000000003</v>
      </c>
      <c r="P2273" s="6">
        <f t="shared" si="176"/>
        <v>42.63403614457831</v>
      </c>
      <c r="Q2273" t="str">
        <f t="shared" si="177"/>
        <v>games/tabletop games</v>
      </c>
      <c r="R2273" t="s">
        <v>8343</v>
      </c>
      <c r="S2273" t="s">
        <v>8356</v>
      </c>
      <c r="T2273" s="10">
        <f t="shared" si="178"/>
        <v>42684.000046296293</v>
      </c>
      <c r="U2273" s="11">
        <f t="shared" si="179"/>
        <v>42714.000046296293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1356.6000000000001</v>
      </c>
      <c r="P2274" s="6">
        <f t="shared" si="176"/>
        <v>14.370762711864407</v>
      </c>
      <c r="Q2274" t="str">
        <f t="shared" si="177"/>
        <v>games/tabletop games</v>
      </c>
      <c r="R2274" t="s">
        <v>8343</v>
      </c>
      <c r="S2274" t="s">
        <v>8356</v>
      </c>
      <c r="T2274" s="10">
        <f t="shared" si="178"/>
        <v>42315.699490740735</v>
      </c>
      <c r="U2274" s="11">
        <f t="shared" si="179"/>
        <v>42345.699490740735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220.35999999999999</v>
      </c>
      <c r="P2275" s="6">
        <f t="shared" si="176"/>
        <v>37.476190476190474</v>
      </c>
      <c r="Q2275" t="str">
        <f t="shared" si="177"/>
        <v>games/tabletop games</v>
      </c>
      <c r="R2275" t="s">
        <v>8343</v>
      </c>
      <c r="S2275" t="s">
        <v>8356</v>
      </c>
      <c r="T2275" s="10">
        <f t="shared" si="178"/>
        <v>42781.549097222218</v>
      </c>
      <c r="U2275" s="11">
        <f t="shared" si="179"/>
        <v>42806.507430555561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119.6</v>
      </c>
      <c r="P2276" s="6">
        <f t="shared" si="176"/>
        <v>30.202020202020201</v>
      </c>
      <c r="Q2276" t="str">
        <f t="shared" si="177"/>
        <v>games/tabletop games</v>
      </c>
      <c r="R2276" t="s">
        <v>8343</v>
      </c>
      <c r="S2276" t="s">
        <v>8356</v>
      </c>
      <c r="T2276" s="10">
        <f t="shared" si="178"/>
        <v>41663.500659722224</v>
      </c>
      <c r="U2276" s="11">
        <f t="shared" si="179"/>
        <v>41693.500659722224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407.76923076923077</v>
      </c>
      <c r="P2277" s="6">
        <f t="shared" si="176"/>
        <v>33.550632911392405</v>
      </c>
      <c r="Q2277" t="str">
        <f t="shared" si="177"/>
        <v>games/tabletop games</v>
      </c>
      <c r="R2277" t="s">
        <v>8343</v>
      </c>
      <c r="S2277" t="s">
        <v>8356</v>
      </c>
      <c r="T2277" s="10">
        <f t="shared" si="178"/>
        <v>41965.616655092599</v>
      </c>
      <c r="U2277" s="11">
        <f t="shared" si="179"/>
        <v>41995.616655092599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105.81826105905425</v>
      </c>
      <c r="P2278" s="6">
        <f t="shared" si="176"/>
        <v>64.74666666666667</v>
      </c>
      <c r="Q2278" t="str">
        <f t="shared" si="177"/>
        <v>games/tabletop games</v>
      </c>
      <c r="R2278" t="s">
        <v>8343</v>
      </c>
      <c r="S2278" t="s">
        <v>8356</v>
      </c>
      <c r="T2278" s="10">
        <f t="shared" si="178"/>
        <v>41614.651493055557</v>
      </c>
      <c r="U2278" s="11">
        <f t="shared" si="179"/>
        <v>41644.651493055557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141.08235294117648</v>
      </c>
      <c r="P2279" s="6">
        <f t="shared" si="176"/>
        <v>57.932367149758456</v>
      </c>
      <c r="Q2279" t="str">
        <f t="shared" si="177"/>
        <v>games/tabletop games</v>
      </c>
      <c r="R2279" t="s">
        <v>8343</v>
      </c>
      <c r="S2279" t="s">
        <v>8356</v>
      </c>
      <c r="T2279" s="10">
        <f t="shared" si="178"/>
        <v>40936.678506944445</v>
      </c>
      <c r="U2279" s="11">
        <f t="shared" si="179"/>
        <v>40966.678506944445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270.7</v>
      </c>
      <c r="P2280" s="6">
        <f t="shared" si="176"/>
        <v>53.078431372549019</v>
      </c>
      <c r="Q2280" t="str">
        <f t="shared" si="177"/>
        <v>games/tabletop games</v>
      </c>
      <c r="R2280" t="s">
        <v>8343</v>
      </c>
      <c r="S2280" t="s">
        <v>8356</v>
      </c>
      <c r="T2280" s="10">
        <f t="shared" si="178"/>
        <v>42338.709108796291</v>
      </c>
      <c r="U2280" s="11">
        <f t="shared" si="179"/>
        <v>42372.957638888889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153.80000000000001</v>
      </c>
      <c r="P2281" s="6">
        <f t="shared" si="176"/>
        <v>48.0625</v>
      </c>
      <c r="Q2281" t="str">
        <f t="shared" si="177"/>
        <v>games/tabletop games</v>
      </c>
      <c r="R2281" t="s">
        <v>8343</v>
      </c>
      <c r="S2281" t="s">
        <v>8356</v>
      </c>
      <c r="T2281" s="10">
        <f t="shared" si="178"/>
        <v>42020.806701388887</v>
      </c>
      <c r="U2281" s="11">
        <f t="shared" si="179"/>
        <v>42039.166666666672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403.57653061224488</v>
      </c>
      <c r="P2282" s="6">
        <f t="shared" si="176"/>
        <v>82.396874999999994</v>
      </c>
      <c r="Q2282" t="str">
        <f t="shared" si="177"/>
        <v>games/tabletop games</v>
      </c>
      <c r="R2282" t="s">
        <v>8343</v>
      </c>
      <c r="S2282" t="s">
        <v>8356</v>
      </c>
      <c r="T2282" s="10">
        <f t="shared" si="178"/>
        <v>42234.624895833331</v>
      </c>
      <c r="U2282" s="11">
        <f t="shared" si="179"/>
        <v>42264.624895833331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 s="6">
        <f t="shared" si="176"/>
        <v>50.454545454545453</v>
      </c>
      <c r="Q2283" t="str">
        <f t="shared" si="177"/>
        <v>music/rock</v>
      </c>
      <c r="R2283" t="s">
        <v>8337</v>
      </c>
      <c r="S2283" t="s">
        <v>8354</v>
      </c>
      <c r="T2283" s="10">
        <f t="shared" si="178"/>
        <v>40687.285844907405</v>
      </c>
      <c r="U2283" s="11">
        <f t="shared" si="179"/>
        <v>40749.284722222219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185.33333333333331</v>
      </c>
      <c r="P2284" s="6">
        <f t="shared" si="176"/>
        <v>115.83333333333333</v>
      </c>
      <c r="Q2284" t="str">
        <f t="shared" si="177"/>
        <v>music/rock</v>
      </c>
      <c r="R2284" t="s">
        <v>8337</v>
      </c>
      <c r="S2284" t="s">
        <v>8354</v>
      </c>
      <c r="T2284" s="10">
        <f t="shared" si="178"/>
        <v>42323.17460648148</v>
      </c>
      <c r="U2284" s="11">
        <f t="shared" si="179"/>
        <v>42383.17460648148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100.85533333333332</v>
      </c>
      <c r="P2285" s="6">
        <f t="shared" si="176"/>
        <v>63.03458333333333</v>
      </c>
      <c r="Q2285" t="str">
        <f t="shared" si="177"/>
        <v>music/rock</v>
      </c>
      <c r="R2285" t="s">
        <v>8337</v>
      </c>
      <c r="S2285" t="s">
        <v>8354</v>
      </c>
      <c r="T2285" s="10">
        <f t="shared" si="178"/>
        <v>40978.125046296293</v>
      </c>
      <c r="U2285" s="11">
        <f t="shared" si="179"/>
        <v>41038.083379629628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106.22116666666668</v>
      </c>
      <c r="P2286" s="6">
        <f t="shared" si="176"/>
        <v>108.02152542372882</v>
      </c>
      <c r="Q2286" t="str">
        <f t="shared" si="177"/>
        <v>music/rock</v>
      </c>
      <c r="R2286" t="s">
        <v>8337</v>
      </c>
      <c r="S2286" t="s">
        <v>8354</v>
      </c>
      <c r="T2286" s="10">
        <f t="shared" si="178"/>
        <v>40585.796817129631</v>
      </c>
      <c r="U2286" s="11">
        <f t="shared" si="179"/>
        <v>40614.166666666664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121.36666666666667</v>
      </c>
      <c r="P2287" s="6">
        <f t="shared" si="176"/>
        <v>46.088607594936711</v>
      </c>
      <c r="Q2287" t="str">
        <f t="shared" si="177"/>
        <v>music/rock</v>
      </c>
      <c r="R2287" t="s">
        <v>8337</v>
      </c>
      <c r="S2287" t="s">
        <v>8354</v>
      </c>
      <c r="T2287" s="10">
        <f t="shared" si="178"/>
        <v>41059.185682870368</v>
      </c>
      <c r="U2287" s="11">
        <f t="shared" si="179"/>
        <v>41089.185682870368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100.06666666666666</v>
      </c>
      <c r="P2288" s="6">
        <f t="shared" si="176"/>
        <v>107.21428571428571</v>
      </c>
      <c r="Q2288" t="str">
        <f t="shared" si="177"/>
        <v>music/rock</v>
      </c>
      <c r="R2288" t="s">
        <v>8337</v>
      </c>
      <c r="S2288" t="s">
        <v>8354</v>
      </c>
      <c r="T2288" s="10">
        <f t="shared" si="178"/>
        <v>41494.963587962964</v>
      </c>
      <c r="U2288" s="11">
        <f t="shared" si="179"/>
        <v>41523.165972222225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119.97755555555555</v>
      </c>
      <c r="P2289" s="6">
        <f t="shared" si="176"/>
        <v>50.9338679245283</v>
      </c>
      <c r="Q2289" t="str">
        <f t="shared" si="177"/>
        <v>music/rock</v>
      </c>
      <c r="R2289" t="s">
        <v>8337</v>
      </c>
      <c r="S2289" t="s">
        <v>8354</v>
      </c>
      <c r="T2289" s="10">
        <f t="shared" si="178"/>
        <v>41792.667361111111</v>
      </c>
      <c r="U2289" s="11">
        <f t="shared" si="179"/>
        <v>41813.667361111111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100.1</v>
      </c>
      <c r="P2290" s="6">
        <f t="shared" si="176"/>
        <v>40.04</v>
      </c>
      <c r="Q2290" t="str">
        <f t="shared" si="177"/>
        <v>music/rock</v>
      </c>
      <c r="R2290" t="s">
        <v>8337</v>
      </c>
      <c r="S2290" t="s">
        <v>8354</v>
      </c>
      <c r="T2290" s="10">
        <f t="shared" si="178"/>
        <v>41067.827418981484</v>
      </c>
      <c r="U2290" s="11">
        <f t="shared" si="179"/>
        <v>41086.75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107.4</v>
      </c>
      <c r="P2291" s="6">
        <f t="shared" si="176"/>
        <v>64.44</v>
      </c>
      <c r="Q2291" t="str">
        <f t="shared" si="177"/>
        <v>music/rock</v>
      </c>
      <c r="R2291" t="s">
        <v>8337</v>
      </c>
      <c r="S2291" t="s">
        <v>8354</v>
      </c>
      <c r="T2291" s="10">
        <f t="shared" si="178"/>
        <v>41571.998379629629</v>
      </c>
      <c r="U2291" s="11">
        <f t="shared" si="179"/>
        <v>41614.973611111112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104.06666666666666</v>
      </c>
      <c r="P2292" s="6">
        <f t="shared" si="176"/>
        <v>53.827586206896555</v>
      </c>
      <c r="Q2292" t="str">
        <f t="shared" si="177"/>
        <v>music/rock</v>
      </c>
      <c r="R2292" t="s">
        <v>8337</v>
      </c>
      <c r="S2292" t="s">
        <v>8354</v>
      </c>
      <c r="T2292" s="10">
        <f t="shared" si="178"/>
        <v>40070.253819444442</v>
      </c>
      <c r="U2292" s="11">
        <f t="shared" si="179"/>
        <v>40148.708333333336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172.8</v>
      </c>
      <c r="P2293" s="6">
        <f t="shared" si="176"/>
        <v>100.46511627906976</v>
      </c>
      <c r="Q2293" t="str">
        <f t="shared" si="177"/>
        <v>music/rock</v>
      </c>
      <c r="R2293" t="s">
        <v>8337</v>
      </c>
      <c r="S2293" t="s">
        <v>8354</v>
      </c>
      <c r="T2293" s="10">
        <f t="shared" si="178"/>
        <v>40987.977060185185</v>
      </c>
      <c r="U2293" s="11">
        <f t="shared" si="179"/>
        <v>41022.166666666664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107.2505</v>
      </c>
      <c r="P2294" s="6">
        <f t="shared" si="176"/>
        <v>46.630652173913049</v>
      </c>
      <c r="Q2294" t="str">
        <f t="shared" si="177"/>
        <v>music/rock</v>
      </c>
      <c r="R2294" t="s">
        <v>8337</v>
      </c>
      <c r="S2294" t="s">
        <v>8354</v>
      </c>
      <c r="T2294" s="10">
        <f t="shared" si="178"/>
        <v>40987.697638888887</v>
      </c>
      <c r="U2294" s="11">
        <f t="shared" si="179"/>
        <v>41017.697638888887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108.23529411764706</v>
      </c>
      <c r="P2295" s="6">
        <f t="shared" si="176"/>
        <v>34.074074074074076</v>
      </c>
      <c r="Q2295" t="str">
        <f t="shared" si="177"/>
        <v>music/rock</v>
      </c>
      <c r="R2295" t="s">
        <v>8337</v>
      </c>
      <c r="S2295" t="s">
        <v>8354</v>
      </c>
      <c r="T2295" s="10">
        <f t="shared" si="178"/>
        <v>41151.708321759259</v>
      </c>
      <c r="U2295" s="11">
        <f t="shared" si="179"/>
        <v>41177.165972222225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146.08079999999998</v>
      </c>
      <c r="P2296" s="6">
        <f t="shared" si="176"/>
        <v>65.214642857142863</v>
      </c>
      <c r="Q2296" t="str">
        <f t="shared" si="177"/>
        <v>music/rock</v>
      </c>
      <c r="R2296" t="s">
        <v>8337</v>
      </c>
      <c r="S2296" t="s">
        <v>8354</v>
      </c>
      <c r="T2296" s="10">
        <f t="shared" si="178"/>
        <v>41264.72314814815</v>
      </c>
      <c r="U2296" s="11">
        <f t="shared" si="179"/>
        <v>41294.72314814815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125.25</v>
      </c>
      <c r="P2297" s="6">
        <f t="shared" si="176"/>
        <v>44.205882352941174</v>
      </c>
      <c r="Q2297" t="str">
        <f t="shared" si="177"/>
        <v>music/rock</v>
      </c>
      <c r="R2297" t="s">
        <v>8337</v>
      </c>
      <c r="S2297" t="s">
        <v>8354</v>
      </c>
      <c r="T2297" s="10">
        <f t="shared" si="178"/>
        <v>41270.954351851848</v>
      </c>
      <c r="U2297" s="11">
        <f t="shared" si="179"/>
        <v>41300.954351851848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149.07142857142856</v>
      </c>
      <c r="P2298" s="6">
        <f t="shared" si="176"/>
        <v>71.965517241379317</v>
      </c>
      <c r="Q2298" t="str">
        <f t="shared" si="177"/>
        <v>music/rock</v>
      </c>
      <c r="R2298" t="s">
        <v>8337</v>
      </c>
      <c r="S2298" t="s">
        <v>8354</v>
      </c>
      <c r="T2298" s="10">
        <f t="shared" si="178"/>
        <v>40927.731782407405</v>
      </c>
      <c r="U2298" s="11">
        <f t="shared" si="179"/>
        <v>40962.731782407405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100.6</v>
      </c>
      <c r="P2299" s="6">
        <f t="shared" si="176"/>
        <v>52.94736842105263</v>
      </c>
      <c r="Q2299" t="str">
        <f t="shared" si="177"/>
        <v>music/rock</v>
      </c>
      <c r="R2299" t="s">
        <v>8337</v>
      </c>
      <c r="S2299" t="s">
        <v>8354</v>
      </c>
      <c r="T2299" s="10">
        <f t="shared" si="178"/>
        <v>40948.042233796295</v>
      </c>
      <c r="U2299" s="11">
        <f t="shared" si="179"/>
        <v>40982.165972222225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105.07333333333332</v>
      </c>
      <c r="P2300" s="6">
        <f t="shared" si="176"/>
        <v>109.45138888888889</v>
      </c>
      <c r="Q2300" t="str">
        <f t="shared" si="177"/>
        <v>music/rock</v>
      </c>
      <c r="R2300" t="s">
        <v>8337</v>
      </c>
      <c r="S2300" t="s">
        <v>8354</v>
      </c>
      <c r="T2300" s="10">
        <f t="shared" si="178"/>
        <v>41694.84065972222</v>
      </c>
      <c r="U2300" s="11">
        <f t="shared" si="179"/>
        <v>41724.798993055556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350.16666666666663</v>
      </c>
      <c r="P2301" s="6">
        <f t="shared" si="176"/>
        <v>75.035714285714292</v>
      </c>
      <c r="Q2301" t="str">
        <f t="shared" si="177"/>
        <v>music/rock</v>
      </c>
      <c r="R2301" t="s">
        <v>8337</v>
      </c>
      <c r="S2301" t="s">
        <v>8354</v>
      </c>
      <c r="T2301" s="10">
        <f t="shared" si="178"/>
        <v>40565.032511574071</v>
      </c>
      <c r="U2301" s="11">
        <f t="shared" si="179"/>
        <v>40580.032511574071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101.25</v>
      </c>
      <c r="P2302" s="6">
        <f t="shared" si="176"/>
        <v>115.71428571428571</v>
      </c>
      <c r="Q2302" t="str">
        <f t="shared" si="177"/>
        <v>music/rock</v>
      </c>
      <c r="R2302" t="s">
        <v>8337</v>
      </c>
      <c r="S2302" t="s">
        <v>8354</v>
      </c>
      <c r="T2302" s="10">
        <f t="shared" si="178"/>
        <v>41074.727037037039</v>
      </c>
      <c r="U2302" s="11">
        <f t="shared" si="179"/>
        <v>41088.727037037039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133.6044</v>
      </c>
      <c r="P2303" s="6">
        <f t="shared" si="176"/>
        <v>31.659810426540286</v>
      </c>
      <c r="Q2303" t="str">
        <f t="shared" si="177"/>
        <v>music/indie rock</v>
      </c>
      <c r="R2303" t="s">
        <v>8322</v>
      </c>
      <c r="S2303" t="s">
        <v>8354</v>
      </c>
      <c r="T2303" s="10">
        <f t="shared" si="178"/>
        <v>41416.146944444445</v>
      </c>
      <c r="U2303" s="11">
        <f t="shared" si="179"/>
        <v>41446.146944444445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170.65217391304347</v>
      </c>
      <c r="P2304" s="6">
        <f t="shared" si="176"/>
        <v>46.176470588235297</v>
      </c>
      <c r="Q2304" t="str">
        <f t="shared" si="177"/>
        <v>music/indie rock</v>
      </c>
      <c r="R2304" t="s">
        <v>8322</v>
      </c>
      <c r="S2304" t="s">
        <v>8354</v>
      </c>
      <c r="T2304" s="10">
        <f t="shared" si="178"/>
        <v>41605.868449074071</v>
      </c>
      <c r="U2304" s="11">
        <f t="shared" si="179"/>
        <v>41639.291666666664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109.35829457364341</v>
      </c>
      <c r="P2305" s="6">
        <f t="shared" si="176"/>
        <v>68.481650485436887</v>
      </c>
      <c r="Q2305" t="str">
        <f t="shared" si="177"/>
        <v>music/indie rock</v>
      </c>
      <c r="R2305" t="s">
        <v>8322</v>
      </c>
      <c r="S2305" t="s">
        <v>8354</v>
      </c>
      <c r="T2305" s="10">
        <f t="shared" si="178"/>
        <v>40850.111064814817</v>
      </c>
      <c r="U2305" s="11">
        <f t="shared" si="179"/>
        <v>40890.152731481481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80">(E2306/D2306)*100</f>
        <v>100.70033333333335</v>
      </c>
      <c r="P2306" s="6">
        <f t="shared" ref="P2306:P2369" si="181">(E2306/L2306)</f>
        <v>53.469203539823013</v>
      </c>
      <c r="Q2306" t="str">
        <f t="shared" ref="Q2306:Q2369" si="182">N2306</f>
        <v>music/indie rock</v>
      </c>
      <c r="R2306" t="s">
        <v>8322</v>
      </c>
      <c r="S2306" t="s">
        <v>8354</v>
      </c>
      <c r="T2306" s="10">
        <f t="shared" si="178"/>
        <v>40502.815868055557</v>
      </c>
      <c r="U2306" s="11">
        <f t="shared" si="179"/>
        <v>40544.207638888889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80"/>
        <v>101.22777777777779</v>
      </c>
      <c r="P2307" s="6">
        <f t="shared" si="181"/>
        <v>109.10778443113773</v>
      </c>
      <c r="Q2307" t="str">
        <f t="shared" si="182"/>
        <v>music/indie rock</v>
      </c>
      <c r="R2307" t="s">
        <v>8322</v>
      </c>
      <c r="S2307" t="s">
        <v>8354</v>
      </c>
      <c r="T2307" s="10">
        <f t="shared" ref="T2307:T2370" si="183">(((J2307/60)/60)/24)+DATE(1970,1,1)</f>
        <v>41834.695277777777</v>
      </c>
      <c r="U2307" s="11">
        <f t="shared" ref="U2307:U2370" si="184">(((I2307/60)/60)/24)+DATE(1970,1,1)</f>
        <v>41859.75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106.75857142857143</v>
      </c>
      <c r="P2308" s="6">
        <f t="shared" si="181"/>
        <v>51.185616438356163</v>
      </c>
      <c r="Q2308" t="str">
        <f t="shared" si="182"/>
        <v>music/indie rock</v>
      </c>
      <c r="R2308" t="s">
        <v>8322</v>
      </c>
      <c r="S2308" t="s">
        <v>8354</v>
      </c>
      <c r="T2308" s="10">
        <f t="shared" si="183"/>
        <v>40948.16815972222</v>
      </c>
      <c r="U2308" s="11">
        <f t="shared" si="184"/>
        <v>40978.16815972222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106.65777537961894</v>
      </c>
      <c r="P2309" s="6">
        <f t="shared" si="181"/>
        <v>27.936800000000002</v>
      </c>
      <c r="Q2309" t="str">
        <f t="shared" si="182"/>
        <v>music/indie rock</v>
      </c>
      <c r="R2309" t="s">
        <v>8322</v>
      </c>
      <c r="S2309" t="s">
        <v>8354</v>
      </c>
      <c r="T2309" s="10">
        <f t="shared" si="183"/>
        <v>41004.802465277775</v>
      </c>
      <c r="U2309" s="11">
        <f t="shared" si="184"/>
        <v>41034.802407407406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101.30622</v>
      </c>
      <c r="P2310" s="6">
        <f t="shared" si="181"/>
        <v>82.496921824104234</v>
      </c>
      <c r="Q2310" t="str">
        <f t="shared" si="182"/>
        <v>music/indie rock</v>
      </c>
      <c r="R2310" t="s">
        <v>8322</v>
      </c>
      <c r="S2310" t="s">
        <v>8354</v>
      </c>
      <c r="T2310" s="10">
        <f t="shared" si="183"/>
        <v>41851.962916666671</v>
      </c>
      <c r="U2310" s="11">
        <f t="shared" si="184"/>
        <v>41880.041666666664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106.67450000000001</v>
      </c>
      <c r="P2311" s="6">
        <f t="shared" si="181"/>
        <v>59.817476635514019</v>
      </c>
      <c r="Q2311" t="str">
        <f t="shared" si="182"/>
        <v>music/indie rock</v>
      </c>
      <c r="R2311" t="s">
        <v>8322</v>
      </c>
      <c r="S2311" t="s">
        <v>8354</v>
      </c>
      <c r="T2311" s="10">
        <f t="shared" si="183"/>
        <v>41307.987696759257</v>
      </c>
      <c r="U2311" s="11">
        <f t="shared" si="184"/>
        <v>41342.987696759257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428.83978378378379</v>
      </c>
      <c r="P2312" s="6">
        <f t="shared" si="181"/>
        <v>64.816470588235291</v>
      </c>
      <c r="Q2312" t="str">
        <f t="shared" si="182"/>
        <v>music/indie rock</v>
      </c>
      <c r="R2312" t="s">
        <v>8322</v>
      </c>
      <c r="S2312" t="s">
        <v>8354</v>
      </c>
      <c r="T2312" s="10">
        <f t="shared" si="183"/>
        <v>41324.79415509259</v>
      </c>
      <c r="U2312" s="11">
        <f t="shared" si="184"/>
        <v>41354.752488425926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104.11111111111111</v>
      </c>
      <c r="P2313" s="6">
        <f t="shared" si="181"/>
        <v>90.09615384615384</v>
      </c>
      <c r="Q2313" t="str">
        <f t="shared" si="182"/>
        <v>music/indie rock</v>
      </c>
      <c r="R2313" t="s">
        <v>8322</v>
      </c>
      <c r="S2313" t="s">
        <v>8354</v>
      </c>
      <c r="T2313" s="10">
        <f t="shared" si="183"/>
        <v>41736.004502314812</v>
      </c>
      <c r="U2313" s="11">
        <f t="shared" si="184"/>
        <v>41766.004502314812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107.86666666666666</v>
      </c>
      <c r="P2314" s="6">
        <f t="shared" si="181"/>
        <v>40.962025316455694</v>
      </c>
      <c r="Q2314" t="str">
        <f t="shared" si="182"/>
        <v>music/indie rock</v>
      </c>
      <c r="R2314" t="s">
        <v>8322</v>
      </c>
      <c r="S2314" t="s">
        <v>8354</v>
      </c>
      <c r="T2314" s="10">
        <f t="shared" si="183"/>
        <v>41716.632847222223</v>
      </c>
      <c r="U2314" s="11">
        <f t="shared" si="184"/>
        <v>41747.958333333336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175.84040000000002</v>
      </c>
      <c r="P2315" s="6">
        <f t="shared" si="181"/>
        <v>56.000127388535034</v>
      </c>
      <c r="Q2315" t="str">
        <f t="shared" si="182"/>
        <v>music/indie rock</v>
      </c>
      <c r="R2315" t="s">
        <v>8322</v>
      </c>
      <c r="S2315" t="s">
        <v>8354</v>
      </c>
      <c r="T2315" s="10">
        <f t="shared" si="183"/>
        <v>41002.958634259259</v>
      </c>
      <c r="U2315" s="11">
        <f t="shared" si="184"/>
        <v>41032.958634259259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156.97</v>
      </c>
      <c r="P2316" s="6">
        <f t="shared" si="181"/>
        <v>37.672800000000002</v>
      </c>
      <c r="Q2316" t="str">
        <f t="shared" si="182"/>
        <v>music/indie rock</v>
      </c>
      <c r="R2316" t="s">
        <v>8322</v>
      </c>
      <c r="S2316" t="s">
        <v>8354</v>
      </c>
      <c r="T2316" s="10">
        <f t="shared" si="183"/>
        <v>41037.551585648151</v>
      </c>
      <c r="U2316" s="11">
        <f t="shared" si="184"/>
        <v>41067.551585648151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102.60000000000001</v>
      </c>
      <c r="P2317" s="6">
        <f t="shared" si="181"/>
        <v>40.078125</v>
      </c>
      <c r="Q2317" t="str">
        <f t="shared" si="182"/>
        <v>music/indie rock</v>
      </c>
      <c r="R2317" t="s">
        <v>8322</v>
      </c>
      <c r="S2317" t="s">
        <v>8354</v>
      </c>
      <c r="T2317" s="10">
        <f t="shared" si="183"/>
        <v>41004.72619212963</v>
      </c>
      <c r="U2317" s="11">
        <f t="shared" si="184"/>
        <v>41034.72619212963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104.04266666666666</v>
      </c>
      <c r="P2318" s="6">
        <f t="shared" si="181"/>
        <v>78.031999999999996</v>
      </c>
      <c r="Q2318" t="str">
        <f t="shared" si="182"/>
        <v>music/indie rock</v>
      </c>
      <c r="R2318" t="s">
        <v>8322</v>
      </c>
      <c r="S2318" t="s">
        <v>8354</v>
      </c>
      <c r="T2318" s="10">
        <f t="shared" si="183"/>
        <v>40079.725115740745</v>
      </c>
      <c r="U2318" s="11">
        <f t="shared" si="184"/>
        <v>40156.76666666667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 s="6">
        <f t="shared" si="181"/>
        <v>18.90909090909091</v>
      </c>
      <c r="Q2319" t="str">
        <f t="shared" si="182"/>
        <v>music/indie rock</v>
      </c>
      <c r="R2319" t="s">
        <v>8322</v>
      </c>
      <c r="S2319" t="s">
        <v>8354</v>
      </c>
      <c r="T2319" s="10">
        <f t="shared" si="183"/>
        <v>40192.542233796295</v>
      </c>
      <c r="U2319" s="11">
        <f t="shared" si="184"/>
        <v>40224.208333333336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121.05999999999999</v>
      </c>
      <c r="P2320" s="6">
        <f t="shared" si="181"/>
        <v>37.134969325153371</v>
      </c>
      <c r="Q2320" t="str">
        <f t="shared" si="182"/>
        <v>music/indie rock</v>
      </c>
      <c r="R2320" t="s">
        <v>8322</v>
      </c>
      <c r="S2320" t="s">
        <v>8354</v>
      </c>
      <c r="T2320" s="10">
        <f t="shared" si="183"/>
        <v>40050.643680555557</v>
      </c>
      <c r="U2320" s="11">
        <f t="shared" si="184"/>
        <v>40082.165972222225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107.69999999999999</v>
      </c>
      <c r="P2321" s="6">
        <f t="shared" si="181"/>
        <v>41.961038961038959</v>
      </c>
      <c r="Q2321" t="str">
        <f t="shared" si="182"/>
        <v>music/indie rock</v>
      </c>
      <c r="R2321" t="s">
        <v>8322</v>
      </c>
      <c r="S2321" t="s">
        <v>8354</v>
      </c>
      <c r="T2321" s="10">
        <f t="shared" si="183"/>
        <v>41593.082002314812</v>
      </c>
      <c r="U2321" s="11">
        <f t="shared" si="184"/>
        <v>41623.082002314812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108.66</v>
      </c>
      <c r="P2322" s="6">
        <f t="shared" si="181"/>
        <v>61.044943820224717</v>
      </c>
      <c r="Q2322" t="str">
        <f t="shared" si="182"/>
        <v>music/indie rock</v>
      </c>
      <c r="R2322" t="s">
        <v>8322</v>
      </c>
      <c r="S2322" t="s">
        <v>8354</v>
      </c>
      <c r="T2322" s="10">
        <f t="shared" si="183"/>
        <v>41696.817129629628</v>
      </c>
      <c r="U2322" s="11">
        <f t="shared" si="184"/>
        <v>41731.775462962964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39.120962394619681</v>
      </c>
      <c r="P2323" s="6">
        <f t="shared" si="181"/>
        <v>64.53125</v>
      </c>
      <c r="Q2323" t="str">
        <f t="shared" si="182"/>
        <v>food/small batch</v>
      </c>
      <c r="R2323" t="s">
        <v>8340</v>
      </c>
      <c r="S2323" t="s">
        <v>8357</v>
      </c>
      <c r="T2323" s="10">
        <f t="shared" si="183"/>
        <v>42799.260428240741</v>
      </c>
      <c r="U2323" s="11">
        <f t="shared" si="184"/>
        <v>42829.21876157407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3.1481481481481479</v>
      </c>
      <c r="P2324" s="6">
        <f t="shared" si="181"/>
        <v>21.25</v>
      </c>
      <c r="Q2324" t="str">
        <f t="shared" si="182"/>
        <v>food/small batch</v>
      </c>
      <c r="R2324" t="s">
        <v>8340</v>
      </c>
      <c r="S2324" t="s">
        <v>8357</v>
      </c>
      <c r="T2324" s="10">
        <f t="shared" si="183"/>
        <v>42804.895474537043</v>
      </c>
      <c r="U2324" s="11">
        <f t="shared" si="184"/>
        <v>42834.853807870371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 s="6">
        <f t="shared" si="181"/>
        <v>30</v>
      </c>
      <c r="Q2325" t="str">
        <f t="shared" si="182"/>
        <v>food/small batch</v>
      </c>
      <c r="R2325" t="s">
        <v>8340</v>
      </c>
      <c r="S2325" t="s">
        <v>8357</v>
      </c>
      <c r="T2325" s="10">
        <f t="shared" si="183"/>
        <v>42807.755173611105</v>
      </c>
      <c r="U2325" s="11">
        <f t="shared" si="184"/>
        <v>42814.755173611105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20.733333333333334</v>
      </c>
      <c r="P2326" s="6">
        <f t="shared" si="181"/>
        <v>25.491803278688526</v>
      </c>
      <c r="Q2326" t="str">
        <f t="shared" si="182"/>
        <v>food/small batch</v>
      </c>
      <c r="R2326" t="s">
        <v>8340</v>
      </c>
      <c r="S2326" t="s">
        <v>8357</v>
      </c>
      <c r="T2326" s="10">
        <f t="shared" si="183"/>
        <v>42790.885243055556</v>
      </c>
      <c r="U2326" s="11">
        <f t="shared" si="184"/>
        <v>42820.843576388885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 s="6">
        <f t="shared" si="181"/>
        <v>11.428571428571429</v>
      </c>
      <c r="Q2327" t="str">
        <f t="shared" si="182"/>
        <v>food/small batch</v>
      </c>
      <c r="R2327" t="s">
        <v>8340</v>
      </c>
      <c r="S2327" t="s">
        <v>8357</v>
      </c>
      <c r="T2327" s="10">
        <f t="shared" si="183"/>
        <v>42794.022349537037</v>
      </c>
      <c r="U2327" s="11">
        <f t="shared" si="184"/>
        <v>42823.980682870373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0.72</v>
      </c>
      <c r="P2328" s="6">
        <f t="shared" si="181"/>
        <v>108</v>
      </c>
      <c r="Q2328" t="str">
        <f t="shared" si="182"/>
        <v>food/small batch</v>
      </c>
      <c r="R2328" t="s">
        <v>8340</v>
      </c>
      <c r="S2328" t="s">
        <v>8357</v>
      </c>
      <c r="T2328" s="10">
        <f t="shared" si="183"/>
        <v>42804.034120370372</v>
      </c>
      <c r="U2328" s="11">
        <f t="shared" si="184"/>
        <v>42855.708333333328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526.09431428571429</v>
      </c>
      <c r="P2329" s="6">
        <f t="shared" si="181"/>
        <v>54.883162444113267</v>
      </c>
      <c r="Q2329" t="str">
        <f t="shared" si="182"/>
        <v>food/small batch</v>
      </c>
      <c r="R2329" t="s">
        <v>8340</v>
      </c>
      <c r="S2329" t="s">
        <v>8357</v>
      </c>
      <c r="T2329" s="10">
        <f t="shared" si="183"/>
        <v>41842.917129629634</v>
      </c>
      <c r="U2329" s="11">
        <f t="shared" si="184"/>
        <v>41877.917129629634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254.45000000000002</v>
      </c>
      <c r="P2330" s="6">
        <f t="shared" si="181"/>
        <v>47.383612662942269</v>
      </c>
      <c r="Q2330" t="str">
        <f t="shared" si="182"/>
        <v>food/small batch</v>
      </c>
      <c r="R2330" t="s">
        <v>8340</v>
      </c>
      <c r="S2330" t="s">
        <v>8357</v>
      </c>
      <c r="T2330" s="10">
        <f t="shared" si="183"/>
        <v>42139.781678240746</v>
      </c>
      <c r="U2330" s="11">
        <f t="shared" si="184"/>
        <v>42169.781678240746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105.91999999999999</v>
      </c>
      <c r="P2331" s="6">
        <f t="shared" si="181"/>
        <v>211.84</v>
      </c>
      <c r="Q2331" t="str">
        <f t="shared" si="182"/>
        <v>food/small batch</v>
      </c>
      <c r="R2331" t="s">
        <v>8340</v>
      </c>
      <c r="S2331" t="s">
        <v>8357</v>
      </c>
      <c r="T2331" s="10">
        <f t="shared" si="183"/>
        <v>41807.624374999999</v>
      </c>
      <c r="U2331" s="11">
        <f t="shared" si="184"/>
        <v>41837.624374999999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102.42285714285715</v>
      </c>
      <c r="P2332" s="6">
        <f t="shared" si="181"/>
        <v>219.92638036809817</v>
      </c>
      <c r="Q2332" t="str">
        <f t="shared" si="182"/>
        <v>food/small batch</v>
      </c>
      <c r="R2332" t="s">
        <v>8340</v>
      </c>
      <c r="S2332" t="s">
        <v>8357</v>
      </c>
      <c r="T2332" s="10">
        <f t="shared" si="183"/>
        <v>42332.89980324074</v>
      </c>
      <c r="U2332" s="11">
        <f t="shared" si="184"/>
        <v>42363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144.31375</v>
      </c>
      <c r="P2333" s="6">
        <f t="shared" si="181"/>
        <v>40.795406360424032</v>
      </c>
      <c r="Q2333" t="str">
        <f t="shared" si="182"/>
        <v>food/small batch</v>
      </c>
      <c r="R2333" t="s">
        <v>8340</v>
      </c>
      <c r="S2333" t="s">
        <v>8357</v>
      </c>
      <c r="T2333" s="10">
        <f t="shared" si="183"/>
        <v>41839.005671296298</v>
      </c>
      <c r="U2333" s="11">
        <f t="shared" si="184"/>
        <v>41869.005671296298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106.30800000000001</v>
      </c>
      <c r="P2334" s="6">
        <f t="shared" si="181"/>
        <v>75.502840909090907</v>
      </c>
      <c r="Q2334" t="str">
        <f t="shared" si="182"/>
        <v>food/small batch</v>
      </c>
      <c r="R2334" t="s">
        <v>8340</v>
      </c>
      <c r="S2334" t="s">
        <v>8357</v>
      </c>
      <c r="T2334" s="10">
        <f t="shared" si="183"/>
        <v>42011.628136574072</v>
      </c>
      <c r="U2334" s="11">
        <f t="shared" si="184"/>
        <v>42041.628136574072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212.16666666666666</v>
      </c>
      <c r="P2335" s="6">
        <f t="shared" si="181"/>
        <v>13.542553191489361</v>
      </c>
      <c r="Q2335" t="str">
        <f t="shared" si="182"/>
        <v>food/small batch</v>
      </c>
      <c r="R2335" t="s">
        <v>8340</v>
      </c>
      <c r="S2335" t="s">
        <v>8357</v>
      </c>
      <c r="T2335" s="10">
        <f t="shared" si="183"/>
        <v>41767.650347222225</v>
      </c>
      <c r="U2335" s="11">
        <f t="shared" si="184"/>
        <v>41788.743055555555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101.95</v>
      </c>
      <c r="P2336" s="6">
        <f t="shared" si="181"/>
        <v>60.865671641791046</v>
      </c>
      <c r="Q2336" t="str">
        <f t="shared" si="182"/>
        <v>food/small batch</v>
      </c>
      <c r="R2336" t="s">
        <v>8340</v>
      </c>
      <c r="S2336" t="s">
        <v>8357</v>
      </c>
      <c r="T2336" s="10">
        <f t="shared" si="183"/>
        <v>41918.670115740737</v>
      </c>
      <c r="U2336" s="11">
        <f t="shared" si="184"/>
        <v>41948.731944444444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102.27200000000001</v>
      </c>
      <c r="P2337" s="6">
        <f t="shared" si="181"/>
        <v>115.69230769230769</v>
      </c>
      <c r="Q2337" t="str">
        <f t="shared" si="182"/>
        <v>food/small batch</v>
      </c>
      <c r="R2337" t="s">
        <v>8340</v>
      </c>
      <c r="S2337" t="s">
        <v>8357</v>
      </c>
      <c r="T2337" s="10">
        <f t="shared" si="183"/>
        <v>41771.572256944448</v>
      </c>
      <c r="U2337" s="11">
        <f t="shared" si="184"/>
        <v>41801.572256944448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520.73254999999995</v>
      </c>
      <c r="P2338" s="6">
        <f t="shared" si="181"/>
        <v>48.104623556581984</v>
      </c>
      <c r="Q2338" t="str">
        <f t="shared" si="182"/>
        <v>food/small batch</v>
      </c>
      <c r="R2338" t="s">
        <v>8340</v>
      </c>
      <c r="S2338" t="s">
        <v>8357</v>
      </c>
      <c r="T2338" s="10">
        <f t="shared" si="183"/>
        <v>41666.924710648149</v>
      </c>
      <c r="U2338" s="11">
        <f t="shared" si="184"/>
        <v>41706.924710648149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110.65833333333333</v>
      </c>
      <c r="P2339" s="6">
        <f t="shared" si="181"/>
        <v>74.184357541899445</v>
      </c>
      <c r="Q2339" t="str">
        <f t="shared" si="182"/>
        <v>food/small batch</v>
      </c>
      <c r="R2339" t="s">
        <v>8340</v>
      </c>
      <c r="S2339" t="s">
        <v>8357</v>
      </c>
      <c r="T2339" s="10">
        <f t="shared" si="183"/>
        <v>41786.640543981484</v>
      </c>
      <c r="U2339" s="11">
        <f t="shared" si="184"/>
        <v>41816.640543981484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101.14333333333335</v>
      </c>
      <c r="P2340" s="6">
        <f t="shared" si="181"/>
        <v>123.34552845528455</v>
      </c>
      <c r="Q2340" t="str">
        <f t="shared" si="182"/>
        <v>food/small batch</v>
      </c>
      <c r="R2340" t="s">
        <v>8340</v>
      </c>
      <c r="S2340" t="s">
        <v>8357</v>
      </c>
      <c r="T2340" s="10">
        <f t="shared" si="183"/>
        <v>41789.896805555552</v>
      </c>
      <c r="U2340" s="11">
        <f t="shared" si="184"/>
        <v>41819.896805555552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294.20799999999997</v>
      </c>
      <c r="P2341" s="6">
        <f t="shared" si="181"/>
        <v>66.623188405797094</v>
      </c>
      <c r="Q2341" t="str">
        <f t="shared" si="182"/>
        <v>food/small batch</v>
      </c>
      <c r="R2341" t="s">
        <v>8340</v>
      </c>
      <c r="S2341" t="s">
        <v>8357</v>
      </c>
      <c r="T2341" s="10">
        <f t="shared" si="183"/>
        <v>42692.79987268518</v>
      </c>
      <c r="U2341" s="11">
        <f t="shared" si="184"/>
        <v>42723.332638888889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105.77749999999999</v>
      </c>
      <c r="P2342" s="6">
        <f t="shared" si="181"/>
        <v>104.99007444168734</v>
      </c>
      <c r="Q2342" t="str">
        <f t="shared" si="182"/>
        <v>food/small batch</v>
      </c>
      <c r="R2342" t="s">
        <v>8340</v>
      </c>
      <c r="S2342" t="s">
        <v>8357</v>
      </c>
      <c r="T2342" s="10">
        <f t="shared" si="183"/>
        <v>42643.642800925925</v>
      </c>
      <c r="U2342" s="11">
        <f t="shared" si="184"/>
        <v>42673.642800925925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 t="e">
        <f t="shared" si="181"/>
        <v>#DIV/0!</v>
      </c>
      <c r="Q2343" t="str">
        <f t="shared" si="182"/>
        <v>technology/web</v>
      </c>
      <c r="R2343" t="s">
        <v>8348</v>
      </c>
      <c r="S2343" t="s">
        <v>8352</v>
      </c>
      <c r="T2343" s="10">
        <f t="shared" si="183"/>
        <v>42167.813703703709</v>
      </c>
      <c r="U2343" s="11">
        <f t="shared" si="184"/>
        <v>42197.813703703709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 t="e">
        <f t="shared" si="181"/>
        <v>#DIV/0!</v>
      </c>
      <c r="Q2344" t="str">
        <f t="shared" si="182"/>
        <v>technology/web</v>
      </c>
      <c r="R2344" t="s">
        <v>8348</v>
      </c>
      <c r="S2344" t="s">
        <v>8352</v>
      </c>
      <c r="T2344" s="10">
        <f t="shared" si="183"/>
        <v>41897.702199074076</v>
      </c>
      <c r="U2344" s="11">
        <f t="shared" si="184"/>
        <v>41918.208333333336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 s="6">
        <f t="shared" si="181"/>
        <v>300</v>
      </c>
      <c r="Q2345" t="str">
        <f t="shared" si="182"/>
        <v>technology/web</v>
      </c>
      <c r="R2345" t="s">
        <v>8348</v>
      </c>
      <c r="S2345" t="s">
        <v>8352</v>
      </c>
      <c r="T2345" s="10">
        <f t="shared" si="183"/>
        <v>42327.825289351851</v>
      </c>
      <c r="U2345" s="11">
        <f t="shared" si="184"/>
        <v>42377.82430555555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0.1</v>
      </c>
      <c r="P2346" s="6">
        <f t="shared" si="181"/>
        <v>1</v>
      </c>
      <c r="Q2346" t="str">
        <f t="shared" si="182"/>
        <v>technology/web</v>
      </c>
      <c r="R2346" t="s">
        <v>8348</v>
      </c>
      <c r="S2346" t="s">
        <v>8352</v>
      </c>
      <c r="T2346" s="10">
        <f t="shared" si="183"/>
        <v>42515.727650462963</v>
      </c>
      <c r="U2346" s="11">
        <f t="shared" si="184"/>
        <v>42545.727650462963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 t="e">
        <f t="shared" si="181"/>
        <v>#DIV/0!</v>
      </c>
      <c r="Q2347" t="str">
        <f t="shared" si="182"/>
        <v>technology/web</v>
      </c>
      <c r="R2347" t="s">
        <v>8348</v>
      </c>
      <c r="S2347" t="s">
        <v>8352</v>
      </c>
      <c r="T2347" s="10">
        <f t="shared" si="183"/>
        <v>42060.001805555556</v>
      </c>
      <c r="U2347" s="11">
        <f t="shared" si="184"/>
        <v>42094.985416666663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6.5000000000000002E-2</v>
      </c>
      <c r="P2348" s="6">
        <f t="shared" si="181"/>
        <v>13</v>
      </c>
      <c r="Q2348" t="str">
        <f t="shared" si="182"/>
        <v>technology/web</v>
      </c>
      <c r="R2348" t="s">
        <v>8348</v>
      </c>
      <c r="S2348" t="s">
        <v>8352</v>
      </c>
      <c r="T2348" s="10">
        <f t="shared" si="183"/>
        <v>42615.79896990741</v>
      </c>
      <c r="U2348" s="11">
        <f t="shared" si="184"/>
        <v>42660.79896990741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1.5</v>
      </c>
      <c r="P2349" s="6">
        <f t="shared" si="181"/>
        <v>15</v>
      </c>
      <c r="Q2349" t="str">
        <f t="shared" si="182"/>
        <v>technology/web</v>
      </c>
      <c r="R2349" t="s">
        <v>8348</v>
      </c>
      <c r="S2349" t="s">
        <v>8352</v>
      </c>
      <c r="T2349" s="10">
        <f t="shared" si="183"/>
        <v>42577.607361111113</v>
      </c>
      <c r="U2349" s="11">
        <f t="shared" si="184"/>
        <v>42607.607361111113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0.38571428571428573</v>
      </c>
      <c r="P2350" s="6">
        <f t="shared" si="181"/>
        <v>54</v>
      </c>
      <c r="Q2350" t="str">
        <f t="shared" si="182"/>
        <v>technology/web</v>
      </c>
      <c r="R2350" t="s">
        <v>8348</v>
      </c>
      <c r="S2350" t="s">
        <v>8352</v>
      </c>
      <c r="T2350" s="10">
        <f t="shared" si="183"/>
        <v>42360.932152777779</v>
      </c>
      <c r="U2350" s="11">
        <f t="shared" si="184"/>
        <v>42420.932152777779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 t="e">
        <f t="shared" si="181"/>
        <v>#DIV/0!</v>
      </c>
      <c r="Q2351" t="str">
        <f t="shared" si="182"/>
        <v>technology/web</v>
      </c>
      <c r="R2351" t="s">
        <v>8348</v>
      </c>
      <c r="S2351" t="s">
        <v>8352</v>
      </c>
      <c r="T2351" s="10">
        <f t="shared" si="183"/>
        <v>42198.775787037041</v>
      </c>
      <c r="U2351" s="11">
        <f t="shared" si="184"/>
        <v>42227.775787037041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 t="e">
        <f t="shared" si="181"/>
        <v>#DIV/0!</v>
      </c>
      <c r="Q2352" t="str">
        <f t="shared" si="182"/>
        <v>technology/web</v>
      </c>
      <c r="R2352" t="s">
        <v>8348</v>
      </c>
      <c r="S2352" t="s">
        <v>8352</v>
      </c>
      <c r="T2352" s="10">
        <f t="shared" si="183"/>
        <v>42708.842245370368</v>
      </c>
      <c r="U2352" s="11">
        <f t="shared" si="184"/>
        <v>42738.842245370368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0.5714285714285714</v>
      </c>
      <c r="P2353" s="6">
        <f t="shared" si="181"/>
        <v>15.428571428571429</v>
      </c>
      <c r="Q2353" t="str">
        <f t="shared" si="182"/>
        <v>technology/web</v>
      </c>
      <c r="R2353" t="s">
        <v>8348</v>
      </c>
      <c r="S2353" t="s">
        <v>8352</v>
      </c>
      <c r="T2353" s="10">
        <f t="shared" si="183"/>
        <v>42094.101145833338</v>
      </c>
      <c r="U2353" s="11">
        <f t="shared" si="184"/>
        <v>42124.101145833338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 t="e">
        <f t="shared" si="181"/>
        <v>#DIV/0!</v>
      </c>
      <c r="Q2354" t="str">
        <f t="shared" si="182"/>
        <v>technology/web</v>
      </c>
      <c r="R2354" t="s">
        <v>8348</v>
      </c>
      <c r="S2354" t="s">
        <v>8352</v>
      </c>
      <c r="T2354" s="10">
        <f t="shared" si="183"/>
        <v>42101.633703703701</v>
      </c>
      <c r="U2354" s="11">
        <f t="shared" si="184"/>
        <v>42161.633703703701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 t="e">
        <f t="shared" si="181"/>
        <v>#DIV/0!</v>
      </c>
      <c r="Q2355" t="str">
        <f t="shared" si="182"/>
        <v>technology/web</v>
      </c>
      <c r="R2355" t="s">
        <v>8348</v>
      </c>
      <c r="S2355" t="s">
        <v>8352</v>
      </c>
      <c r="T2355" s="10">
        <f t="shared" si="183"/>
        <v>42103.676180555558</v>
      </c>
      <c r="U2355" s="11">
        <f t="shared" si="184"/>
        <v>42115.676180555558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7.1428571428571425E-2</v>
      </c>
      <c r="P2356" s="6">
        <f t="shared" si="181"/>
        <v>25</v>
      </c>
      <c r="Q2356" t="str">
        <f t="shared" si="182"/>
        <v>technology/web</v>
      </c>
      <c r="R2356" t="s">
        <v>8348</v>
      </c>
      <c r="S2356" t="s">
        <v>8352</v>
      </c>
      <c r="T2356" s="10">
        <f t="shared" si="183"/>
        <v>41954.722916666666</v>
      </c>
      <c r="U2356" s="11">
        <f t="shared" si="184"/>
        <v>42014.722916666666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0.6875</v>
      </c>
      <c r="P2357" s="6">
        <f t="shared" si="181"/>
        <v>27.5</v>
      </c>
      <c r="Q2357" t="str">
        <f t="shared" si="182"/>
        <v>technology/web</v>
      </c>
      <c r="R2357" t="s">
        <v>8348</v>
      </c>
      <c r="S2357" t="s">
        <v>8352</v>
      </c>
      <c r="T2357" s="10">
        <f t="shared" si="183"/>
        <v>42096.918240740735</v>
      </c>
      <c r="U2357" s="11">
        <f t="shared" si="184"/>
        <v>42126.918240740735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 t="e">
        <f t="shared" si="181"/>
        <v>#DIV/0!</v>
      </c>
      <c r="Q2358" t="str">
        <f t="shared" si="182"/>
        <v>technology/web</v>
      </c>
      <c r="R2358" t="s">
        <v>8348</v>
      </c>
      <c r="S2358" t="s">
        <v>8352</v>
      </c>
      <c r="T2358" s="10">
        <f t="shared" si="183"/>
        <v>42130.78361111111</v>
      </c>
      <c r="U2358" s="11">
        <f t="shared" si="184"/>
        <v>42160.78361111111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 t="e">
        <f t="shared" si="181"/>
        <v>#DIV/0!</v>
      </c>
      <c r="Q2359" t="str">
        <f t="shared" si="182"/>
        <v>technology/web</v>
      </c>
      <c r="R2359" t="s">
        <v>8348</v>
      </c>
      <c r="S2359" t="s">
        <v>8352</v>
      </c>
      <c r="T2359" s="10">
        <f t="shared" si="183"/>
        <v>42264.620115740734</v>
      </c>
      <c r="U2359" s="11">
        <f t="shared" si="184"/>
        <v>42294.620115740734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 t="e">
        <f t="shared" si="181"/>
        <v>#DIV/0!</v>
      </c>
      <c r="Q2360" t="str">
        <f t="shared" si="182"/>
        <v>technology/web</v>
      </c>
      <c r="R2360" t="s">
        <v>8348</v>
      </c>
      <c r="S2360" t="s">
        <v>8352</v>
      </c>
      <c r="T2360" s="10">
        <f t="shared" si="183"/>
        <v>41978.930972222224</v>
      </c>
      <c r="U2360" s="11">
        <f t="shared" si="184"/>
        <v>42035.027083333334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14.680000000000001</v>
      </c>
      <c r="P2361" s="6">
        <f t="shared" si="181"/>
        <v>367</v>
      </c>
      <c r="Q2361" t="str">
        <f t="shared" si="182"/>
        <v>technology/web</v>
      </c>
      <c r="R2361" t="s">
        <v>8348</v>
      </c>
      <c r="S2361" t="s">
        <v>8352</v>
      </c>
      <c r="T2361" s="10">
        <f t="shared" si="183"/>
        <v>42159.649583333332</v>
      </c>
      <c r="U2361" s="11">
        <f t="shared" si="184"/>
        <v>42219.649583333332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0.04</v>
      </c>
      <c r="P2362" s="6">
        <f t="shared" si="181"/>
        <v>2</v>
      </c>
      <c r="Q2362" t="str">
        <f t="shared" si="182"/>
        <v>technology/web</v>
      </c>
      <c r="R2362" t="s">
        <v>8348</v>
      </c>
      <c r="S2362" t="s">
        <v>8352</v>
      </c>
      <c r="T2362" s="10">
        <f t="shared" si="183"/>
        <v>42377.70694444445</v>
      </c>
      <c r="U2362" s="11">
        <f t="shared" si="184"/>
        <v>42407.70694444445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 t="e">
        <f t="shared" si="181"/>
        <v>#DIV/0!</v>
      </c>
      <c r="Q2363" t="str">
        <f t="shared" si="182"/>
        <v>technology/web</v>
      </c>
      <c r="R2363" t="s">
        <v>8348</v>
      </c>
      <c r="S2363" t="s">
        <v>8352</v>
      </c>
      <c r="T2363" s="10">
        <f t="shared" si="183"/>
        <v>42466.858888888892</v>
      </c>
      <c r="U2363" s="11">
        <f t="shared" si="184"/>
        <v>42490.916666666672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28.571428571428569</v>
      </c>
      <c r="P2364" s="6">
        <f t="shared" si="181"/>
        <v>60</v>
      </c>
      <c r="Q2364" t="str">
        <f t="shared" si="182"/>
        <v>technology/web</v>
      </c>
      <c r="R2364" t="s">
        <v>8348</v>
      </c>
      <c r="S2364" t="s">
        <v>8352</v>
      </c>
      <c r="T2364" s="10">
        <f t="shared" si="183"/>
        <v>41954.688310185185</v>
      </c>
      <c r="U2364" s="11">
        <f t="shared" si="184"/>
        <v>41984.688310185185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 t="e">
        <f t="shared" si="181"/>
        <v>#DIV/0!</v>
      </c>
      <c r="Q2365" t="str">
        <f t="shared" si="182"/>
        <v>technology/web</v>
      </c>
      <c r="R2365" t="s">
        <v>8348</v>
      </c>
      <c r="S2365" t="s">
        <v>8352</v>
      </c>
      <c r="T2365" s="10">
        <f t="shared" si="183"/>
        <v>42322.011574074073</v>
      </c>
      <c r="U2365" s="11">
        <f t="shared" si="184"/>
        <v>42367.011574074073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 t="e">
        <f t="shared" si="181"/>
        <v>#DIV/0!</v>
      </c>
      <c r="Q2366" t="str">
        <f t="shared" si="182"/>
        <v>technology/web</v>
      </c>
      <c r="R2366" t="s">
        <v>8348</v>
      </c>
      <c r="S2366" t="s">
        <v>8352</v>
      </c>
      <c r="T2366" s="10">
        <f t="shared" si="183"/>
        <v>42248.934675925921</v>
      </c>
      <c r="U2366" s="11">
        <f t="shared" si="184"/>
        <v>42303.934675925921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 t="e">
        <f t="shared" si="181"/>
        <v>#DIV/0!</v>
      </c>
      <c r="Q2367" t="str">
        <f t="shared" si="182"/>
        <v>technology/web</v>
      </c>
      <c r="R2367" t="s">
        <v>8348</v>
      </c>
      <c r="S2367" t="s">
        <v>8352</v>
      </c>
      <c r="T2367" s="10">
        <f t="shared" si="183"/>
        <v>42346.736400462964</v>
      </c>
      <c r="U2367" s="11">
        <f t="shared" si="184"/>
        <v>42386.958333333328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10.52</v>
      </c>
      <c r="P2368" s="6">
        <f t="shared" si="181"/>
        <v>97.407407407407405</v>
      </c>
      <c r="Q2368" t="str">
        <f t="shared" si="182"/>
        <v>technology/web</v>
      </c>
      <c r="R2368" t="s">
        <v>8348</v>
      </c>
      <c r="S2368" t="s">
        <v>8352</v>
      </c>
      <c r="T2368" s="10">
        <f t="shared" si="183"/>
        <v>42268.531631944439</v>
      </c>
      <c r="U2368" s="11">
        <f t="shared" si="184"/>
        <v>42298.531631944439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</v>
      </c>
      <c r="P2369" s="6">
        <f t="shared" si="181"/>
        <v>47.857142857142854</v>
      </c>
      <c r="Q2369" t="str">
        <f t="shared" si="182"/>
        <v>technology/web</v>
      </c>
      <c r="R2369" t="s">
        <v>8348</v>
      </c>
      <c r="S2369" t="s">
        <v>8352</v>
      </c>
      <c r="T2369" s="10">
        <f t="shared" si="183"/>
        <v>42425.970092592594</v>
      </c>
      <c r="U2369" s="11">
        <f t="shared" si="184"/>
        <v>42485.928425925929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85">(E2370/D2370)*100</f>
        <v>0.25</v>
      </c>
      <c r="P2370" s="6">
        <f t="shared" ref="P2370:P2433" si="186">(E2370/L2370)</f>
        <v>50</v>
      </c>
      <c r="Q2370" t="str">
        <f t="shared" ref="Q2370:Q2433" si="187">N2370</f>
        <v>technology/web</v>
      </c>
      <c r="R2370" t="s">
        <v>8348</v>
      </c>
      <c r="S2370" t="s">
        <v>8352</v>
      </c>
      <c r="T2370" s="10">
        <f t="shared" si="183"/>
        <v>42063.721817129626</v>
      </c>
      <c r="U2370" s="11">
        <f t="shared" si="184"/>
        <v>42108.680150462969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85"/>
        <v>0</v>
      </c>
      <c r="P2371" s="6" t="e">
        <f t="shared" si="186"/>
        <v>#DIV/0!</v>
      </c>
      <c r="Q2371" t="str">
        <f t="shared" si="187"/>
        <v>technology/web</v>
      </c>
      <c r="R2371" t="s">
        <v>8348</v>
      </c>
      <c r="S2371" t="s">
        <v>8352</v>
      </c>
      <c r="T2371" s="10">
        <f t="shared" ref="T2371:T2434" si="188">(((J2371/60)/60)/24)+DATE(1970,1,1)</f>
        <v>42380.812627314815</v>
      </c>
      <c r="U2371" s="11">
        <f t="shared" ref="U2371:U2434" si="189">(((I2371/60)/60)/24)+DATE(1970,1,1)</f>
        <v>42410.812627314815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0.32800000000000001</v>
      </c>
      <c r="P2372" s="6">
        <f t="shared" si="186"/>
        <v>20.5</v>
      </c>
      <c r="Q2372" t="str">
        <f t="shared" si="187"/>
        <v>technology/web</v>
      </c>
      <c r="R2372" t="s">
        <v>8348</v>
      </c>
      <c r="S2372" t="s">
        <v>8352</v>
      </c>
      <c r="T2372" s="10">
        <f t="shared" si="188"/>
        <v>41961.18913194444</v>
      </c>
      <c r="U2372" s="11">
        <f t="shared" si="189"/>
        <v>41991.18913194444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 t="e">
        <f t="shared" si="186"/>
        <v>#DIV/0!</v>
      </c>
      <c r="Q2373" t="str">
        <f t="shared" si="187"/>
        <v>technology/web</v>
      </c>
      <c r="R2373" t="s">
        <v>8348</v>
      </c>
      <c r="S2373" t="s">
        <v>8352</v>
      </c>
      <c r="T2373" s="10">
        <f t="shared" si="188"/>
        <v>42150.777731481481</v>
      </c>
      <c r="U2373" s="11">
        <f t="shared" si="189"/>
        <v>42180.777731481481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3.2727272727272729</v>
      </c>
      <c r="P2374" s="6">
        <f t="shared" si="186"/>
        <v>30</v>
      </c>
      <c r="Q2374" t="str">
        <f t="shared" si="187"/>
        <v>technology/web</v>
      </c>
      <c r="R2374" t="s">
        <v>8348</v>
      </c>
      <c r="S2374" t="s">
        <v>8352</v>
      </c>
      <c r="T2374" s="10">
        <f t="shared" si="188"/>
        <v>42088.069108796291</v>
      </c>
      <c r="U2374" s="11">
        <f t="shared" si="189"/>
        <v>42118.069108796291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5.8823529411764705E-3</v>
      </c>
      <c r="P2375" s="6">
        <f t="shared" si="186"/>
        <v>50</v>
      </c>
      <c r="Q2375" t="str">
        <f t="shared" si="187"/>
        <v>technology/web</v>
      </c>
      <c r="R2375" t="s">
        <v>8348</v>
      </c>
      <c r="S2375" t="s">
        <v>8352</v>
      </c>
      <c r="T2375" s="10">
        <f t="shared" si="188"/>
        <v>42215.662314814821</v>
      </c>
      <c r="U2375" s="11">
        <f t="shared" si="189"/>
        <v>42245.662314814821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4.5454545454545456E-2</v>
      </c>
      <c r="P2376" s="6">
        <f t="shared" si="186"/>
        <v>10</v>
      </c>
      <c r="Q2376" t="str">
        <f t="shared" si="187"/>
        <v>technology/web</v>
      </c>
      <c r="R2376" t="s">
        <v>8348</v>
      </c>
      <c r="S2376" t="s">
        <v>8352</v>
      </c>
      <c r="T2376" s="10">
        <f t="shared" si="188"/>
        <v>42017.843287037031</v>
      </c>
      <c r="U2376" s="11">
        <f t="shared" si="189"/>
        <v>42047.843287037031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 t="e">
        <f t="shared" si="186"/>
        <v>#DIV/0!</v>
      </c>
      <c r="Q2377" t="str">
        <f t="shared" si="187"/>
        <v>technology/web</v>
      </c>
      <c r="R2377" t="s">
        <v>8348</v>
      </c>
      <c r="S2377" t="s">
        <v>8352</v>
      </c>
      <c r="T2377" s="10">
        <f t="shared" si="188"/>
        <v>42592.836076388892</v>
      </c>
      <c r="U2377" s="11">
        <f t="shared" si="189"/>
        <v>42622.836076388892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10.877666666666666</v>
      </c>
      <c r="P2378" s="6">
        <f t="shared" si="186"/>
        <v>81.582499999999996</v>
      </c>
      <c r="Q2378" t="str">
        <f t="shared" si="187"/>
        <v>technology/web</v>
      </c>
      <c r="R2378" t="s">
        <v>8348</v>
      </c>
      <c r="S2378" t="s">
        <v>8352</v>
      </c>
      <c r="T2378" s="10">
        <f t="shared" si="188"/>
        <v>42318.925532407404</v>
      </c>
      <c r="U2378" s="11">
        <f t="shared" si="189"/>
        <v>42348.925532407404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 t="e">
        <f t="shared" si="186"/>
        <v>#DIV/0!</v>
      </c>
      <c r="Q2379" t="str">
        <f t="shared" si="187"/>
        <v>technology/web</v>
      </c>
      <c r="R2379" t="s">
        <v>8348</v>
      </c>
      <c r="S2379" t="s">
        <v>8352</v>
      </c>
      <c r="T2379" s="10">
        <f t="shared" si="188"/>
        <v>42669.870173611111</v>
      </c>
      <c r="U2379" s="11">
        <f t="shared" si="189"/>
        <v>42699.911840277782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 t="e">
        <f t="shared" si="186"/>
        <v>#DIV/0!</v>
      </c>
      <c r="Q2380" t="str">
        <f t="shared" si="187"/>
        <v>technology/web</v>
      </c>
      <c r="R2380" t="s">
        <v>8348</v>
      </c>
      <c r="S2380" t="s">
        <v>8352</v>
      </c>
      <c r="T2380" s="10">
        <f t="shared" si="188"/>
        <v>42213.013078703705</v>
      </c>
      <c r="U2380" s="11">
        <f t="shared" si="189"/>
        <v>42242.013078703705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 t="e">
        <f t="shared" si="186"/>
        <v>#DIV/0!</v>
      </c>
      <c r="Q2381" t="str">
        <f t="shared" si="187"/>
        <v>technology/web</v>
      </c>
      <c r="R2381" t="s">
        <v>8348</v>
      </c>
      <c r="S2381" t="s">
        <v>8352</v>
      </c>
      <c r="T2381" s="10">
        <f t="shared" si="188"/>
        <v>42237.016388888893</v>
      </c>
      <c r="U2381" s="11">
        <f t="shared" si="189"/>
        <v>42282.016388888893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0.36666666666666664</v>
      </c>
      <c r="P2382" s="6">
        <f t="shared" si="186"/>
        <v>18.333333333333332</v>
      </c>
      <c r="Q2382" t="str">
        <f t="shared" si="187"/>
        <v>technology/web</v>
      </c>
      <c r="R2382" t="s">
        <v>8348</v>
      </c>
      <c r="S2382" t="s">
        <v>8352</v>
      </c>
      <c r="T2382" s="10">
        <f t="shared" si="188"/>
        <v>42248.793310185181</v>
      </c>
      <c r="U2382" s="11">
        <f t="shared" si="189"/>
        <v>42278.793310185181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</v>
      </c>
      <c r="P2383" s="6">
        <f t="shared" si="186"/>
        <v>224.42857142857142</v>
      </c>
      <c r="Q2383" t="str">
        <f t="shared" si="187"/>
        <v>technology/web</v>
      </c>
      <c r="R2383" t="s">
        <v>8348</v>
      </c>
      <c r="S2383" t="s">
        <v>8352</v>
      </c>
      <c r="T2383" s="10">
        <f t="shared" si="188"/>
        <v>42074.935740740737</v>
      </c>
      <c r="U2383" s="11">
        <f t="shared" si="189"/>
        <v>42104.935740740737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</v>
      </c>
      <c r="P2384" s="6">
        <f t="shared" si="186"/>
        <v>37.5</v>
      </c>
      <c r="Q2384" t="str">
        <f t="shared" si="187"/>
        <v>technology/web</v>
      </c>
      <c r="R2384" t="s">
        <v>8348</v>
      </c>
      <c r="S2384" t="s">
        <v>8352</v>
      </c>
      <c r="T2384" s="10">
        <f t="shared" si="188"/>
        <v>42195.187534722223</v>
      </c>
      <c r="U2384" s="11">
        <f t="shared" si="189"/>
        <v>42220.187534722223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4.3499999999999996</v>
      </c>
      <c r="P2385" s="6">
        <f t="shared" si="186"/>
        <v>145</v>
      </c>
      <c r="Q2385" t="str">
        <f t="shared" si="187"/>
        <v>technology/web</v>
      </c>
      <c r="R2385" t="s">
        <v>8348</v>
      </c>
      <c r="S2385" t="s">
        <v>8352</v>
      </c>
      <c r="T2385" s="10">
        <f t="shared" si="188"/>
        <v>42027.056793981479</v>
      </c>
      <c r="U2385" s="11">
        <f t="shared" si="189"/>
        <v>42057.056793981479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0.8</v>
      </c>
      <c r="P2386" s="6">
        <f t="shared" si="186"/>
        <v>1</v>
      </c>
      <c r="Q2386" t="str">
        <f t="shared" si="187"/>
        <v>technology/web</v>
      </c>
      <c r="R2386" t="s">
        <v>8348</v>
      </c>
      <c r="S2386" t="s">
        <v>8352</v>
      </c>
      <c r="T2386" s="10">
        <f t="shared" si="188"/>
        <v>41927.067627314813</v>
      </c>
      <c r="U2386" s="11">
        <f t="shared" si="189"/>
        <v>41957.109293981484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1.2123076923076923</v>
      </c>
      <c r="P2387" s="6">
        <f t="shared" si="186"/>
        <v>112.57142857142857</v>
      </c>
      <c r="Q2387" t="str">
        <f t="shared" si="187"/>
        <v>technology/web</v>
      </c>
      <c r="R2387" t="s">
        <v>8348</v>
      </c>
      <c r="S2387" t="s">
        <v>8352</v>
      </c>
      <c r="T2387" s="10">
        <f t="shared" si="188"/>
        <v>42191.70175925926</v>
      </c>
      <c r="U2387" s="11">
        <f t="shared" si="189"/>
        <v>42221.70175925926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 t="e">
        <f t="shared" si="186"/>
        <v>#DIV/0!</v>
      </c>
      <c r="Q2388" t="str">
        <f t="shared" si="187"/>
        <v>technology/web</v>
      </c>
      <c r="R2388" t="s">
        <v>8348</v>
      </c>
      <c r="S2388" t="s">
        <v>8352</v>
      </c>
      <c r="T2388" s="10">
        <f t="shared" si="188"/>
        <v>41954.838240740741</v>
      </c>
      <c r="U2388" s="11">
        <f t="shared" si="189"/>
        <v>42014.838240740741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0.68399999999999994</v>
      </c>
      <c r="P2389" s="6">
        <f t="shared" si="186"/>
        <v>342</v>
      </c>
      <c r="Q2389" t="str">
        <f t="shared" si="187"/>
        <v>technology/web</v>
      </c>
      <c r="R2389" t="s">
        <v>8348</v>
      </c>
      <c r="S2389" t="s">
        <v>8352</v>
      </c>
      <c r="T2389" s="10">
        <f t="shared" si="188"/>
        <v>42528.626620370371</v>
      </c>
      <c r="U2389" s="11">
        <f t="shared" si="189"/>
        <v>42573.626620370371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1.2513513513513512</v>
      </c>
      <c r="P2390" s="6">
        <f t="shared" si="186"/>
        <v>57.875</v>
      </c>
      <c r="Q2390" t="str">
        <f t="shared" si="187"/>
        <v>technology/web</v>
      </c>
      <c r="R2390" t="s">
        <v>8348</v>
      </c>
      <c r="S2390" t="s">
        <v>8352</v>
      </c>
      <c r="T2390" s="10">
        <f t="shared" si="188"/>
        <v>41989.853692129633</v>
      </c>
      <c r="U2390" s="11">
        <f t="shared" si="189"/>
        <v>42019.811805555553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0.1875</v>
      </c>
      <c r="P2391" s="6">
        <f t="shared" si="186"/>
        <v>30</v>
      </c>
      <c r="Q2391" t="str">
        <f t="shared" si="187"/>
        <v>technology/web</v>
      </c>
      <c r="R2391" t="s">
        <v>8348</v>
      </c>
      <c r="S2391" t="s">
        <v>8352</v>
      </c>
      <c r="T2391" s="10">
        <f t="shared" si="188"/>
        <v>42179.653379629628</v>
      </c>
      <c r="U2391" s="11">
        <f t="shared" si="189"/>
        <v>42210.915972222225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 t="e">
        <f t="shared" si="186"/>
        <v>#DIV/0!</v>
      </c>
      <c r="Q2392" t="str">
        <f t="shared" si="187"/>
        <v>technology/web</v>
      </c>
      <c r="R2392" t="s">
        <v>8348</v>
      </c>
      <c r="S2392" t="s">
        <v>8352</v>
      </c>
      <c r="T2392" s="10">
        <f t="shared" si="188"/>
        <v>41968.262314814812</v>
      </c>
      <c r="U2392" s="11">
        <f t="shared" si="189"/>
        <v>42008.262314814812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0.125</v>
      </c>
      <c r="P2393" s="6">
        <f t="shared" si="186"/>
        <v>25</v>
      </c>
      <c r="Q2393" t="str">
        <f t="shared" si="187"/>
        <v>technology/web</v>
      </c>
      <c r="R2393" t="s">
        <v>8348</v>
      </c>
      <c r="S2393" t="s">
        <v>8352</v>
      </c>
      <c r="T2393" s="10">
        <f t="shared" si="188"/>
        <v>42064.794490740736</v>
      </c>
      <c r="U2393" s="11">
        <f t="shared" si="189"/>
        <v>42094.752824074079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 t="e">
        <f t="shared" si="186"/>
        <v>#DIV/0!</v>
      </c>
      <c r="Q2394" t="str">
        <f t="shared" si="187"/>
        <v>technology/web</v>
      </c>
      <c r="R2394" t="s">
        <v>8348</v>
      </c>
      <c r="S2394" t="s">
        <v>8352</v>
      </c>
      <c r="T2394" s="10">
        <f t="shared" si="188"/>
        <v>42276.120636574073</v>
      </c>
      <c r="U2394" s="11">
        <f t="shared" si="189"/>
        <v>42306.120636574073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0.05</v>
      </c>
      <c r="P2395" s="6">
        <f t="shared" si="186"/>
        <v>50</v>
      </c>
      <c r="Q2395" t="str">
        <f t="shared" si="187"/>
        <v>technology/web</v>
      </c>
      <c r="R2395" t="s">
        <v>8348</v>
      </c>
      <c r="S2395" t="s">
        <v>8352</v>
      </c>
      <c r="T2395" s="10">
        <f t="shared" si="188"/>
        <v>42194.648344907408</v>
      </c>
      <c r="U2395" s="11">
        <f t="shared" si="189"/>
        <v>42224.648344907408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0.06</v>
      </c>
      <c r="P2396" s="6">
        <f t="shared" si="186"/>
        <v>1.5</v>
      </c>
      <c r="Q2396" t="str">
        <f t="shared" si="187"/>
        <v>technology/web</v>
      </c>
      <c r="R2396" t="s">
        <v>8348</v>
      </c>
      <c r="S2396" t="s">
        <v>8352</v>
      </c>
      <c r="T2396" s="10">
        <f t="shared" si="188"/>
        <v>42031.362187499995</v>
      </c>
      <c r="U2396" s="11">
        <f t="shared" si="189"/>
        <v>42061.362187499995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 t="e">
        <f t="shared" si="186"/>
        <v>#DIV/0!</v>
      </c>
      <c r="Q2397" t="str">
        <f t="shared" si="187"/>
        <v>technology/web</v>
      </c>
      <c r="R2397" t="s">
        <v>8348</v>
      </c>
      <c r="S2397" t="s">
        <v>8352</v>
      </c>
      <c r="T2397" s="10">
        <f t="shared" si="188"/>
        <v>42717.121377314819</v>
      </c>
      <c r="U2397" s="11">
        <f t="shared" si="189"/>
        <v>42745.372916666667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0.2</v>
      </c>
      <c r="P2398" s="6">
        <f t="shared" si="186"/>
        <v>10</v>
      </c>
      <c r="Q2398" t="str">
        <f t="shared" si="187"/>
        <v>technology/web</v>
      </c>
      <c r="R2398" t="s">
        <v>8348</v>
      </c>
      <c r="S2398" t="s">
        <v>8352</v>
      </c>
      <c r="T2398" s="10">
        <f t="shared" si="188"/>
        <v>42262.849050925928</v>
      </c>
      <c r="U2398" s="11">
        <f t="shared" si="189"/>
        <v>42292.849050925928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 t="e">
        <f t="shared" si="186"/>
        <v>#DIV/0!</v>
      </c>
      <c r="Q2399" t="str">
        <f t="shared" si="187"/>
        <v>technology/web</v>
      </c>
      <c r="R2399" t="s">
        <v>8348</v>
      </c>
      <c r="S2399" t="s">
        <v>8352</v>
      </c>
      <c r="T2399" s="10">
        <f t="shared" si="188"/>
        <v>41976.88490740741</v>
      </c>
      <c r="U2399" s="11">
        <f t="shared" si="189"/>
        <v>42006.88490740741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 t="e">
        <f t="shared" si="186"/>
        <v>#DIV/0!</v>
      </c>
      <c r="Q2400" t="str">
        <f t="shared" si="187"/>
        <v>technology/web</v>
      </c>
      <c r="R2400" t="s">
        <v>8348</v>
      </c>
      <c r="S2400" t="s">
        <v>8352</v>
      </c>
      <c r="T2400" s="10">
        <f t="shared" si="188"/>
        <v>42157.916481481487</v>
      </c>
      <c r="U2400" s="11">
        <f t="shared" si="189"/>
        <v>42187.916481481487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 t="e">
        <f t="shared" si="186"/>
        <v>#DIV/0!</v>
      </c>
      <c r="Q2401" t="str">
        <f t="shared" si="187"/>
        <v>technology/web</v>
      </c>
      <c r="R2401" t="s">
        <v>8348</v>
      </c>
      <c r="S2401" t="s">
        <v>8352</v>
      </c>
      <c r="T2401" s="10">
        <f t="shared" si="188"/>
        <v>41956.853078703702</v>
      </c>
      <c r="U2401" s="11">
        <f t="shared" si="189"/>
        <v>41991.853078703702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 t="e">
        <f t="shared" si="186"/>
        <v>#DIV/0!</v>
      </c>
      <c r="Q2402" t="str">
        <f t="shared" si="187"/>
        <v>technology/web</v>
      </c>
      <c r="R2402" t="s">
        <v>8348</v>
      </c>
      <c r="S2402" t="s">
        <v>8352</v>
      </c>
      <c r="T2402" s="10">
        <f t="shared" si="188"/>
        <v>42444.268101851849</v>
      </c>
      <c r="U2402" s="11">
        <f t="shared" si="189"/>
        <v>42474.268101851849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0.71785714285714286</v>
      </c>
      <c r="P2403" s="6">
        <f t="shared" si="186"/>
        <v>22.333333333333332</v>
      </c>
      <c r="Q2403" t="str">
        <f t="shared" si="187"/>
        <v>food/food trucks</v>
      </c>
      <c r="R2403" t="s">
        <v>8319</v>
      </c>
      <c r="S2403" t="s">
        <v>8357</v>
      </c>
      <c r="T2403" s="10">
        <f t="shared" si="188"/>
        <v>42374.822870370372</v>
      </c>
      <c r="U2403" s="11">
        <f t="shared" si="189"/>
        <v>42434.822870370372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0.43333333333333329</v>
      </c>
      <c r="P2404" s="6">
        <f t="shared" si="186"/>
        <v>52</v>
      </c>
      <c r="Q2404" t="str">
        <f t="shared" si="187"/>
        <v>food/food trucks</v>
      </c>
      <c r="R2404" t="s">
        <v>8319</v>
      </c>
      <c r="S2404" t="s">
        <v>8357</v>
      </c>
      <c r="T2404" s="10">
        <f t="shared" si="188"/>
        <v>42107.679756944446</v>
      </c>
      <c r="U2404" s="11">
        <f t="shared" si="189"/>
        <v>42137.679756944446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16.833333333333332</v>
      </c>
      <c r="P2405" s="6">
        <f t="shared" si="186"/>
        <v>16.833333333333332</v>
      </c>
      <c r="Q2405" t="str">
        <f t="shared" si="187"/>
        <v>food/food trucks</v>
      </c>
      <c r="R2405" t="s">
        <v>8319</v>
      </c>
      <c r="S2405" t="s">
        <v>8357</v>
      </c>
      <c r="T2405" s="10">
        <f t="shared" si="188"/>
        <v>42399.882615740738</v>
      </c>
      <c r="U2405" s="11">
        <f t="shared" si="189"/>
        <v>42459.840949074074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 t="e">
        <f t="shared" si="186"/>
        <v>#DIV/0!</v>
      </c>
      <c r="Q2406" t="str">
        <f t="shared" si="187"/>
        <v>food/food trucks</v>
      </c>
      <c r="R2406" t="s">
        <v>8319</v>
      </c>
      <c r="S2406" t="s">
        <v>8357</v>
      </c>
      <c r="T2406" s="10">
        <f t="shared" si="188"/>
        <v>42342.03943287037</v>
      </c>
      <c r="U2406" s="11">
        <f t="shared" si="189"/>
        <v>42372.03943287037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22.52</v>
      </c>
      <c r="P2407" s="6">
        <f t="shared" si="186"/>
        <v>56.3</v>
      </c>
      <c r="Q2407" t="str">
        <f t="shared" si="187"/>
        <v>food/food trucks</v>
      </c>
      <c r="R2407" t="s">
        <v>8319</v>
      </c>
      <c r="S2407" t="s">
        <v>8357</v>
      </c>
      <c r="T2407" s="10">
        <f t="shared" si="188"/>
        <v>42595.585358796292</v>
      </c>
      <c r="U2407" s="11">
        <f t="shared" si="189"/>
        <v>42616.585358796292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41.384615384615387</v>
      </c>
      <c r="P2408" s="6">
        <f t="shared" si="186"/>
        <v>84.0625</v>
      </c>
      <c r="Q2408" t="str">
        <f t="shared" si="187"/>
        <v>food/food trucks</v>
      </c>
      <c r="R2408" t="s">
        <v>8319</v>
      </c>
      <c r="S2408" t="s">
        <v>8357</v>
      </c>
      <c r="T2408" s="10">
        <f t="shared" si="188"/>
        <v>41983.110995370371</v>
      </c>
      <c r="U2408" s="11">
        <f t="shared" si="189"/>
        <v>42023.110995370371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25.259090909090908</v>
      </c>
      <c r="P2409" s="6">
        <f t="shared" si="186"/>
        <v>168.39393939393941</v>
      </c>
      <c r="Q2409" t="str">
        <f t="shared" si="187"/>
        <v>food/food trucks</v>
      </c>
      <c r="R2409" t="s">
        <v>8319</v>
      </c>
      <c r="S2409" t="s">
        <v>8357</v>
      </c>
      <c r="T2409" s="10">
        <f t="shared" si="188"/>
        <v>42082.575555555552</v>
      </c>
      <c r="U2409" s="11">
        <f t="shared" si="189"/>
        <v>42105.25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0.2</v>
      </c>
      <c r="P2410" s="6">
        <f t="shared" si="186"/>
        <v>15</v>
      </c>
      <c r="Q2410" t="str">
        <f t="shared" si="187"/>
        <v>food/food trucks</v>
      </c>
      <c r="R2410" t="s">
        <v>8319</v>
      </c>
      <c r="S2410" t="s">
        <v>8357</v>
      </c>
      <c r="T2410" s="10">
        <f t="shared" si="188"/>
        <v>41919.140706018516</v>
      </c>
      <c r="U2410" s="11">
        <f t="shared" si="189"/>
        <v>41949.182372685187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1.8399999999999999</v>
      </c>
      <c r="P2411" s="6">
        <f t="shared" si="186"/>
        <v>76.666666666666671</v>
      </c>
      <c r="Q2411" t="str">
        <f t="shared" si="187"/>
        <v>food/food trucks</v>
      </c>
      <c r="R2411" t="s">
        <v>8319</v>
      </c>
      <c r="S2411" t="s">
        <v>8357</v>
      </c>
      <c r="T2411" s="10">
        <f t="shared" si="188"/>
        <v>42204.875868055555</v>
      </c>
      <c r="U2411" s="11">
        <f t="shared" si="189"/>
        <v>42234.875868055555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 t="e">
        <f t="shared" si="186"/>
        <v>#DIV/0!</v>
      </c>
      <c r="Q2412" t="str">
        <f t="shared" si="187"/>
        <v>food/food trucks</v>
      </c>
      <c r="R2412" t="s">
        <v>8319</v>
      </c>
      <c r="S2412" t="s">
        <v>8357</v>
      </c>
      <c r="T2412" s="10">
        <f t="shared" si="188"/>
        <v>42224.408275462964</v>
      </c>
      <c r="U2412" s="11">
        <f t="shared" si="189"/>
        <v>42254.408275462964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0.60399999999999998</v>
      </c>
      <c r="P2413" s="6">
        <f t="shared" si="186"/>
        <v>50.333333333333336</v>
      </c>
      <c r="Q2413" t="str">
        <f t="shared" si="187"/>
        <v>food/food trucks</v>
      </c>
      <c r="R2413" t="s">
        <v>8319</v>
      </c>
      <c r="S2413" t="s">
        <v>8357</v>
      </c>
      <c r="T2413" s="10">
        <f t="shared" si="188"/>
        <v>42211.732430555552</v>
      </c>
      <c r="U2413" s="11">
        <f t="shared" si="189"/>
        <v>42241.732430555552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 t="e">
        <f t="shared" si="186"/>
        <v>#DIV/0!</v>
      </c>
      <c r="Q2414" t="str">
        <f t="shared" si="187"/>
        <v>food/food trucks</v>
      </c>
      <c r="R2414" t="s">
        <v>8319</v>
      </c>
      <c r="S2414" t="s">
        <v>8357</v>
      </c>
      <c r="T2414" s="10">
        <f t="shared" si="188"/>
        <v>42655.736956018518</v>
      </c>
      <c r="U2414" s="11">
        <f t="shared" si="189"/>
        <v>42700.778622685189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0.83333333333333337</v>
      </c>
      <c r="P2415" s="6">
        <f t="shared" si="186"/>
        <v>8.3333333333333339</v>
      </c>
      <c r="Q2415" t="str">
        <f t="shared" si="187"/>
        <v>food/food trucks</v>
      </c>
      <c r="R2415" t="s">
        <v>8319</v>
      </c>
      <c r="S2415" t="s">
        <v>8357</v>
      </c>
      <c r="T2415" s="10">
        <f t="shared" si="188"/>
        <v>41760.10974537037</v>
      </c>
      <c r="U2415" s="11">
        <f t="shared" si="189"/>
        <v>41790.979166666664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3.0666666666666664</v>
      </c>
      <c r="P2416" s="6">
        <f t="shared" si="186"/>
        <v>35.384615384615387</v>
      </c>
      <c r="Q2416" t="str">
        <f t="shared" si="187"/>
        <v>food/food trucks</v>
      </c>
      <c r="R2416" t="s">
        <v>8319</v>
      </c>
      <c r="S2416" t="s">
        <v>8357</v>
      </c>
      <c r="T2416" s="10">
        <f t="shared" si="188"/>
        <v>42198.695138888885</v>
      </c>
      <c r="U2416" s="11">
        <f t="shared" si="189"/>
        <v>42238.165972222225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0.55833333333333335</v>
      </c>
      <c r="P2417" s="6">
        <f t="shared" si="186"/>
        <v>55.833333333333336</v>
      </c>
      <c r="Q2417" t="str">
        <f t="shared" si="187"/>
        <v>food/food trucks</v>
      </c>
      <c r="R2417" t="s">
        <v>8319</v>
      </c>
      <c r="S2417" t="s">
        <v>8357</v>
      </c>
      <c r="T2417" s="10">
        <f t="shared" si="188"/>
        <v>42536.862800925926</v>
      </c>
      <c r="U2417" s="11">
        <f t="shared" si="189"/>
        <v>42566.862800925926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2.5000000000000001E-2</v>
      </c>
      <c r="P2418" s="6">
        <f t="shared" si="186"/>
        <v>5</v>
      </c>
      <c r="Q2418" t="str">
        <f t="shared" si="187"/>
        <v>food/food trucks</v>
      </c>
      <c r="R2418" t="s">
        <v>8319</v>
      </c>
      <c r="S2418" t="s">
        <v>8357</v>
      </c>
      <c r="T2418" s="10">
        <f t="shared" si="188"/>
        <v>42019.737766203703</v>
      </c>
      <c r="U2418" s="11">
        <f t="shared" si="189"/>
        <v>42077.625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 t="e">
        <f t="shared" si="186"/>
        <v>#DIV/0!</v>
      </c>
      <c r="Q2419" t="str">
        <f t="shared" si="187"/>
        <v>food/food trucks</v>
      </c>
      <c r="R2419" t="s">
        <v>8319</v>
      </c>
      <c r="S2419" t="s">
        <v>8357</v>
      </c>
      <c r="T2419" s="10">
        <f t="shared" si="188"/>
        <v>41831.884108796294</v>
      </c>
      <c r="U2419" s="11">
        <f t="shared" si="189"/>
        <v>41861.884108796294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0.02</v>
      </c>
      <c r="P2420" s="6">
        <f t="shared" si="186"/>
        <v>1</v>
      </c>
      <c r="Q2420" t="str">
        <f t="shared" si="187"/>
        <v>food/food trucks</v>
      </c>
      <c r="R2420" t="s">
        <v>8319</v>
      </c>
      <c r="S2420" t="s">
        <v>8357</v>
      </c>
      <c r="T2420" s="10">
        <f t="shared" si="188"/>
        <v>42027.856990740736</v>
      </c>
      <c r="U2420" s="11">
        <f t="shared" si="189"/>
        <v>42087.815324074079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 t="e">
        <f t="shared" si="186"/>
        <v>#DIV/0!</v>
      </c>
      <c r="Q2421" t="str">
        <f t="shared" si="187"/>
        <v>food/food trucks</v>
      </c>
      <c r="R2421" t="s">
        <v>8319</v>
      </c>
      <c r="S2421" t="s">
        <v>8357</v>
      </c>
      <c r="T2421" s="10">
        <f t="shared" si="188"/>
        <v>41993.738298611104</v>
      </c>
      <c r="U2421" s="11">
        <f t="shared" si="189"/>
        <v>42053.738298611104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14.825133372851216</v>
      </c>
      <c r="P2422" s="6">
        <f t="shared" si="186"/>
        <v>69.472222222222229</v>
      </c>
      <c r="Q2422" t="str">
        <f t="shared" si="187"/>
        <v>food/food trucks</v>
      </c>
      <c r="R2422" t="s">
        <v>8319</v>
      </c>
      <c r="S2422" t="s">
        <v>8357</v>
      </c>
      <c r="T2422" s="10">
        <f t="shared" si="188"/>
        <v>41893.028877314813</v>
      </c>
      <c r="U2422" s="11">
        <f t="shared" si="189"/>
        <v>41953.070543981477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1.6666666666666666E-2</v>
      </c>
      <c r="P2423" s="6">
        <f t="shared" si="186"/>
        <v>1</v>
      </c>
      <c r="Q2423" t="str">
        <f t="shared" si="187"/>
        <v>food/food trucks</v>
      </c>
      <c r="R2423" t="s">
        <v>8319</v>
      </c>
      <c r="S2423" t="s">
        <v>8357</v>
      </c>
      <c r="T2423" s="10">
        <f t="shared" si="188"/>
        <v>42026.687453703707</v>
      </c>
      <c r="U2423" s="11">
        <f t="shared" si="189"/>
        <v>42056.687453703707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0.2</v>
      </c>
      <c r="P2424" s="6">
        <f t="shared" si="186"/>
        <v>1</v>
      </c>
      <c r="Q2424" t="str">
        <f t="shared" si="187"/>
        <v>food/food trucks</v>
      </c>
      <c r="R2424" t="s">
        <v>8319</v>
      </c>
      <c r="S2424" t="s">
        <v>8357</v>
      </c>
      <c r="T2424" s="10">
        <f t="shared" si="188"/>
        <v>42044.724953703699</v>
      </c>
      <c r="U2424" s="11">
        <f t="shared" si="189"/>
        <v>42074.683287037042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1.3333333333333334E-2</v>
      </c>
      <c r="P2425" s="6">
        <f t="shared" si="186"/>
        <v>8</v>
      </c>
      <c r="Q2425" t="str">
        <f t="shared" si="187"/>
        <v>food/food trucks</v>
      </c>
      <c r="R2425" t="s">
        <v>8319</v>
      </c>
      <c r="S2425" t="s">
        <v>8357</v>
      </c>
      <c r="T2425" s="10">
        <f t="shared" si="188"/>
        <v>41974.704745370371</v>
      </c>
      <c r="U2425" s="11">
        <f t="shared" si="189"/>
        <v>42004.704745370371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</v>
      </c>
      <c r="P2426" s="6">
        <f t="shared" si="186"/>
        <v>34.444444444444443</v>
      </c>
      <c r="Q2426" t="str">
        <f t="shared" si="187"/>
        <v>food/food trucks</v>
      </c>
      <c r="R2426" t="s">
        <v>8319</v>
      </c>
      <c r="S2426" t="s">
        <v>8357</v>
      </c>
      <c r="T2426" s="10">
        <f t="shared" si="188"/>
        <v>41909.892453703702</v>
      </c>
      <c r="U2426" s="11">
        <f t="shared" si="189"/>
        <v>41939.892453703702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2.8571428571428574E-2</v>
      </c>
      <c r="P2427" s="6">
        <f t="shared" si="186"/>
        <v>1</v>
      </c>
      <c r="Q2427" t="str">
        <f t="shared" si="187"/>
        <v>food/food trucks</v>
      </c>
      <c r="R2427" t="s">
        <v>8319</v>
      </c>
      <c r="S2427" t="s">
        <v>8357</v>
      </c>
      <c r="T2427" s="10">
        <f t="shared" si="188"/>
        <v>42502.913761574076</v>
      </c>
      <c r="U2427" s="11">
        <f t="shared" si="189"/>
        <v>42517.919444444444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 t="e">
        <f t="shared" si="186"/>
        <v>#DIV/0!</v>
      </c>
      <c r="Q2428" t="str">
        <f t="shared" si="187"/>
        <v>food/food trucks</v>
      </c>
      <c r="R2428" t="s">
        <v>8319</v>
      </c>
      <c r="S2428" t="s">
        <v>8357</v>
      </c>
      <c r="T2428" s="10">
        <f t="shared" si="188"/>
        <v>42164.170046296291</v>
      </c>
      <c r="U2428" s="11">
        <f t="shared" si="189"/>
        <v>42224.170046296291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2E-3</v>
      </c>
      <c r="P2429" s="6">
        <f t="shared" si="186"/>
        <v>1</v>
      </c>
      <c r="Q2429" t="str">
        <f t="shared" si="187"/>
        <v>food/food trucks</v>
      </c>
      <c r="R2429" t="s">
        <v>8319</v>
      </c>
      <c r="S2429" t="s">
        <v>8357</v>
      </c>
      <c r="T2429" s="10">
        <f t="shared" si="188"/>
        <v>42412.318668981476</v>
      </c>
      <c r="U2429" s="11">
        <f t="shared" si="189"/>
        <v>42452.277002314819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2.8571428571428571E-3</v>
      </c>
      <c r="P2430" s="6">
        <f t="shared" si="186"/>
        <v>1</v>
      </c>
      <c r="Q2430" t="str">
        <f t="shared" si="187"/>
        <v>food/food trucks</v>
      </c>
      <c r="R2430" t="s">
        <v>8319</v>
      </c>
      <c r="S2430" t="s">
        <v>8357</v>
      </c>
      <c r="T2430" s="10">
        <f t="shared" si="188"/>
        <v>42045.784155092595</v>
      </c>
      <c r="U2430" s="11">
        <f t="shared" si="189"/>
        <v>42075.742488425924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</v>
      </c>
      <c r="P2431" s="6">
        <f t="shared" si="186"/>
        <v>501.25</v>
      </c>
      <c r="Q2431" t="str">
        <f t="shared" si="187"/>
        <v>food/food trucks</v>
      </c>
      <c r="R2431" t="s">
        <v>8319</v>
      </c>
      <c r="S2431" t="s">
        <v>8357</v>
      </c>
      <c r="T2431" s="10">
        <f t="shared" si="188"/>
        <v>42734.879236111112</v>
      </c>
      <c r="U2431" s="11">
        <f t="shared" si="189"/>
        <v>42771.697222222225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0.70000000000000007</v>
      </c>
      <c r="P2432" s="6">
        <f t="shared" si="186"/>
        <v>10.5</v>
      </c>
      <c r="Q2432" t="str">
        <f t="shared" si="187"/>
        <v>food/food trucks</v>
      </c>
      <c r="R2432" t="s">
        <v>8319</v>
      </c>
      <c r="S2432" t="s">
        <v>8357</v>
      </c>
      <c r="T2432" s="10">
        <f t="shared" si="188"/>
        <v>42382.130833333329</v>
      </c>
      <c r="U2432" s="11">
        <f t="shared" si="189"/>
        <v>42412.130833333329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2E-3</v>
      </c>
      <c r="P2433" s="6">
        <f t="shared" si="186"/>
        <v>1</v>
      </c>
      <c r="Q2433" t="str">
        <f t="shared" si="187"/>
        <v>food/food trucks</v>
      </c>
      <c r="R2433" t="s">
        <v>8319</v>
      </c>
      <c r="S2433" t="s">
        <v>8357</v>
      </c>
      <c r="T2433" s="10">
        <f t="shared" si="188"/>
        <v>42489.099687499998</v>
      </c>
      <c r="U2433" s="11">
        <f t="shared" si="189"/>
        <v>42549.099687499998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90">(E2434/D2434)*100</f>
        <v>1.4285714285714287E-2</v>
      </c>
      <c r="P2434" s="6">
        <f t="shared" ref="P2434:P2497" si="191">(E2434/L2434)</f>
        <v>1</v>
      </c>
      <c r="Q2434" t="str">
        <f t="shared" ref="Q2434:Q2497" si="192">N2434</f>
        <v>food/food trucks</v>
      </c>
      <c r="R2434" t="s">
        <v>8319</v>
      </c>
      <c r="S2434" t="s">
        <v>8357</v>
      </c>
      <c r="T2434" s="10">
        <f t="shared" si="188"/>
        <v>42041.218715277777</v>
      </c>
      <c r="U2434" s="11">
        <f t="shared" si="189"/>
        <v>42071.218715277777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90"/>
        <v>0</v>
      </c>
      <c r="P2435" s="6" t="e">
        <f t="shared" si="191"/>
        <v>#DIV/0!</v>
      </c>
      <c r="Q2435" t="str">
        <f t="shared" si="192"/>
        <v>food/food trucks</v>
      </c>
      <c r="R2435" t="s">
        <v>8319</v>
      </c>
      <c r="S2435" t="s">
        <v>8357</v>
      </c>
      <c r="T2435" s="10">
        <f t="shared" ref="T2435:T2498" si="193">(((J2435/60)/60)/24)+DATE(1970,1,1)</f>
        <v>42397.89980324074</v>
      </c>
      <c r="U2435" s="11">
        <f t="shared" ref="U2435:U2498" si="194">(((I2435/60)/60)/24)+DATE(1970,1,1)</f>
        <v>42427.89980324074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0.13</v>
      </c>
      <c r="P2436" s="6">
        <f t="shared" si="191"/>
        <v>13</v>
      </c>
      <c r="Q2436" t="str">
        <f t="shared" si="192"/>
        <v>food/food trucks</v>
      </c>
      <c r="R2436" t="s">
        <v>8319</v>
      </c>
      <c r="S2436" t="s">
        <v>8357</v>
      </c>
      <c r="T2436" s="10">
        <f t="shared" si="193"/>
        <v>42180.18604166666</v>
      </c>
      <c r="U2436" s="11">
        <f t="shared" si="194"/>
        <v>42220.18604166666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0.48960000000000004</v>
      </c>
      <c r="P2437" s="6">
        <f t="shared" si="191"/>
        <v>306</v>
      </c>
      <c r="Q2437" t="str">
        <f t="shared" si="192"/>
        <v>food/food trucks</v>
      </c>
      <c r="R2437" t="s">
        <v>8319</v>
      </c>
      <c r="S2437" t="s">
        <v>8357</v>
      </c>
      <c r="T2437" s="10">
        <f t="shared" si="193"/>
        <v>42252.277615740735</v>
      </c>
      <c r="U2437" s="11">
        <f t="shared" si="194"/>
        <v>42282.277615740735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3.8461538461538464E-2</v>
      </c>
      <c r="P2438" s="6">
        <f t="shared" si="191"/>
        <v>22.5</v>
      </c>
      <c r="Q2438" t="str">
        <f t="shared" si="192"/>
        <v>food/food trucks</v>
      </c>
      <c r="R2438" t="s">
        <v>8319</v>
      </c>
      <c r="S2438" t="s">
        <v>8357</v>
      </c>
      <c r="T2438" s="10">
        <f t="shared" si="193"/>
        <v>42338.615393518514</v>
      </c>
      <c r="U2438" s="11">
        <f t="shared" si="194"/>
        <v>42398.615393518514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 t="e">
        <f t="shared" si="191"/>
        <v>#DIV/0!</v>
      </c>
      <c r="Q2439" t="str">
        <f t="shared" si="192"/>
        <v>food/food trucks</v>
      </c>
      <c r="R2439" t="s">
        <v>8319</v>
      </c>
      <c r="S2439" t="s">
        <v>8357</v>
      </c>
      <c r="T2439" s="10">
        <f t="shared" si="193"/>
        <v>42031.965138888889</v>
      </c>
      <c r="U2439" s="11">
        <f t="shared" si="194"/>
        <v>42080.75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0.33333333333333337</v>
      </c>
      <c r="P2440" s="6">
        <f t="shared" si="191"/>
        <v>50</v>
      </c>
      <c r="Q2440" t="str">
        <f t="shared" si="192"/>
        <v>food/food trucks</v>
      </c>
      <c r="R2440" t="s">
        <v>8319</v>
      </c>
      <c r="S2440" t="s">
        <v>8357</v>
      </c>
      <c r="T2440" s="10">
        <f t="shared" si="193"/>
        <v>42285.91506944444</v>
      </c>
      <c r="U2440" s="11">
        <f t="shared" si="194"/>
        <v>42345.956736111111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 t="e">
        <f t="shared" si="191"/>
        <v>#DIV/0!</v>
      </c>
      <c r="Q2441" t="str">
        <f t="shared" si="192"/>
        <v>food/food trucks</v>
      </c>
      <c r="R2441" t="s">
        <v>8319</v>
      </c>
      <c r="S2441" t="s">
        <v>8357</v>
      </c>
      <c r="T2441" s="10">
        <f t="shared" si="193"/>
        <v>42265.818622685183</v>
      </c>
      <c r="U2441" s="11">
        <f t="shared" si="194"/>
        <v>42295.818622685183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0.2</v>
      </c>
      <c r="P2442" s="6">
        <f t="shared" si="191"/>
        <v>5</v>
      </c>
      <c r="Q2442" t="str">
        <f t="shared" si="192"/>
        <v>food/food trucks</v>
      </c>
      <c r="R2442" t="s">
        <v>8319</v>
      </c>
      <c r="S2442" t="s">
        <v>8357</v>
      </c>
      <c r="T2442" s="10">
        <f t="shared" si="193"/>
        <v>42383.899456018517</v>
      </c>
      <c r="U2442" s="11">
        <f t="shared" si="194"/>
        <v>42413.899456018517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107.88</v>
      </c>
      <c r="P2443" s="6">
        <f t="shared" si="191"/>
        <v>74.22935779816514</v>
      </c>
      <c r="Q2443" t="str">
        <f t="shared" si="192"/>
        <v>food/small batch</v>
      </c>
      <c r="R2443" t="s">
        <v>8340</v>
      </c>
      <c r="S2443" t="s">
        <v>8357</v>
      </c>
      <c r="T2443" s="10">
        <f t="shared" si="193"/>
        <v>42187.125625000001</v>
      </c>
      <c r="U2443" s="11">
        <f t="shared" si="194"/>
        <v>42208.207638888889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125.94166666666666</v>
      </c>
      <c r="P2444" s="6">
        <f t="shared" si="191"/>
        <v>81.252688172043008</v>
      </c>
      <c r="Q2444" t="str">
        <f t="shared" si="192"/>
        <v>food/small batch</v>
      </c>
      <c r="R2444" t="s">
        <v>8340</v>
      </c>
      <c r="S2444" t="s">
        <v>8357</v>
      </c>
      <c r="T2444" s="10">
        <f t="shared" si="193"/>
        <v>42052.666990740734</v>
      </c>
      <c r="U2444" s="11">
        <f t="shared" si="194"/>
        <v>42082.625324074077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202.51495</v>
      </c>
      <c r="P2445" s="6">
        <f t="shared" si="191"/>
        <v>130.23469453376205</v>
      </c>
      <c r="Q2445" t="str">
        <f t="shared" si="192"/>
        <v>food/small batch</v>
      </c>
      <c r="R2445" t="s">
        <v>8340</v>
      </c>
      <c r="S2445" t="s">
        <v>8357</v>
      </c>
      <c r="T2445" s="10">
        <f t="shared" si="193"/>
        <v>41836.625254629631</v>
      </c>
      <c r="U2445" s="11">
        <f t="shared" si="194"/>
        <v>41866.625254629631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108.60000000000001</v>
      </c>
      <c r="P2446" s="6">
        <f t="shared" si="191"/>
        <v>53.409836065573771</v>
      </c>
      <c r="Q2446" t="str">
        <f t="shared" si="192"/>
        <v>food/small batch</v>
      </c>
      <c r="R2446" t="s">
        <v>8340</v>
      </c>
      <c r="S2446" t="s">
        <v>8357</v>
      </c>
      <c r="T2446" s="10">
        <f t="shared" si="193"/>
        <v>42485.754525462966</v>
      </c>
      <c r="U2446" s="11">
        <f t="shared" si="194"/>
        <v>42515.754525462966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172.8</v>
      </c>
      <c r="P2447" s="6">
        <f t="shared" si="191"/>
        <v>75.130434782608702</v>
      </c>
      <c r="Q2447" t="str">
        <f t="shared" si="192"/>
        <v>food/small batch</v>
      </c>
      <c r="R2447" t="s">
        <v>8340</v>
      </c>
      <c r="S2447" t="s">
        <v>8357</v>
      </c>
      <c r="T2447" s="10">
        <f t="shared" si="193"/>
        <v>42243.190057870372</v>
      </c>
      <c r="U2447" s="11">
        <f t="shared" si="194"/>
        <v>42273.190057870372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167.98</v>
      </c>
      <c r="P2448" s="6">
        <f t="shared" si="191"/>
        <v>75.666666666666671</v>
      </c>
      <c r="Q2448" t="str">
        <f t="shared" si="192"/>
        <v>food/small batch</v>
      </c>
      <c r="R2448" t="s">
        <v>8340</v>
      </c>
      <c r="S2448" t="s">
        <v>8357</v>
      </c>
      <c r="T2448" s="10">
        <f t="shared" si="193"/>
        <v>42670.602673611109</v>
      </c>
      <c r="U2448" s="11">
        <f t="shared" si="194"/>
        <v>42700.64434027778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427.20000000000005</v>
      </c>
      <c r="P2449" s="6">
        <f t="shared" si="191"/>
        <v>31.691394658753708</v>
      </c>
      <c r="Q2449" t="str">
        <f t="shared" si="192"/>
        <v>food/small batch</v>
      </c>
      <c r="R2449" t="s">
        <v>8340</v>
      </c>
      <c r="S2449" t="s">
        <v>8357</v>
      </c>
      <c r="T2449" s="10">
        <f t="shared" si="193"/>
        <v>42654.469826388886</v>
      </c>
      <c r="U2449" s="11">
        <f t="shared" si="194"/>
        <v>42686.166666666672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107.5</v>
      </c>
      <c r="P2450" s="6">
        <f t="shared" si="191"/>
        <v>47.777777777777779</v>
      </c>
      <c r="Q2450" t="str">
        <f t="shared" si="192"/>
        <v>food/small batch</v>
      </c>
      <c r="R2450" t="s">
        <v>8340</v>
      </c>
      <c r="S2450" t="s">
        <v>8357</v>
      </c>
      <c r="T2450" s="10">
        <f t="shared" si="193"/>
        <v>42607.316122685181</v>
      </c>
      <c r="U2450" s="11">
        <f t="shared" si="194"/>
        <v>42613.233333333337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 s="6">
        <f t="shared" si="191"/>
        <v>90</v>
      </c>
      <c r="Q2451" t="str">
        <f t="shared" si="192"/>
        <v>food/small batch</v>
      </c>
      <c r="R2451" t="s">
        <v>8340</v>
      </c>
      <c r="S2451" t="s">
        <v>8357</v>
      </c>
      <c r="T2451" s="10">
        <f t="shared" si="193"/>
        <v>41943.142534722225</v>
      </c>
      <c r="U2451" s="11">
        <f t="shared" si="194"/>
        <v>41973.184201388889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101.53353333333335</v>
      </c>
      <c r="P2452" s="6">
        <f t="shared" si="191"/>
        <v>149.31401960784314</v>
      </c>
      <c r="Q2452" t="str">
        <f t="shared" si="192"/>
        <v>food/small batch</v>
      </c>
      <c r="R2452" t="s">
        <v>8340</v>
      </c>
      <c r="S2452" t="s">
        <v>8357</v>
      </c>
      <c r="T2452" s="10">
        <f t="shared" si="193"/>
        <v>41902.07240740741</v>
      </c>
      <c r="U2452" s="11">
        <f t="shared" si="194"/>
        <v>41940.132638888892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115.45</v>
      </c>
      <c r="P2453" s="6">
        <f t="shared" si="191"/>
        <v>62.06989247311828</v>
      </c>
      <c r="Q2453" t="str">
        <f t="shared" si="192"/>
        <v>food/small batch</v>
      </c>
      <c r="R2453" t="s">
        <v>8340</v>
      </c>
      <c r="S2453" t="s">
        <v>8357</v>
      </c>
      <c r="T2453" s="10">
        <f t="shared" si="193"/>
        <v>42779.908449074079</v>
      </c>
      <c r="U2453" s="11">
        <f t="shared" si="194"/>
        <v>42799.908449074079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133.5</v>
      </c>
      <c r="P2454" s="6">
        <f t="shared" si="191"/>
        <v>53.4</v>
      </c>
      <c r="Q2454" t="str">
        <f t="shared" si="192"/>
        <v>food/small batch</v>
      </c>
      <c r="R2454" t="s">
        <v>8340</v>
      </c>
      <c r="S2454" t="s">
        <v>8357</v>
      </c>
      <c r="T2454" s="10">
        <f t="shared" si="193"/>
        <v>42338.84375</v>
      </c>
      <c r="U2454" s="11">
        <f t="shared" si="194"/>
        <v>42367.958333333328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154.69999999999999</v>
      </c>
      <c r="P2455" s="6">
        <f t="shared" si="191"/>
        <v>69.268656716417908</v>
      </c>
      <c r="Q2455" t="str">
        <f t="shared" si="192"/>
        <v>food/small batch</v>
      </c>
      <c r="R2455" t="s">
        <v>8340</v>
      </c>
      <c r="S2455" t="s">
        <v>8357</v>
      </c>
      <c r="T2455" s="10">
        <f t="shared" si="193"/>
        <v>42738.692233796297</v>
      </c>
      <c r="U2455" s="11">
        <f t="shared" si="194"/>
        <v>42768.692233796297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100.84571428571429</v>
      </c>
      <c r="P2456" s="6">
        <f t="shared" si="191"/>
        <v>271.50769230769231</v>
      </c>
      <c r="Q2456" t="str">
        <f t="shared" si="192"/>
        <v>food/small batch</v>
      </c>
      <c r="R2456" t="s">
        <v>8340</v>
      </c>
      <c r="S2456" t="s">
        <v>8357</v>
      </c>
      <c r="T2456" s="10">
        <f t="shared" si="193"/>
        <v>42770.201481481476</v>
      </c>
      <c r="U2456" s="11">
        <f t="shared" si="194"/>
        <v>42805.201481481476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 s="6">
        <f t="shared" si="191"/>
        <v>34.125</v>
      </c>
      <c r="Q2457" t="str">
        <f t="shared" si="192"/>
        <v>food/small batch</v>
      </c>
      <c r="R2457" t="s">
        <v>8340</v>
      </c>
      <c r="S2457" t="s">
        <v>8357</v>
      </c>
      <c r="T2457" s="10">
        <f t="shared" si="193"/>
        <v>42452.781828703708</v>
      </c>
      <c r="U2457" s="11">
        <f t="shared" si="194"/>
        <v>42480.781828703708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180.86666666666667</v>
      </c>
      <c r="P2458" s="6">
        <f t="shared" si="191"/>
        <v>40.492537313432834</v>
      </c>
      <c r="Q2458" t="str">
        <f t="shared" si="192"/>
        <v>food/small batch</v>
      </c>
      <c r="R2458" t="s">
        <v>8340</v>
      </c>
      <c r="S2458" t="s">
        <v>8357</v>
      </c>
      <c r="T2458" s="10">
        <f t="shared" si="193"/>
        <v>42761.961099537039</v>
      </c>
      <c r="U2458" s="11">
        <f t="shared" si="194"/>
        <v>42791.961099537039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102.30434782608695</v>
      </c>
      <c r="P2459" s="6">
        <f t="shared" si="191"/>
        <v>189.75806451612902</v>
      </c>
      <c r="Q2459" t="str">
        <f t="shared" si="192"/>
        <v>food/small batch</v>
      </c>
      <c r="R2459" t="s">
        <v>8340</v>
      </c>
      <c r="S2459" t="s">
        <v>8357</v>
      </c>
      <c r="T2459" s="10">
        <f t="shared" si="193"/>
        <v>42423.602500000001</v>
      </c>
      <c r="U2459" s="11">
        <f t="shared" si="194"/>
        <v>42453.560833333337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110.17999999999999</v>
      </c>
      <c r="P2460" s="6">
        <f t="shared" si="191"/>
        <v>68.862499999999997</v>
      </c>
      <c r="Q2460" t="str">
        <f t="shared" si="192"/>
        <v>food/small batch</v>
      </c>
      <c r="R2460" t="s">
        <v>8340</v>
      </c>
      <c r="S2460" t="s">
        <v>8357</v>
      </c>
      <c r="T2460" s="10">
        <f t="shared" si="193"/>
        <v>42495.871736111112</v>
      </c>
      <c r="U2460" s="11">
        <f t="shared" si="194"/>
        <v>42530.791666666672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102.25</v>
      </c>
      <c r="P2461" s="6">
        <f t="shared" si="191"/>
        <v>108.77659574468085</v>
      </c>
      <c r="Q2461" t="str">
        <f t="shared" si="192"/>
        <v>food/small batch</v>
      </c>
      <c r="R2461" t="s">
        <v>8340</v>
      </c>
      <c r="S2461" t="s">
        <v>8357</v>
      </c>
      <c r="T2461" s="10">
        <f t="shared" si="193"/>
        <v>42407.637557870374</v>
      </c>
      <c r="U2461" s="11">
        <f t="shared" si="194"/>
        <v>42452.595891203702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100.78823529411764</v>
      </c>
      <c r="P2462" s="6">
        <f t="shared" si="191"/>
        <v>125.98529411764706</v>
      </c>
      <c r="Q2462" t="str">
        <f t="shared" si="192"/>
        <v>food/small batch</v>
      </c>
      <c r="R2462" t="s">
        <v>8340</v>
      </c>
      <c r="S2462" t="s">
        <v>8357</v>
      </c>
      <c r="T2462" s="10">
        <f t="shared" si="193"/>
        <v>42704.187118055561</v>
      </c>
      <c r="U2462" s="11">
        <f t="shared" si="194"/>
        <v>42738.178472222222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103.8</v>
      </c>
      <c r="P2463" s="6">
        <f t="shared" si="191"/>
        <v>90.523255813953483</v>
      </c>
      <c r="Q2463" t="str">
        <f t="shared" si="192"/>
        <v>music/indie rock</v>
      </c>
      <c r="R2463" t="s">
        <v>8322</v>
      </c>
      <c r="S2463" t="s">
        <v>8354</v>
      </c>
      <c r="T2463" s="10">
        <f t="shared" si="193"/>
        <v>40784.012696759259</v>
      </c>
      <c r="U2463" s="11">
        <f t="shared" si="194"/>
        <v>40817.125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110.70833333333334</v>
      </c>
      <c r="P2464" s="6">
        <f t="shared" si="191"/>
        <v>28.880434782608695</v>
      </c>
      <c r="Q2464" t="str">
        <f t="shared" si="192"/>
        <v>music/indie rock</v>
      </c>
      <c r="R2464" t="s">
        <v>8322</v>
      </c>
      <c r="S2464" t="s">
        <v>8354</v>
      </c>
      <c r="T2464" s="10">
        <f t="shared" si="193"/>
        <v>41089.186296296299</v>
      </c>
      <c r="U2464" s="11">
        <f t="shared" si="194"/>
        <v>41109.186296296299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116.25000000000001</v>
      </c>
      <c r="P2465" s="6">
        <f t="shared" si="191"/>
        <v>31</v>
      </c>
      <c r="Q2465" t="str">
        <f t="shared" si="192"/>
        <v>music/indie rock</v>
      </c>
      <c r="R2465" t="s">
        <v>8322</v>
      </c>
      <c r="S2465" t="s">
        <v>8354</v>
      </c>
      <c r="T2465" s="10">
        <f t="shared" si="193"/>
        <v>41341.111400462964</v>
      </c>
      <c r="U2465" s="11">
        <f t="shared" si="194"/>
        <v>41380.791666666664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111.1</v>
      </c>
      <c r="P2466" s="6">
        <f t="shared" si="191"/>
        <v>51.674418604651166</v>
      </c>
      <c r="Q2466" t="str">
        <f t="shared" si="192"/>
        <v>music/indie rock</v>
      </c>
      <c r="R2466" t="s">
        <v>8322</v>
      </c>
      <c r="S2466" t="s">
        <v>8354</v>
      </c>
      <c r="T2466" s="10">
        <f t="shared" si="193"/>
        <v>42248.90042824074</v>
      </c>
      <c r="U2466" s="11">
        <f t="shared" si="194"/>
        <v>42277.811805555553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180.14285714285714</v>
      </c>
      <c r="P2467" s="6">
        <f t="shared" si="191"/>
        <v>26.270833333333332</v>
      </c>
      <c r="Q2467" t="str">
        <f t="shared" si="192"/>
        <v>music/indie rock</v>
      </c>
      <c r="R2467" t="s">
        <v>8322</v>
      </c>
      <c r="S2467" t="s">
        <v>8354</v>
      </c>
      <c r="T2467" s="10">
        <f t="shared" si="193"/>
        <v>41145.719305555554</v>
      </c>
      <c r="U2467" s="11">
        <f t="shared" si="194"/>
        <v>41175.719305555554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 s="6">
        <f t="shared" si="191"/>
        <v>48.07692307692308</v>
      </c>
      <c r="Q2468" t="str">
        <f t="shared" si="192"/>
        <v>music/indie rock</v>
      </c>
      <c r="R2468" t="s">
        <v>8322</v>
      </c>
      <c r="S2468" t="s">
        <v>8354</v>
      </c>
      <c r="T2468" s="10">
        <f t="shared" si="193"/>
        <v>41373.102465277778</v>
      </c>
      <c r="U2468" s="11">
        <f t="shared" si="194"/>
        <v>41403.102465277778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118.5</v>
      </c>
      <c r="P2469" s="6">
        <f t="shared" si="191"/>
        <v>27.558139534883722</v>
      </c>
      <c r="Q2469" t="str">
        <f t="shared" si="192"/>
        <v>music/indie rock</v>
      </c>
      <c r="R2469" t="s">
        <v>8322</v>
      </c>
      <c r="S2469" t="s">
        <v>8354</v>
      </c>
      <c r="T2469" s="10">
        <f t="shared" si="193"/>
        <v>41025.874201388891</v>
      </c>
      <c r="U2469" s="11">
        <f t="shared" si="194"/>
        <v>41039.708333333336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107.21700000000001</v>
      </c>
      <c r="P2470" s="6">
        <f t="shared" si="191"/>
        <v>36.97137931034483</v>
      </c>
      <c r="Q2470" t="str">
        <f t="shared" si="192"/>
        <v>music/indie rock</v>
      </c>
      <c r="R2470" t="s">
        <v>8322</v>
      </c>
      <c r="S2470" t="s">
        <v>8354</v>
      </c>
      <c r="T2470" s="10">
        <f t="shared" si="193"/>
        <v>41174.154178240737</v>
      </c>
      <c r="U2470" s="11">
        <f t="shared" si="194"/>
        <v>41210.208333333336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113.66666666666667</v>
      </c>
      <c r="P2471" s="6">
        <f t="shared" si="191"/>
        <v>29.021276595744681</v>
      </c>
      <c r="Q2471" t="str">
        <f t="shared" si="192"/>
        <v>music/indie rock</v>
      </c>
      <c r="R2471" t="s">
        <v>8322</v>
      </c>
      <c r="S2471" t="s">
        <v>8354</v>
      </c>
      <c r="T2471" s="10">
        <f t="shared" si="193"/>
        <v>40557.429733796293</v>
      </c>
      <c r="U2471" s="11">
        <f t="shared" si="194"/>
        <v>40582.429733796293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103.16400000000002</v>
      </c>
      <c r="P2472" s="6">
        <f t="shared" si="191"/>
        <v>28.65666666666667</v>
      </c>
      <c r="Q2472" t="str">
        <f t="shared" si="192"/>
        <v>music/indie rock</v>
      </c>
      <c r="R2472" t="s">
        <v>8322</v>
      </c>
      <c r="S2472" t="s">
        <v>8354</v>
      </c>
      <c r="T2472" s="10">
        <f t="shared" si="193"/>
        <v>41023.07471064815</v>
      </c>
      <c r="U2472" s="11">
        <f t="shared" si="194"/>
        <v>41053.07471064815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 s="6">
        <f t="shared" si="191"/>
        <v>37.647058823529413</v>
      </c>
      <c r="Q2473" t="str">
        <f t="shared" si="192"/>
        <v>music/indie rock</v>
      </c>
      <c r="R2473" t="s">
        <v>8322</v>
      </c>
      <c r="S2473" t="s">
        <v>8354</v>
      </c>
      <c r="T2473" s="10">
        <f t="shared" si="193"/>
        <v>40893.992962962962</v>
      </c>
      <c r="U2473" s="11">
        <f t="shared" si="194"/>
        <v>40933.992962962962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135.76026666666667</v>
      </c>
      <c r="P2474" s="6">
        <f t="shared" si="191"/>
        <v>97.904038461538462</v>
      </c>
      <c r="Q2474" t="str">
        <f t="shared" si="192"/>
        <v>music/indie rock</v>
      </c>
      <c r="R2474" t="s">
        <v>8322</v>
      </c>
      <c r="S2474" t="s">
        <v>8354</v>
      </c>
      <c r="T2474" s="10">
        <f t="shared" si="193"/>
        <v>40354.11550925926</v>
      </c>
      <c r="U2474" s="11">
        <f t="shared" si="194"/>
        <v>40425.043749999997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 s="6">
        <f t="shared" si="191"/>
        <v>42.553191489361701</v>
      </c>
      <c r="Q2475" t="str">
        <f t="shared" si="192"/>
        <v>music/indie rock</v>
      </c>
      <c r="R2475" t="s">
        <v>8322</v>
      </c>
      <c r="S2475" t="s">
        <v>8354</v>
      </c>
      <c r="T2475" s="10">
        <f t="shared" si="193"/>
        <v>41193.748483796298</v>
      </c>
      <c r="U2475" s="11">
        <f t="shared" si="194"/>
        <v>41223.790150462963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100.00360000000002</v>
      </c>
      <c r="P2476" s="6">
        <f t="shared" si="191"/>
        <v>131.58368421052631</v>
      </c>
      <c r="Q2476" t="str">
        <f t="shared" si="192"/>
        <v>music/indie rock</v>
      </c>
      <c r="R2476" t="s">
        <v>8322</v>
      </c>
      <c r="S2476" t="s">
        <v>8354</v>
      </c>
      <c r="T2476" s="10">
        <f t="shared" si="193"/>
        <v>40417.011296296296</v>
      </c>
      <c r="U2476" s="11">
        <f t="shared" si="194"/>
        <v>40462.011296296296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104.71999999999998</v>
      </c>
      <c r="P2477" s="6">
        <f t="shared" si="191"/>
        <v>32.320987654320987</v>
      </c>
      <c r="Q2477" t="str">
        <f t="shared" si="192"/>
        <v>music/indie rock</v>
      </c>
      <c r="R2477" t="s">
        <v>8322</v>
      </c>
      <c r="S2477" t="s">
        <v>8354</v>
      </c>
      <c r="T2477" s="10">
        <f t="shared" si="193"/>
        <v>40310.287673611114</v>
      </c>
      <c r="U2477" s="11">
        <f t="shared" si="194"/>
        <v>40369.916666666664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105.02249999999999</v>
      </c>
      <c r="P2478" s="6">
        <f t="shared" si="191"/>
        <v>61.103999999999999</v>
      </c>
      <c r="Q2478" t="str">
        <f t="shared" si="192"/>
        <v>music/indie rock</v>
      </c>
      <c r="R2478" t="s">
        <v>8322</v>
      </c>
      <c r="S2478" t="s">
        <v>8354</v>
      </c>
      <c r="T2478" s="10">
        <f t="shared" si="193"/>
        <v>41913.328356481477</v>
      </c>
      <c r="U2478" s="11">
        <f t="shared" si="194"/>
        <v>41946.370023148149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171.33333333333334</v>
      </c>
      <c r="P2479" s="6">
        <f t="shared" si="191"/>
        <v>31.341463414634145</v>
      </c>
      <c r="Q2479" t="str">
        <f t="shared" si="192"/>
        <v>music/indie rock</v>
      </c>
      <c r="R2479" t="s">
        <v>8322</v>
      </c>
      <c r="S2479" t="s">
        <v>8354</v>
      </c>
      <c r="T2479" s="10">
        <f t="shared" si="193"/>
        <v>41088.691493055558</v>
      </c>
      <c r="U2479" s="11">
        <f t="shared" si="194"/>
        <v>41133.691493055558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127.49999999999999</v>
      </c>
      <c r="P2480" s="6">
        <f t="shared" si="191"/>
        <v>129.1139240506329</v>
      </c>
      <c r="Q2480" t="str">
        <f t="shared" si="192"/>
        <v>music/indie rock</v>
      </c>
      <c r="R2480" t="s">
        <v>8322</v>
      </c>
      <c r="S2480" t="s">
        <v>8354</v>
      </c>
      <c r="T2480" s="10">
        <f t="shared" si="193"/>
        <v>41257.950381944444</v>
      </c>
      <c r="U2480" s="11">
        <f t="shared" si="194"/>
        <v>41287.950381944444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133.44333333333333</v>
      </c>
      <c r="P2481" s="6">
        <f t="shared" si="191"/>
        <v>25.020624999999999</v>
      </c>
      <c r="Q2481" t="str">
        <f t="shared" si="192"/>
        <v>music/indie rock</v>
      </c>
      <c r="R2481" t="s">
        <v>8322</v>
      </c>
      <c r="S2481" t="s">
        <v>8354</v>
      </c>
      <c r="T2481" s="10">
        <f t="shared" si="193"/>
        <v>41107.726782407408</v>
      </c>
      <c r="U2481" s="11">
        <f t="shared" si="194"/>
        <v>41118.083333333336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 s="6">
        <f t="shared" si="191"/>
        <v>250</v>
      </c>
      <c r="Q2482" t="str">
        <f t="shared" si="192"/>
        <v>music/indie rock</v>
      </c>
      <c r="R2482" t="s">
        <v>8322</v>
      </c>
      <c r="S2482" t="s">
        <v>8354</v>
      </c>
      <c r="T2482" s="10">
        <f t="shared" si="193"/>
        <v>42227.936157407406</v>
      </c>
      <c r="U2482" s="11">
        <f t="shared" si="194"/>
        <v>42287.936157407406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112.91099999999999</v>
      </c>
      <c r="P2483" s="6">
        <f t="shared" si="191"/>
        <v>47.541473684210523</v>
      </c>
      <c r="Q2483" t="str">
        <f t="shared" si="192"/>
        <v>music/indie rock</v>
      </c>
      <c r="R2483" t="s">
        <v>8322</v>
      </c>
      <c r="S2483" t="s">
        <v>8354</v>
      </c>
      <c r="T2483" s="10">
        <f t="shared" si="193"/>
        <v>40999.645925925928</v>
      </c>
      <c r="U2483" s="11">
        <f t="shared" si="194"/>
        <v>41029.645925925928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100.1</v>
      </c>
      <c r="P2484" s="6">
        <f t="shared" si="191"/>
        <v>40.04</v>
      </c>
      <c r="Q2484" t="str">
        <f t="shared" si="192"/>
        <v>music/indie rock</v>
      </c>
      <c r="R2484" t="s">
        <v>8322</v>
      </c>
      <c r="S2484" t="s">
        <v>8354</v>
      </c>
      <c r="T2484" s="10">
        <f t="shared" si="193"/>
        <v>40711.782210648147</v>
      </c>
      <c r="U2484" s="11">
        <f t="shared" si="194"/>
        <v>40756.782210648147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113.72727272727272</v>
      </c>
      <c r="P2485" s="6">
        <f t="shared" si="191"/>
        <v>65.84210526315789</v>
      </c>
      <c r="Q2485" t="str">
        <f t="shared" si="192"/>
        <v>music/indie rock</v>
      </c>
      <c r="R2485" t="s">
        <v>8322</v>
      </c>
      <c r="S2485" t="s">
        <v>8354</v>
      </c>
      <c r="T2485" s="10">
        <f t="shared" si="193"/>
        <v>40970.750034722223</v>
      </c>
      <c r="U2485" s="11">
        <f t="shared" si="194"/>
        <v>41030.708368055559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119.31742857142855</v>
      </c>
      <c r="P2486" s="6">
        <f t="shared" si="191"/>
        <v>46.401222222222216</v>
      </c>
      <c r="Q2486" t="str">
        <f t="shared" si="192"/>
        <v>music/indie rock</v>
      </c>
      <c r="R2486" t="s">
        <v>8322</v>
      </c>
      <c r="S2486" t="s">
        <v>8354</v>
      </c>
      <c r="T2486" s="10">
        <f t="shared" si="193"/>
        <v>40771.916701388887</v>
      </c>
      <c r="U2486" s="11">
        <f t="shared" si="194"/>
        <v>40801.916701388887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103.25</v>
      </c>
      <c r="P2487" s="6">
        <f t="shared" si="191"/>
        <v>50.365853658536587</v>
      </c>
      <c r="Q2487" t="str">
        <f t="shared" si="192"/>
        <v>music/indie rock</v>
      </c>
      <c r="R2487" t="s">
        <v>8322</v>
      </c>
      <c r="S2487" t="s">
        <v>8354</v>
      </c>
      <c r="T2487" s="10">
        <f t="shared" si="193"/>
        <v>40793.998599537037</v>
      </c>
      <c r="U2487" s="11">
        <f t="shared" si="194"/>
        <v>40828.998599537037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265.66666666666669</v>
      </c>
      <c r="P2488" s="6">
        <f t="shared" si="191"/>
        <v>26.566666666666666</v>
      </c>
      <c r="Q2488" t="str">
        <f t="shared" si="192"/>
        <v>music/indie rock</v>
      </c>
      <c r="R2488" t="s">
        <v>8322</v>
      </c>
      <c r="S2488" t="s">
        <v>8354</v>
      </c>
      <c r="T2488" s="10">
        <f t="shared" si="193"/>
        <v>40991.708055555559</v>
      </c>
      <c r="U2488" s="11">
        <f t="shared" si="194"/>
        <v>41021.708055555559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100.05066666666667</v>
      </c>
      <c r="P2489" s="6">
        <f t="shared" si="191"/>
        <v>39.493684210526318</v>
      </c>
      <c r="Q2489" t="str">
        <f t="shared" si="192"/>
        <v>music/indie rock</v>
      </c>
      <c r="R2489" t="s">
        <v>8322</v>
      </c>
      <c r="S2489" t="s">
        <v>8354</v>
      </c>
      <c r="T2489" s="10">
        <f t="shared" si="193"/>
        <v>41026.083298611113</v>
      </c>
      <c r="U2489" s="11">
        <f t="shared" si="194"/>
        <v>41056.083298611113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106.69999999999999</v>
      </c>
      <c r="P2490" s="6">
        <f t="shared" si="191"/>
        <v>49.246153846153845</v>
      </c>
      <c r="Q2490" t="str">
        <f t="shared" si="192"/>
        <v>music/indie rock</v>
      </c>
      <c r="R2490" t="s">
        <v>8322</v>
      </c>
      <c r="S2490" t="s">
        <v>8354</v>
      </c>
      <c r="T2490" s="10">
        <f t="shared" si="193"/>
        <v>40833.633194444446</v>
      </c>
      <c r="U2490" s="11">
        <f t="shared" si="194"/>
        <v>40863.674861111111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133.67142857142858</v>
      </c>
      <c r="P2491" s="6">
        <f t="shared" si="191"/>
        <v>62.38</v>
      </c>
      <c r="Q2491" t="str">
        <f t="shared" si="192"/>
        <v>music/indie rock</v>
      </c>
      <c r="R2491" t="s">
        <v>8322</v>
      </c>
      <c r="S2491" t="s">
        <v>8354</v>
      </c>
      <c r="T2491" s="10">
        <f t="shared" si="193"/>
        <v>41373.690266203703</v>
      </c>
      <c r="U2491" s="11">
        <f t="shared" si="194"/>
        <v>41403.690266203703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121.39999999999999</v>
      </c>
      <c r="P2492" s="6">
        <f t="shared" si="191"/>
        <v>37.9375</v>
      </c>
      <c r="Q2492" t="str">
        <f t="shared" si="192"/>
        <v>music/indie rock</v>
      </c>
      <c r="R2492" t="s">
        <v>8322</v>
      </c>
      <c r="S2492" t="s">
        <v>8354</v>
      </c>
      <c r="T2492" s="10">
        <f t="shared" si="193"/>
        <v>41023.227731481478</v>
      </c>
      <c r="U2492" s="11">
        <f t="shared" si="194"/>
        <v>41083.227731481478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103.2</v>
      </c>
      <c r="P2493" s="6">
        <f t="shared" si="191"/>
        <v>51.6</v>
      </c>
      <c r="Q2493" t="str">
        <f t="shared" si="192"/>
        <v>music/indie rock</v>
      </c>
      <c r="R2493" t="s">
        <v>8322</v>
      </c>
      <c r="S2493" t="s">
        <v>8354</v>
      </c>
      <c r="T2493" s="10">
        <f t="shared" si="193"/>
        <v>40542.839282407411</v>
      </c>
      <c r="U2493" s="11">
        <f t="shared" si="194"/>
        <v>40559.07708333333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 s="6">
        <f t="shared" si="191"/>
        <v>27.777777777777779</v>
      </c>
      <c r="Q2494" t="str">
        <f t="shared" si="192"/>
        <v>music/indie rock</v>
      </c>
      <c r="R2494" t="s">
        <v>8322</v>
      </c>
      <c r="S2494" t="s">
        <v>8354</v>
      </c>
      <c r="T2494" s="10">
        <f t="shared" si="193"/>
        <v>41024.985972222225</v>
      </c>
      <c r="U2494" s="11">
        <f t="shared" si="194"/>
        <v>41076.415972222225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128.69999999999999</v>
      </c>
      <c r="P2495" s="6">
        <f t="shared" si="191"/>
        <v>99.382239382239376</v>
      </c>
      <c r="Q2495" t="str">
        <f t="shared" si="192"/>
        <v>music/indie rock</v>
      </c>
      <c r="R2495" t="s">
        <v>8322</v>
      </c>
      <c r="S2495" t="s">
        <v>8354</v>
      </c>
      <c r="T2495" s="10">
        <f t="shared" si="193"/>
        <v>41348.168287037035</v>
      </c>
      <c r="U2495" s="11">
        <f t="shared" si="194"/>
        <v>41393.168287037035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101.00533333333333</v>
      </c>
      <c r="P2496" s="6">
        <f t="shared" si="191"/>
        <v>38.848205128205123</v>
      </c>
      <c r="Q2496" t="str">
        <f t="shared" si="192"/>
        <v>music/indie rock</v>
      </c>
      <c r="R2496" t="s">
        <v>8322</v>
      </c>
      <c r="S2496" t="s">
        <v>8354</v>
      </c>
      <c r="T2496" s="10">
        <f t="shared" si="193"/>
        <v>41022.645185185182</v>
      </c>
      <c r="U2496" s="11">
        <f t="shared" si="194"/>
        <v>41052.645185185182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127.53666666666665</v>
      </c>
      <c r="P2497" s="6">
        <f t="shared" si="191"/>
        <v>45.548809523809524</v>
      </c>
      <c r="Q2497" t="str">
        <f t="shared" si="192"/>
        <v>music/indie rock</v>
      </c>
      <c r="R2497" t="s">
        <v>8322</v>
      </c>
      <c r="S2497" t="s">
        <v>8354</v>
      </c>
      <c r="T2497" s="10">
        <f t="shared" si="193"/>
        <v>41036.946469907409</v>
      </c>
      <c r="U2497" s="11">
        <f t="shared" si="194"/>
        <v>41066.946469907409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95">(E2498/D2498)*100</f>
        <v>100</v>
      </c>
      <c r="P2498" s="6">
        <f t="shared" ref="P2498:P2561" si="196">(E2498/L2498)</f>
        <v>600</v>
      </c>
      <c r="Q2498" t="str">
        <f t="shared" ref="Q2498:Q2561" si="197">N2498</f>
        <v>music/indie rock</v>
      </c>
      <c r="R2498" t="s">
        <v>8322</v>
      </c>
      <c r="S2498" t="s">
        <v>8354</v>
      </c>
      <c r="T2498" s="10">
        <f t="shared" si="193"/>
        <v>41327.996435185189</v>
      </c>
      <c r="U2498" s="11">
        <f t="shared" si="194"/>
        <v>41362.954768518517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95"/>
        <v>112.7715</v>
      </c>
      <c r="P2499" s="6">
        <f t="shared" si="196"/>
        <v>80.551071428571419</v>
      </c>
      <c r="Q2499" t="str">
        <f t="shared" si="197"/>
        <v>music/indie rock</v>
      </c>
      <c r="R2499" t="s">
        <v>8322</v>
      </c>
      <c r="S2499" t="s">
        <v>8354</v>
      </c>
      <c r="T2499" s="10">
        <f t="shared" ref="T2499:T2562" si="198">(((J2499/60)/60)/24)+DATE(1970,1,1)</f>
        <v>40730.878912037035</v>
      </c>
      <c r="U2499" s="11">
        <f t="shared" ref="U2499:U2562" si="199">(((I2499/60)/60)/24)+DATE(1970,1,1)</f>
        <v>40760.878912037035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105.60000000000001</v>
      </c>
      <c r="P2500" s="6">
        <f t="shared" si="196"/>
        <v>52.8</v>
      </c>
      <c r="Q2500" t="str">
        <f t="shared" si="197"/>
        <v>music/indie rock</v>
      </c>
      <c r="R2500" t="s">
        <v>8322</v>
      </c>
      <c r="S2500" t="s">
        <v>8354</v>
      </c>
      <c r="T2500" s="10">
        <f t="shared" si="198"/>
        <v>42017.967442129629</v>
      </c>
      <c r="U2500" s="11">
        <f t="shared" si="199"/>
        <v>42031.967442129629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202.625</v>
      </c>
      <c r="P2501" s="6">
        <f t="shared" si="196"/>
        <v>47.676470588235297</v>
      </c>
      <c r="Q2501" t="str">
        <f t="shared" si="197"/>
        <v>music/indie rock</v>
      </c>
      <c r="R2501" t="s">
        <v>8322</v>
      </c>
      <c r="S2501" t="s">
        <v>8354</v>
      </c>
      <c r="T2501" s="10">
        <f t="shared" si="198"/>
        <v>41226.648576388885</v>
      </c>
      <c r="U2501" s="11">
        <f t="shared" si="199"/>
        <v>41274.75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113.33333333333333</v>
      </c>
      <c r="P2502" s="6">
        <f t="shared" si="196"/>
        <v>23.448275862068964</v>
      </c>
      <c r="Q2502" t="str">
        <f t="shared" si="197"/>
        <v>music/indie rock</v>
      </c>
      <c r="R2502" t="s">
        <v>8322</v>
      </c>
      <c r="S2502" t="s">
        <v>8354</v>
      </c>
      <c r="T2502" s="10">
        <f t="shared" si="198"/>
        <v>41053.772858796299</v>
      </c>
      <c r="U2502" s="11">
        <f t="shared" si="199"/>
        <v>41083.772858796299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2.5545454545454547</v>
      </c>
      <c r="P2503" s="6">
        <f t="shared" si="196"/>
        <v>40.142857142857146</v>
      </c>
      <c r="Q2503" t="str">
        <f t="shared" si="197"/>
        <v>food/restaurants</v>
      </c>
      <c r="R2503" t="s">
        <v>8336</v>
      </c>
      <c r="S2503" t="s">
        <v>8357</v>
      </c>
      <c r="T2503" s="10">
        <f t="shared" si="198"/>
        <v>42244.776666666665</v>
      </c>
      <c r="U2503" s="11">
        <f t="shared" si="199"/>
        <v>42274.776666666665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7.8181818181818186E-2</v>
      </c>
      <c r="P2504" s="6">
        <f t="shared" si="196"/>
        <v>17.2</v>
      </c>
      <c r="Q2504" t="str">
        <f t="shared" si="197"/>
        <v>food/restaurants</v>
      </c>
      <c r="R2504" t="s">
        <v>8336</v>
      </c>
      <c r="S2504" t="s">
        <v>8357</v>
      </c>
      <c r="T2504" s="10">
        <f t="shared" si="198"/>
        <v>41858.825439814813</v>
      </c>
      <c r="U2504" s="11">
        <f t="shared" si="199"/>
        <v>41903.825439814813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 t="e">
        <f t="shared" si="196"/>
        <v>#DIV/0!</v>
      </c>
      <c r="Q2505" t="str">
        <f t="shared" si="197"/>
        <v>food/restaurants</v>
      </c>
      <c r="R2505" t="s">
        <v>8336</v>
      </c>
      <c r="S2505" t="s">
        <v>8357</v>
      </c>
      <c r="T2505" s="10">
        <f t="shared" si="198"/>
        <v>42498.899398148147</v>
      </c>
      <c r="U2505" s="11">
        <f t="shared" si="199"/>
        <v>42528.879166666666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 t="e">
        <f t="shared" si="196"/>
        <v>#DIV/0!</v>
      </c>
      <c r="Q2506" t="str">
        <f t="shared" si="197"/>
        <v>food/restaurants</v>
      </c>
      <c r="R2506" t="s">
        <v>8336</v>
      </c>
      <c r="S2506" t="s">
        <v>8357</v>
      </c>
      <c r="T2506" s="10">
        <f t="shared" si="198"/>
        <v>41928.015439814815</v>
      </c>
      <c r="U2506" s="11">
        <f t="shared" si="199"/>
        <v>41958.057106481487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 t="e">
        <f t="shared" si="196"/>
        <v>#DIV/0!</v>
      </c>
      <c r="Q2507" t="str">
        <f t="shared" si="197"/>
        <v>food/restaurants</v>
      </c>
      <c r="R2507" t="s">
        <v>8336</v>
      </c>
      <c r="S2507" t="s">
        <v>8357</v>
      </c>
      <c r="T2507" s="10">
        <f t="shared" si="198"/>
        <v>42047.05574074074</v>
      </c>
      <c r="U2507" s="11">
        <f t="shared" si="199"/>
        <v>42077.014074074075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0.6</v>
      </c>
      <c r="P2508" s="6">
        <f t="shared" si="196"/>
        <v>15</v>
      </c>
      <c r="Q2508" t="str">
        <f t="shared" si="197"/>
        <v>food/restaurants</v>
      </c>
      <c r="R2508" t="s">
        <v>8336</v>
      </c>
      <c r="S2508" t="s">
        <v>8357</v>
      </c>
      <c r="T2508" s="10">
        <f t="shared" si="198"/>
        <v>42258.297094907408</v>
      </c>
      <c r="U2508" s="11">
        <f t="shared" si="199"/>
        <v>42280.875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 t="e">
        <f t="shared" si="196"/>
        <v>#DIV/0!</v>
      </c>
      <c r="Q2509" t="str">
        <f t="shared" si="197"/>
        <v>food/restaurants</v>
      </c>
      <c r="R2509" t="s">
        <v>8336</v>
      </c>
      <c r="S2509" t="s">
        <v>8357</v>
      </c>
      <c r="T2509" s="10">
        <f t="shared" si="198"/>
        <v>42105.072962962964</v>
      </c>
      <c r="U2509" s="11">
        <f t="shared" si="199"/>
        <v>42135.072962962964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 t="e">
        <f t="shared" si="196"/>
        <v>#DIV/0!</v>
      </c>
      <c r="Q2510" t="str">
        <f t="shared" si="197"/>
        <v>food/restaurants</v>
      </c>
      <c r="R2510" t="s">
        <v>8336</v>
      </c>
      <c r="S2510" t="s">
        <v>8357</v>
      </c>
      <c r="T2510" s="10">
        <f t="shared" si="198"/>
        <v>41835.951782407406</v>
      </c>
      <c r="U2510" s="11">
        <f t="shared" si="199"/>
        <v>41865.951782407406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</v>
      </c>
      <c r="P2511" s="6">
        <f t="shared" si="196"/>
        <v>35.714285714285715</v>
      </c>
      <c r="Q2511" t="str">
        <f t="shared" si="197"/>
        <v>food/restaurants</v>
      </c>
      <c r="R2511" t="s">
        <v>8336</v>
      </c>
      <c r="S2511" t="s">
        <v>8357</v>
      </c>
      <c r="T2511" s="10">
        <f t="shared" si="198"/>
        <v>42058.809594907405</v>
      </c>
      <c r="U2511" s="11">
        <f t="shared" si="199"/>
        <v>42114.767928240741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0.15</v>
      </c>
      <c r="P2512" s="6">
        <f t="shared" si="196"/>
        <v>37.5</v>
      </c>
      <c r="Q2512" t="str">
        <f t="shared" si="197"/>
        <v>food/restaurants</v>
      </c>
      <c r="R2512" t="s">
        <v>8336</v>
      </c>
      <c r="S2512" t="s">
        <v>8357</v>
      </c>
      <c r="T2512" s="10">
        <f t="shared" si="198"/>
        <v>42078.997361111105</v>
      </c>
      <c r="U2512" s="11">
        <f t="shared" si="199"/>
        <v>42138.997361111105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 t="e">
        <f t="shared" si="196"/>
        <v>#DIV/0!</v>
      </c>
      <c r="Q2513" t="str">
        <f t="shared" si="197"/>
        <v>food/restaurants</v>
      </c>
      <c r="R2513" t="s">
        <v>8336</v>
      </c>
      <c r="S2513" t="s">
        <v>8357</v>
      </c>
      <c r="T2513" s="10">
        <f t="shared" si="198"/>
        <v>42371.446909722217</v>
      </c>
      <c r="U2513" s="11">
        <f t="shared" si="199"/>
        <v>42401.446909722217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 t="e">
        <f t="shared" si="196"/>
        <v>#DIV/0!</v>
      </c>
      <c r="Q2514" t="str">
        <f t="shared" si="197"/>
        <v>food/restaurants</v>
      </c>
      <c r="R2514" t="s">
        <v>8336</v>
      </c>
      <c r="S2514" t="s">
        <v>8357</v>
      </c>
      <c r="T2514" s="10">
        <f t="shared" si="198"/>
        <v>41971.876863425925</v>
      </c>
      <c r="U2514" s="11">
        <f t="shared" si="199"/>
        <v>41986.876863425925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 t="e">
        <f t="shared" si="196"/>
        <v>#DIV/0!</v>
      </c>
      <c r="Q2515" t="str">
        <f t="shared" si="197"/>
        <v>food/restaurants</v>
      </c>
      <c r="R2515" t="s">
        <v>8336</v>
      </c>
      <c r="S2515" t="s">
        <v>8357</v>
      </c>
      <c r="T2515" s="10">
        <f t="shared" si="198"/>
        <v>42732.00681712963</v>
      </c>
      <c r="U2515" s="11">
        <f t="shared" si="199"/>
        <v>42792.00681712963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</v>
      </c>
      <c r="P2516" s="6">
        <f t="shared" si="196"/>
        <v>52.5</v>
      </c>
      <c r="Q2516" t="str">
        <f t="shared" si="197"/>
        <v>food/restaurants</v>
      </c>
      <c r="R2516" t="s">
        <v>8336</v>
      </c>
      <c r="S2516" t="s">
        <v>8357</v>
      </c>
      <c r="T2516" s="10">
        <f t="shared" si="198"/>
        <v>41854.389780092592</v>
      </c>
      <c r="U2516" s="11">
        <f t="shared" si="199"/>
        <v>41871.389780092592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18.600000000000001</v>
      </c>
      <c r="P2517" s="6">
        <f t="shared" si="196"/>
        <v>77.5</v>
      </c>
      <c r="Q2517" t="str">
        <f t="shared" si="197"/>
        <v>food/restaurants</v>
      </c>
      <c r="R2517" t="s">
        <v>8336</v>
      </c>
      <c r="S2517" t="s">
        <v>8357</v>
      </c>
      <c r="T2517" s="10">
        <f t="shared" si="198"/>
        <v>42027.839733796296</v>
      </c>
      <c r="U2517" s="11">
        <f t="shared" si="199"/>
        <v>42057.839733796296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 t="e">
        <f t="shared" si="196"/>
        <v>#DIV/0!</v>
      </c>
      <c r="Q2518" t="str">
        <f t="shared" si="197"/>
        <v>food/restaurants</v>
      </c>
      <c r="R2518" t="s">
        <v>8336</v>
      </c>
      <c r="S2518" t="s">
        <v>8357</v>
      </c>
      <c r="T2518" s="10">
        <f t="shared" si="198"/>
        <v>41942.653379629628</v>
      </c>
      <c r="U2518" s="11">
        <f t="shared" si="199"/>
        <v>41972.6950462963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9.8166666666666664</v>
      </c>
      <c r="P2519" s="6">
        <f t="shared" si="196"/>
        <v>53.545454545454547</v>
      </c>
      <c r="Q2519" t="str">
        <f t="shared" si="197"/>
        <v>food/restaurants</v>
      </c>
      <c r="R2519" t="s">
        <v>8336</v>
      </c>
      <c r="S2519" t="s">
        <v>8357</v>
      </c>
      <c r="T2519" s="10">
        <f t="shared" si="198"/>
        <v>42052.802430555559</v>
      </c>
      <c r="U2519" s="11">
        <f t="shared" si="199"/>
        <v>42082.760763888888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 t="e">
        <f t="shared" si="196"/>
        <v>#DIV/0!</v>
      </c>
      <c r="Q2520" t="str">
        <f t="shared" si="197"/>
        <v>food/restaurants</v>
      </c>
      <c r="R2520" t="s">
        <v>8336</v>
      </c>
      <c r="S2520" t="s">
        <v>8357</v>
      </c>
      <c r="T2520" s="10">
        <f t="shared" si="198"/>
        <v>41926.680879629632</v>
      </c>
      <c r="U2520" s="11">
        <f t="shared" si="199"/>
        <v>41956.722546296296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4.3333333333333335E-2</v>
      </c>
      <c r="P2521" s="6">
        <f t="shared" si="196"/>
        <v>16.25</v>
      </c>
      <c r="Q2521" t="str">
        <f t="shared" si="197"/>
        <v>food/restaurants</v>
      </c>
      <c r="R2521" t="s">
        <v>8336</v>
      </c>
      <c r="S2521" t="s">
        <v>8357</v>
      </c>
      <c r="T2521" s="10">
        <f t="shared" si="198"/>
        <v>41809.155138888891</v>
      </c>
      <c r="U2521" s="11">
        <f t="shared" si="199"/>
        <v>41839.155138888891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 t="e">
        <f t="shared" si="196"/>
        <v>#DIV/0!</v>
      </c>
      <c r="Q2522" t="str">
        <f t="shared" si="197"/>
        <v>food/restaurants</v>
      </c>
      <c r="R2522" t="s">
        <v>8336</v>
      </c>
      <c r="S2522" t="s">
        <v>8357</v>
      </c>
      <c r="T2522" s="10">
        <f t="shared" si="198"/>
        <v>42612.600520833337</v>
      </c>
      <c r="U2522" s="11">
        <f t="shared" si="199"/>
        <v>42658.806249999994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109.48792</v>
      </c>
      <c r="P2523" s="6">
        <f t="shared" si="196"/>
        <v>103.68174242424243</v>
      </c>
      <c r="Q2523" t="str">
        <f t="shared" si="197"/>
        <v>music/classical music</v>
      </c>
      <c r="R2523" t="s">
        <v>8313</v>
      </c>
      <c r="S2523" t="s">
        <v>8354</v>
      </c>
      <c r="T2523" s="10">
        <f t="shared" si="198"/>
        <v>42269.967835648145</v>
      </c>
      <c r="U2523" s="11">
        <f t="shared" si="199"/>
        <v>42290.967835648145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 s="6">
        <f t="shared" si="196"/>
        <v>185.18518518518519</v>
      </c>
      <c r="Q2524" t="str">
        <f t="shared" si="197"/>
        <v>music/classical music</v>
      </c>
      <c r="R2524" t="s">
        <v>8313</v>
      </c>
      <c r="S2524" t="s">
        <v>8354</v>
      </c>
      <c r="T2524" s="10">
        <f t="shared" si="198"/>
        <v>42460.573611111111</v>
      </c>
      <c r="U2524" s="11">
        <f t="shared" si="199"/>
        <v>42482.619444444441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156.44444444444446</v>
      </c>
      <c r="P2525" s="6">
        <f t="shared" si="196"/>
        <v>54.153846153846153</v>
      </c>
      <c r="Q2525" t="str">
        <f t="shared" si="197"/>
        <v>music/classical music</v>
      </c>
      <c r="R2525" t="s">
        <v>8313</v>
      </c>
      <c r="S2525" t="s">
        <v>8354</v>
      </c>
      <c r="T2525" s="10">
        <f t="shared" si="198"/>
        <v>41930.975601851853</v>
      </c>
      <c r="U2525" s="11">
        <f t="shared" si="199"/>
        <v>41961.017268518524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101.6</v>
      </c>
      <c r="P2526" s="6">
        <f t="shared" si="196"/>
        <v>177.2093023255814</v>
      </c>
      <c r="Q2526" t="str">
        <f t="shared" si="197"/>
        <v>music/classical music</v>
      </c>
      <c r="R2526" t="s">
        <v>8313</v>
      </c>
      <c r="S2526" t="s">
        <v>8354</v>
      </c>
      <c r="T2526" s="10">
        <f t="shared" si="198"/>
        <v>41961.807372685187</v>
      </c>
      <c r="U2526" s="11">
        <f t="shared" si="199"/>
        <v>41994.1875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100.325</v>
      </c>
      <c r="P2527" s="6">
        <f t="shared" si="196"/>
        <v>100.325</v>
      </c>
      <c r="Q2527" t="str">
        <f t="shared" si="197"/>
        <v>music/classical music</v>
      </c>
      <c r="R2527" t="s">
        <v>8313</v>
      </c>
      <c r="S2527" t="s">
        <v>8354</v>
      </c>
      <c r="T2527" s="10">
        <f t="shared" si="198"/>
        <v>41058.844571759262</v>
      </c>
      <c r="U2527" s="11">
        <f t="shared" si="199"/>
        <v>41088.844571759262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112.94999999999999</v>
      </c>
      <c r="P2528" s="6">
        <f t="shared" si="196"/>
        <v>136.90909090909091</v>
      </c>
      <c r="Q2528" t="str">
        <f t="shared" si="197"/>
        <v>music/classical music</v>
      </c>
      <c r="R2528" t="s">
        <v>8313</v>
      </c>
      <c r="S2528" t="s">
        <v>8354</v>
      </c>
      <c r="T2528" s="10">
        <f t="shared" si="198"/>
        <v>41953.091134259259</v>
      </c>
      <c r="U2528" s="11">
        <f t="shared" si="199"/>
        <v>41981.207638888889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102.125</v>
      </c>
      <c r="P2529" s="6">
        <f t="shared" si="196"/>
        <v>57.535211267605632</v>
      </c>
      <c r="Q2529" t="str">
        <f t="shared" si="197"/>
        <v>music/classical music</v>
      </c>
      <c r="R2529" t="s">
        <v>8313</v>
      </c>
      <c r="S2529" t="s">
        <v>8354</v>
      </c>
      <c r="T2529" s="10">
        <f t="shared" si="198"/>
        <v>41546.75105324074</v>
      </c>
      <c r="U2529" s="11">
        <f t="shared" si="199"/>
        <v>41565.165972222225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107.24974999999999</v>
      </c>
      <c r="P2530" s="6">
        <f t="shared" si="196"/>
        <v>52.962839506172834</v>
      </c>
      <c r="Q2530" t="str">
        <f t="shared" si="197"/>
        <v>music/classical music</v>
      </c>
      <c r="R2530" t="s">
        <v>8313</v>
      </c>
      <c r="S2530" t="s">
        <v>8354</v>
      </c>
      <c r="T2530" s="10">
        <f t="shared" si="198"/>
        <v>42217.834525462968</v>
      </c>
      <c r="U2530" s="11">
        <f t="shared" si="199"/>
        <v>42236.458333333328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104.28333333333333</v>
      </c>
      <c r="P2531" s="6">
        <f t="shared" si="196"/>
        <v>82.328947368421055</v>
      </c>
      <c r="Q2531" t="str">
        <f t="shared" si="197"/>
        <v>music/classical music</v>
      </c>
      <c r="R2531" t="s">
        <v>8313</v>
      </c>
      <c r="S2531" t="s">
        <v>8354</v>
      </c>
      <c r="T2531" s="10">
        <f t="shared" si="198"/>
        <v>40948.080729166664</v>
      </c>
      <c r="U2531" s="11">
        <f t="shared" si="199"/>
        <v>40993.0390625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 s="6">
        <f t="shared" si="196"/>
        <v>135.41666666666666</v>
      </c>
      <c r="Q2532" t="str">
        <f t="shared" si="197"/>
        <v>music/classical music</v>
      </c>
      <c r="R2532" t="s">
        <v>8313</v>
      </c>
      <c r="S2532" t="s">
        <v>8354</v>
      </c>
      <c r="T2532" s="10">
        <f t="shared" si="198"/>
        <v>42081.864641203705</v>
      </c>
      <c r="U2532" s="11">
        <f t="shared" si="199"/>
        <v>42114.201388888891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100.4</v>
      </c>
      <c r="P2533" s="6">
        <f t="shared" si="196"/>
        <v>74.06557377049181</v>
      </c>
      <c r="Q2533" t="str">
        <f t="shared" si="197"/>
        <v>music/classical music</v>
      </c>
      <c r="R2533" t="s">
        <v>8313</v>
      </c>
      <c r="S2533" t="s">
        <v>8354</v>
      </c>
      <c r="T2533" s="10">
        <f t="shared" si="198"/>
        <v>42208.680023148147</v>
      </c>
      <c r="U2533" s="11">
        <f t="shared" si="199"/>
        <v>42231.165972222225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126.125</v>
      </c>
      <c r="P2534" s="6">
        <f t="shared" si="196"/>
        <v>84.083333333333329</v>
      </c>
      <c r="Q2534" t="str">
        <f t="shared" si="197"/>
        <v>music/classical music</v>
      </c>
      <c r="R2534" t="s">
        <v>8313</v>
      </c>
      <c r="S2534" t="s">
        <v>8354</v>
      </c>
      <c r="T2534" s="10">
        <f t="shared" si="198"/>
        <v>41107.849143518521</v>
      </c>
      <c r="U2534" s="11">
        <f t="shared" si="199"/>
        <v>41137.849143518521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110.66666666666667</v>
      </c>
      <c r="P2535" s="6">
        <f t="shared" si="196"/>
        <v>61.029411764705884</v>
      </c>
      <c r="Q2535" t="str">
        <f t="shared" si="197"/>
        <v>music/classical music</v>
      </c>
      <c r="R2535" t="s">
        <v>8313</v>
      </c>
      <c r="S2535" t="s">
        <v>8354</v>
      </c>
      <c r="T2535" s="10">
        <f t="shared" si="198"/>
        <v>41304.751284722224</v>
      </c>
      <c r="U2535" s="11">
        <f t="shared" si="199"/>
        <v>41334.750787037039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 s="6">
        <f t="shared" si="196"/>
        <v>150</v>
      </c>
      <c r="Q2536" t="str">
        <f t="shared" si="197"/>
        <v>music/classical music</v>
      </c>
      <c r="R2536" t="s">
        <v>8313</v>
      </c>
      <c r="S2536" t="s">
        <v>8354</v>
      </c>
      <c r="T2536" s="10">
        <f t="shared" si="198"/>
        <v>40127.700370370374</v>
      </c>
      <c r="U2536" s="11">
        <f t="shared" si="199"/>
        <v>40179.25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103.77499999999999</v>
      </c>
      <c r="P2537" s="6">
        <f t="shared" si="196"/>
        <v>266.08974358974359</v>
      </c>
      <c r="Q2537" t="str">
        <f t="shared" si="197"/>
        <v>music/classical music</v>
      </c>
      <c r="R2537" t="s">
        <v>8313</v>
      </c>
      <c r="S2537" t="s">
        <v>8354</v>
      </c>
      <c r="T2537" s="10">
        <f t="shared" si="198"/>
        <v>41943.791030092594</v>
      </c>
      <c r="U2537" s="11">
        <f t="shared" si="199"/>
        <v>41974.832696759258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115.99999999999999</v>
      </c>
      <c r="P2538" s="6">
        <f t="shared" si="196"/>
        <v>7.25</v>
      </c>
      <c r="Q2538" t="str">
        <f t="shared" si="197"/>
        <v>music/classical music</v>
      </c>
      <c r="R2538" t="s">
        <v>8313</v>
      </c>
      <c r="S2538" t="s">
        <v>8354</v>
      </c>
      <c r="T2538" s="10">
        <f t="shared" si="198"/>
        <v>41464.106087962966</v>
      </c>
      <c r="U2538" s="11">
        <f t="shared" si="199"/>
        <v>41485.106087962966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110.00000000000001</v>
      </c>
      <c r="P2539" s="6">
        <f t="shared" si="196"/>
        <v>100</v>
      </c>
      <c r="Q2539" t="str">
        <f t="shared" si="197"/>
        <v>music/classical music</v>
      </c>
      <c r="R2539" t="s">
        <v>8313</v>
      </c>
      <c r="S2539" t="s">
        <v>8354</v>
      </c>
      <c r="T2539" s="10">
        <f t="shared" si="198"/>
        <v>40696.648784722223</v>
      </c>
      <c r="U2539" s="11">
        <f t="shared" si="199"/>
        <v>40756.648784722223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113.01761111111111</v>
      </c>
      <c r="P2540" s="6">
        <f t="shared" si="196"/>
        <v>109.96308108108107</v>
      </c>
      <c r="Q2540" t="str">
        <f t="shared" si="197"/>
        <v>music/classical music</v>
      </c>
      <c r="R2540" t="s">
        <v>8313</v>
      </c>
      <c r="S2540" t="s">
        <v>8354</v>
      </c>
      <c r="T2540" s="10">
        <f t="shared" si="198"/>
        <v>41298.509965277779</v>
      </c>
      <c r="U2540" s="11">
        <f t="shared" si="199"/>
        <v>41329.207638888889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100.25</v>
      </c>
      <c r="P2541" s="6">
        <f t="shared" si="196"/>
        <v>169.91525423728814</v>
      </c>
      <c r="Q2541" t="str">
        <f t="shared" si="197"/>
        <v>music/classical music</v>
      </c>
      <c r="R2541" t="s">
        <v>8313</v>
      </c>
      <c r="S2541" t="s">
        <v>8354</v>
      </c>
      <c r="T2541" s="10">
        <f t="shared" si="198"/>
        <v>41977.902222222227</v>
      </c>
      <c r="U2541" s="11">
        <f t="shared" si="199"/>
        <v>42037.902222222227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103.4</v>
      </c>
      <c r="P2542" s="6">
        <f t="shared" si="196"/>
        <v>95.740740740740748</v>
      </c>
      <c r="Q2542" t="str">
        <f t="shared" si="197"/>
        <v>music/classical music</v>
      </c>
      <c r="R2542" t="s">
        <v>8313</v>
      </c>
      <c r="S2542" t="s">
        <v>8354</v>
      </c>
      <c r="T2542" s="10">
        <f t="shared" si="198"/>
        <v>40785.675011574072</v>
      </c>
      <c r="U2542" s="11">
        <f t="shared" si="199"/>
        <v>40845.675011574072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107.02857142857142</v>
      </c>
      <c r="P2543" s="6">
        <f t="shared" si="196"/>
        <v>59.460317460317462</v>
      </c>
      <c r="Q2543" t="str">
        <f t="shared" si="197"/>
        <v>music/classical music</v>
      </c>
      <c r="R2543" t="s">
        <v>8313</v>
      </c>
      <c r="S2543" t="s">
        <v>8354</v>
      </c>
      <c r="T2543" s="10">
        <f t="shared" si="198"/>
        <v>41483.449282407404</v>
      </c>
      <c r="U2543" s="11">
        <f t="shared" si="199"/>
        <v>41543.449282407404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103.57142857142858</v>
      </c>
      <c r="P2544" s="6">
        <f t="shared" si="196"/>
        <v>55.769230769230766</v>
      </c>
      <c r="Q2544" t="str">
        <f t="shared" si="197"/>
        <v>music/classical music</v>
      </c>
      <c r="R2544" t="s">
        <v>8313</v>
      </c>
      <c r="S2544" t="s">
        <v>8354</v>
      </c>
      <c r="T2544" s="10">
        <f t="shared" si="198"/>
        <v>41509.426585648151</v>
      </c>
      <c r="U2544" s="11">
        <f t="shared" si="199"/>
        <v>41548.165972222225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156.4</v>
      </c>
      <c r="P2545" s="6">
        <f t="shared" si="196"/>
        <v>30.076923076923077</v>
      </c>
      <c r="Q2545" t="str">
        <f t="shared" si="197"/>
        <v>music/classical music</v>
      </c>
      <c r="R2545" t="s">
        <v>8313</v>
      </c>
      <c r="S2545" t="s">
        <v>8354</v>
      </c>
      <c r="T2545" s="10">
        <f t="shared" si="198"/>
        <v>40514.107615740737</v>
      </c>
      <c r="U2545" s="11">
        <f t="shared" si="199"/>
        <v>40545.125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100.82</v>
      </c>
      <c r="P2546" s="6">
        <f t="shared" si="196"/>
        <v>88.438596491228068</v>
      </c>
      <c r="Q2546" t="str">
        <f t="shared" si="197"/>
        <v>music/classical music</v>
      </c>
      <c r="R2546" t="s">
        <v>8313</v>
      </c>
      <c r="S2546" t="s">
        <v>8354</v>
      </c>
      <c r="T2546" s="10">
        <f t="shared" si="198"/>
        <v>41068.520474537036</v>
      </c>
      <c r="U2546" s="11">
        <f t="shared" si="199"/>
        <v>41098.520474537036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195.3</v>
      </c>
      <c r="P2547" s="6">
        <f t="shared" si="196"/>
        <v>64.032786885245898</v>
      </c>
      <c r="Q2547" t="str">
        <f t="shared" si="197"/>
        <v>music/classical music</v>
      </c>
      <c r="R2547" t="s">
        <v>8313</v>
      </c>
      <c r="S2547" t="s">
        <v>8354</v>
      </c>
      <c r="T2547" s="10">
        <f t="shared" si="198"/>
        <v>42027.13817129629</v>
      </c>
      <c r="U2547" s="11">
        <f t="shared" si="199"/>
        <v>42062.020833333328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111.71428571428572</v>
      </c>
      <c r="P2548" s="6">
        <f t="shared" si="196"/>
        <v>60.153846153846153</v>
      </c>
      <c r="Q2548" t="str">
        <f t="shared" si="197"/>
        <v>music/classical music</v>
      </c>
      <c r="R2548" t="s">
        <v>8313</v>
      </c>
      <c r="S2548" t="s">
        <v>8354</v>
      </c>
      <c r="T2548" s="10">
        <f t="shared" si="198"/>
        <v>41524.858553240738</v>
      </c>
      <c r="U2548" s="11">
        <f t="shared" si="199"/>
        <v>41552.208333333336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119.85454545454546</v>
      </c>
      <c r="P2549" s="6">
        <f t="shared" si="196"/>
        <v>49.194029850746269</v>
      </c>
      <c r="Q2549" t="str">
        <f t="shared" si="197"/>
        <v>music/classical music</v>
      </c>
      <c r="R2549" t="s">
        <v>8313</v>
      </c>
      <c r="S2549" t="s">
        <v>8354</v>
      </c>
      <c r="T2549" s="10">
        <f t="shared" si="198"/>
        <v>40973.773182870369</v>
      </c>
      <c r="U2549" s="11">
        <f t="shared" si="199"/>
        <v>41003.731516203705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101.85</v>
      </c>
      <c r="P2550" s="6">
        <f t="shared" si="196"/>
        <v>165.16216216216216</v>
      </c>
      <c r="Q2550" t="str">
        <f t="shared" si="197"/>
        <v>music/classical music</v>
      </c>
      <c r="R2550" t="s">
        <v>8313</v>
      </c>
      <c r="S2550" t="s">
        <v>8354</v>
      </c>
      <c r="T2550" s="10">
        <f t="shared" si="198"/>
        <v>42618.625428240746</v>
      </c>
      <c r="U2550" s="11">
        <f t="shared" si="199"/>
        <v>42643.185416666667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102.80254777070064</v>
      </c>
      <c r="P2551" s="6">
        <f t="shared" si="196"/>
        <v>43.621621621621621</v>
      </c>
      <c r="Q2551" t="str">
        <f t="shared" si="197"/>
        <v>music/classical music</v>
      </c>
      <c r="R2551" t="s">
        <v>8313</v>
      </c>
      <c r="S2551" t="s">
        <v>8354</v>
      </c>
      <c r="T2551" s="10">
        <f t="shared" si="198"/>
        <v>41390.757754629631</v>
      </c>
      <c r="U2551" s="11">
        <f t="shared" si="199"/>
        <v>41425.708333333336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100.84615384615385</v>
      </c>
      <c r="P2552" s="6">
        <f t="shared" si="196"/>
        <v>43.7</v>
      </c>
      <c r="Q2552" t="str">
        <f t="shared" si="197"/>
        <v>music/classical music</v>
      </c>
      <c r="R2552" t="s">
        <v>8313</v>
      </c>
      <c r="S2552" t="s">
        <v>8354</v>
      </c>
      <c r="T2552" s="10">
        <f t="shared" si="198"/>
        <v>42228.634328703702</v>
      </c>
      <c r="U2552" s="11">
        <f t="shared" si="199"/>
        <v>42285.165972222225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102.73469387755102</v>
      </c>
      <c r="P2553" s="6">
        <f t="shared" si="196"/>
        <v>67.419642857142861</v>
      </c>
      <c r="Q2553" t="str">
        <f t="shared" si="197"/>
        <v>music/classical music</v>
      </c>
      <c r="R2553" t="s">
        <v>8313</v>
      </c>
      <c r="S2553" t="s">
        <v>8354</v>
      </c>
      <c r="T2553" s="10">
        <f t="shared" si="198"/>
        <v>40961.252141203702</v>
      </c>
      <c r="U2553" s="11">
        <f t="shared" si="199"/>
        <v>40989.866666666669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106.5</v>
      </c>
      <c r="P2554" s="6">
        <f t="shared" si="196"/>
        <v>177.5</v>
      </c>
      <c r="Q2554" t="str">
        <f t="shared" si="197"/>
        <v>music/classical music</v>
      </c>
      <c r="R2554" t="s">
        <v>8313</v>
      </c>
      <c r="S2554" t="s">
        <v>8354</v>
      </c>
      <c r="T2554" s="10">
        <f t="shared" si="198"/>
        <v>42769.809965277775</v>
      </c>
      <c r="U2554" s="11">
        <f t="shared" si="199"/>
        <v>42799.809965277775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155.53333333333333</v>
      </c>
      <c r="P2555" s="6">
        <f t="shared" si="196"/>
        <v>38.883333333333333</v>
      </c>
      <c r="Q2555" t="str">
        <f t="shared" si="197"/>
        <v>music/classical music</v>
      </c>
      <c r="R2555" t="s">
        <v>8313</v>
      </c>
      <c r="S2555" t="s">
        <v>8354</v>
      </c>
      <c r="T2555" s="10">
        <f t="shared" si="198"/>
        <v>41113.199155092596</v>
      </c>
      <c r="U2555" s="11">
        <f t="shared" si="199"/>
        <v>41173.199155092596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122.8</v>
      </c>
      <c r="P2556" s="6">
        <f t="shared" si="196"/>
        <v>54.985074626865675</v>
      </c>
      <c r="Q2556" t="str">
        <f t="shared" si="197"/>
        <v>music/classical music</v>
      </c>
      <c r="R2556" t="s">
        <v>8313</v>
      </c>
      <c r="S2556" t="s">
        <v>8354</v>
      </c>
      <c r="T2556" s="10">
        <f t="shared" si="198"/>
        <v>42125.078275462962</v>
      </c>
      <c r="U2556" s="11">
        <f t="shared" si="199"/>
        <v>42156.165972222225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107.35</v>
      </c>
      <c r="P2557" s="6">
        <f t="shared" si="196"/>
        <v>61.342857142857142</v>
      </c>
      <c r="Q2557" t="str">
        <f t="shared" si="197"/>
        <v>music/classical music</v>
      </c>
      <c r="R2557" t="s">
        <v>8313</v>
      </c>
      <c r="S2557" t="s">
        <v>8354</v>
      </c>
      <c r="T2557" s="10">
        <f t="shared" si="198"/>
        <v>41026.655011574076</v>
      </c>
      <c r="U2557" s="11">
        <f t="shared" si="199"/>
        <v>41057.655011574076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105.50335570469798</v>
      </c>
      <c r="P2558" s="6">
        <f t="shared" si="196"/>
        <v>23.117647058823529</v>
      </c>
      <c r="Q2558" t="str">
        <f t="shared" si="197"/>
        <v>music/classical music</v>
      </c>
      <c r="R2558" t="s">
        <v>8313</v>
      </c>
      <c r="S2558" t="s">
        <v>8354</v>
      </c>
      <c r="T2558" s="10">
        <f t="shared" si="198"/>
        <v>41222.991400462961</v>
      </c>
      <c r="U2558" s="11">
        <f t="shared" si="199"/>
        <v>41267.991400462961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118.44444444444444</v>
      </c>
      <c r="P2559" s="6">
        <f t="shared" si="196"/>
        <v>29.611111111111111</v>
      </c>
      <c r="Q2559" t="str">
        <f t="shared" si="197"/>
        <v>music/classical music</v>
      </c>
      <c r="R2559" t="s">
        <v>8313</v>
      </c>
      <c r="S2559" t="s">
        <v>8354</v>
      </c>
      <c r="T2559" s="10">
        <f t="shared" si="198"/>
        <v>41744.745208333334</v>
      </c>
      <c r="U2559" s="11">
        <f t="shared" si="199"/>
        <v>41774.745208333334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108.88</v>
      </c>
      <c r="P2560" s="6">
        <f t="shared" si="196"/>
        <v>75.611111111111114</v>
      </c>
      <c r="Q2560" t="str">
        <f t="shared" si="197"/>
        <v>music/classical music</v>
      </c>
      <c r="R2560" t="s">
        <v>8313</v>
      </c>
      <c r="S2560" t="s">
        <v>8354</v>
      </c>
      <c r="T2560" s="10">
        <f t="shared" si="198"/>
        <v>42093.860023148154</v>
      </c>
      <c r="U2560" s="11">
        <f t="shared" si="199"/>
        <v>42125.582638888889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111.25</v>
      </c>
      <c r="P2561" s="6">
        <f t="shared" si="196"/>
        <v>35.6</v>
      </c>
      <c r="Q2561" t="str">
        <f t="shared" si="197"/>
        <v>music/classical music</v>
      </c>
      <c r="R2561" t="s">
        <v>8313</v>
      </c>
      <c r="S2561" t="s">
        <v>8354</v>
      </c>
      <c r="T2561" s="10">
        <f t="shared" si="198"/>
        <v>40829.873657407406</v>
      </c>
      <c r="U2561" s="11">
        <f t="shared" si="199"/>
        <v>40862.817361111112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00">(E2562/D2562)*100</f>
        <v>100.1</v>
      </c>
      <c r="P2562" s="6">
        <f t="shared" ref="P2562:P2625" si="201">(E2562/L2562)</f>
        <v>143</v>
      </c>
      <c r="Q2562" t="str">
        <f t="shared" ref="Q2562:Q2625" si="202">N2562</f>
        <v>music/classical music</v>
      </c>
      <c r="R2562" t="s">
        <v>8313</v>
      </c>
      <c r="S2562" t="s">
        <v>8354</v>
      </c>
      <c r="T2562" s="10">
        <f t="shared" si="198"/>
        <v>42039.951087962967</v>
      </c>
      <c r="U2562" s="11">
        <f t="shared" si="199"/>
        <v>42069.951087962967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00"/>
        <v>0</v>
      </c>
      <c r="P2563" s="6" t="e">
        <f t="shared" si="201"/>
        <v>#DIV/0!</v>
      </c>
      <c r="Q2563" t="str">
        <f t="shared" si="202"/>
        <v>food/food trucks</v>
      </c>
      <c r="R2563" t="s">
        <v>8319</v>
      </c>
      <c r="S2563" t="s">
        <v>8357</v>
      </c>
      <c r="T2563" s="10">
        <f t="shared" ref="T2563:T2626" si="203">(((J2563/60)/60)/24)+DATE(1970,1,1)</f>
        <v>42260.528807870374</v>
      </c>
      <c r="U2563" s="11">
        <f t="shared" ref="U2563:U2626" si="204">(((I2563/60)/60)/24)+DATE(1970,1,1)</f>
        <v>42290.528807870374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0.75</v>
      </c>
      <c r="P2564" s="6">
        <f t="shared" si="201"/>
        <v>25</v>
      </c>
      <c r="Q2564" t="str">
        <f t="shared" si="202"/>
        <v>food/food trucks</v>
      </c>
      <c r="R2564" t="s">
        <v>8319</v>
      </c>
      <c r="S2564" t="s">
        <v>8357</v>
      </c>
      <c r="T2564" s="10">
        <f t="shared" si="203"/>
        <v>42594.524756944447</v>
      </c>
      <c r="U2564" s="11">
        <f t="shared" si="204"/>
        <v>42654.524756944447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 t="e">
        <f t="shared" si="201"/>
        <v>#DIV/0!</v>
      </c>
      <c r="Q2565" t="str">
        <f t="shared" si="202"/>
        <v>food/food trucks</v>
      </c>
      <c r="R2565" t="s">
        <v>8319</v>
      </c>
      <c r="S2565" t="s">
        <v>8357</v>
      </c>
      <c r="T2565" s="10">
        <f t="shared" si="203"/>
        <v>42155.139479166668</v>
      </c>
      <c r="U2565" s="11">
        <f t="shared" si="204"/>
        <v>42215.139479166668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 t="e">
        <f t="shared" si="201"/>
        <v>#DIV/0!</v>
      </c>
      <c r="Q2566" t="str">
        <f t="shared" si="202"/>
        <v>food/food trucks</v>
      </c>
      <c r="R2566" t="s">
        <v>8319</v>
      </c>
      <c r="S2566" t="s">
        <v>8357</v>
      </c>
      <c r="T2566" s="10">
        <f t="shared" si="203"/>
        <v>41822.040497685186</v>
      </c>
      <c r="U2566" s="11">
        <f t="shared" si="204"/>
        <v>41852.040497685186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 s="6">
        <f t="shared" si="201"/>
        <v>100</v>
      </c>
      <c r="Q2567" t="str">
        <f t="shared" si="202"/>
        <v>food/food trucks</v>
      </c>
      <c r="R2567" t="s">
        <v>8319</v>
      </c>
      <c r="S2567" t="s">
        <v>8357</v>
      </c>
      <c r="T2567" s="10">
        <f t="shared" si="203"/>
        <v>42440.650335648148</v>
      </c>
      <c r="U2567" s="11">
        <f t="shared" si="204"/>
        <v>42499.868055555555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 t="e">
        <f t="shared" si="201"/>
        <v>#DIV/0!</v>
      </c>
      <c r="Q2568" t="str">
        <f t="shared" si="202"/>
        <v>food/food trucks</v>
      </c>
      <c r="R2568" t="s">
        <v>8319</v>
      </c>
      <c r="S2568" t="s">
        <v>8357</v>
      </c>
      <c r="T2568" s="10">
        <f t="shared" si="203"/>
        <v>41842.980879629627</v>
      </c>
      <c r="U2568" s="11">
        <f t="shared" si="204"/>
        <v>41872.980879629627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0.26666666666666666</v>
      </c>
      <c r="P2569" s="6">
        <f t="shared" si="201"/>
        <v>60</v>
      </c>
      <c r="Q2569" t="str">
        <f t="shared" si="202"/>
        <v>food/food trucks</v>
      </c>
      <c r="R2569" t="s">
        <v>8319</v>
      </c>
      <c r="S2569" t="s">
        <v>8357</v>
      </c>
      <c r="T2569" s="10">
        <f t="shared" si="203"/>
        <v>42087.878912037035</v>
      </c>
      <c r="U2569" s="11">
        <f t="shared" si="204"/>
        <v>42117.878912037035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0.5</v>
      </c>
      <c r="P2570" s="6">
        <f t="shared" si="201"/>
        <v>50</v>
      </c>
      <c r="Q2570" t="str">
        <f t="shared" si="202"/>
        <v>food/food trucks</v>
      </c>
      <c r="R2570" t="s">
        <v>8319</v>
      </c>
      <c r="S2570" t="s">
        <v>8357</v>
      </c>
      <c r="T2570" s="10">
        <f t="shared" si="203"/>
        <v>42584.666597222225</v>
      </c>
      <c r="U2570" s="11">
        <f t="shared" si="204"/>
        <v>42614.666597222225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2.2307692307692308</v>
      </c>
      <c r="P2571" s="6">
        <f t="shared" si="201"/>
        <v>72.5</v>
      </c>
      <c r="Q2571" t="str">
        <f t="shared" si="202"/>
        <v>food/food trucks</v>
      </c>
      <c r="R2571" t="s">
        <v>8319</v>
      </c>
      <c r="S2571" t="s">
        <v>8357</v>
      </c>
      <c r="T2571" s="10">
        <f t="shared" si="203"/>
        <v>42234.105462962965</v>
      </c>
      <c r="U2571" s="11">
        <f t="shared" si="204"/>
        <v>42264.105462962965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0.84285714285714297</v>
      </c>
      <c r="P2572" s="6">
        <f t="shared" si="201"/>
        <v>29.5</v>
      </c>
      <c r="Q2572" t="str">
        <f t="shared" si="202"/>
        <v>food/food trucks</v>
      </c>
      <c r="R2572" t="s">
        <v>8319</v>
      </c>
      <c r="S2572" t="s">
        <v>8357</v>
      </c>
      <c r="T2572" s="10">
        <f t="shared" si="203"/>
        <v>42744.903182870374</v>
      </c>
      <c r="U2572" s="11">
        <f t="shared" si="204"/>
        <v>42774.903182870374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0.25</v>
      </c>
      <c r="P2573" s="6">
        <f t="shared" si="201"/>
        <v>62.5</v>
      </c>
      <c r="Q2573" t="str">
        <f t="shared" si="202"/>
        <v>food/food trucks</v>
      </c>
      <c r="R2573" t="s">
        <v>8319</v>
      </c>
      <c r="S2573" t="s">
        <v>8357</v>
      </c>
      <c r="T2573" s="10">
        <f t="shared" si="203"/>
        <v>42449.341678240744</v>
      </c>
      <c r="U2573" s="11">
        <f t="shared" si="204"/>
        <v>42509.341678240744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 t="e">
        <f t="shared" si="201"/>
        <v>#DIV/0!</v>
      </c>
      <c r="Q2574" t="str">
        <f t="shared" si="202"/>
        <v>food/food trucks</v>
      </c>
      <c r="R2574" t="s">
        <v>8319</v>
      </c>
      <c r="S2574" t="s">
        <v>8357</v>
      </c>
      <c r="T2574" s="10">
        <f t="shared" si="203"/>
        <v>42077.119409722218</v>
      </c>
      <c r="U2574" s="11">
        <f t="shared" si="204"/>
        <v>42107.119409722218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 t="e">
        <f t="shared" si="201"/>
        <v>#DIV/0!</v>
      </c>
      <c r="Q2575" t="str">
        <f t="shared" si="202"/>
        <v>food/food trucks</v>
      </c>
      <c r="R2575" t="s">
        <v>8319</v>
      </c>
      <c r="S2575" t="s">
        <v>8357</v>
      </c>
      <c r="T2575" s="10">
        <f t="shared" si="203"/>
        <v>41829.592002314814</v>
      </c>
      <c r="U2575" s="11">
        <f t="shared" si="204"/>
        <v>41874.592002314814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 t="e">
        <f t="shared" si="201"/>
        <v>#DIV/0!</v>
      </c>
      <c r="Q2576" t="str">
        <f t="shared" si="202"/>
        <v>food/food trucks</v>
      </c>
      <c r="R2576" t="s">
        <v>8319</v>
      </c>
      <c r="S2576" t="s">
        <v>8357</v>
      </c>
      <c r="T2576" s="10">
        <f t="shared" si="203"/>
        <v>42487.825752314813</v>
      </c>
      <c r="U2576" s="11">
        <f t="shared" si="204"/>
        <v>42508.825752314813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 t="e">
        <f t="shared" si="201"/>
        <v>#DIV/0!</v>
      </c>
      <c r="Q2577" t="str">
        <f t="shared" si="202"/>
        <v>food/food trucks</v>
      </c>
      <c r="R2577" t="s">
        <v>8319</v>
      </c>
      <c r="S2577" t="s">
        <v>8357</v>
      </c>
      <c r="T2577" s="10">
        <f t="shared" si="203"/>
        <v>41986.108726851846</v>
      </c>
      <c r="U2577" s="11">
        <f t="shared" si="204"/>
        <v>42016.108726851846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 t="e">
        <f t="shared" si="201"/>
        <v>#DIV/0!</v>
      </c>
      <c r="Q2578" t="str">
        <f t="shared" si="202"/>
        <v>food/food trucks</v>
      </c>
      <c r="R2578" t="s">
        <v>8319</v>
      </c>
      <c r="S2578" t="s">
        <v>8357</v>
      </c>
      <c r="T2578" s="10">
        <f t="shared" si="203"/>
        <v>42060.00980324074</v>
      </c>
      <c r="U2578" s="11">
        <f t="shared" si="204"/>
        <v>42104.968136574069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 t="e">
        <f t="shared" si="201"/>
        <v>#DIV/0!</v>
      </c>
      <c r="Q2579" t="str">
        <f t="shared" si="202"/>
        <v>food/food trucks</v>
      </c>
      <c r="R2579" t="s">
        <v>8319</v>
      </c>
      <c r="S2579" t="s">
        <v>8357</v>
      </c>
      <c r="T2579" s="10">
        <f t="shared" si="203"/>
        <v>41830.820567129631</v>
      </c>
      <c r="U2579" s="11">
        <f t="shared" si="204"/>
        <v>41855.820567129631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 t="e">
        <f t="shared" si="201"/>
        <v>#DIV/0!</v>
      </c>
      <c r="Q2580" t="str">
        <f t="shared" si="202"/>
        <v>food/food trucks</v>
      </c>
      <c r="R2580" t="s">
        <v>8319</v>
      </c>
      <c r="S2580" t="s">
        <v>8357</v>
      </c>
      <c r="T2580" s="10">
        <f t="shared" si="203"/>
        <v>42238.022905092599</v>
      </c>
      <c r="U2580" s="11">
        <f t="shared" si="204"/>
        <v>42286.708333333328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0.13849999999999998</v>
      </c>
      <c r="P2581" s="6">
        <f t="shared" si="201"/>
        <v>23.083333333333332</v>
      </c>
      <c r="Q2581" t="str">
        <f t="shared" si="202"/>
        <v>food/food trucks</v>
      </c>
      <c r="R2581" t="s">
        <v>8319</v>
      </c>
      <c r="S2581" t="s">
        <v>8357</v>
      </c>
      <c r="T2581" s="10">
        <f t="shared" si="203"/>
        <v>41837.829895833333</v>
      </c>
      <c r="U2581" s="11">
        <f t="shared" si="204"/>
        <v>41897.829895833333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0.6</v>
      </c>
      <c r="P2582" s="6">
        <f t="shared" si="201"/>
        <v>25.5</v>
      </c>
      <c r="Q2582" t="str">
        <f t="shared" si="202"/>
        <v>food/food trucks</v>
      </c>
      <c r="R2582" t="s">
        <v>8319</v>
      </c>
      <c r="S2582" t="s">
        <v>8357</v>
      </c>
      <c r="T2582" s="10">
        <f t="shared" si="203"/>
        <v>42110.326423611114</v>
      </c>
      <c r="U2582" s="11">
        <f t="shared" si="204"/>
        <v>42140.125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10.6</v>
      </c>
      <c r="P2583" s="6">
        <f t="shared" si="201"/>
        <v>48.18181818181818</v>
      </c>
      <c r="Q2583" t="str">
        <f t="shared" si="202"/>
        <v>food/food trucks</v>
      </c>
      <c r="R2583" t="s">
        <v>8319</v>
      </c>
      <c r="S2583" t="s">
        <v>8357</v>
      </c>
      <c r="T2583" s="10">
        <f t="shared" si="203"/>
        <v>42294.628449074073</v>
      </c>
      <c r="U2583" s="11">
        <f t="shared" si="204"/>
        <v>42324.670115740737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1.1111111111111111E-3</v>
      </c>
      <c r="P2584" s="6">
        <f t="shared" si="201"/>
        <v>1</v>
      </c>
      <c r="Q2584" t="str">
        <f t="shared" si="202"/>
        <v>food/food trucks</v>
      </c>
      <c r="R2584" t="s">
        <v>8319</v>
      </c>
      <c r="S2584" t="s">
        <v>8357</v>
      </c>
      <c r="T2584" s="10">
        <f t="shared" si="203"/>
        <v>42642.988819444443</v>
      </c>
      <c r="U2584" s="11">
        <f t="shared" si="204"/>
        <v>42672.988819444443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0.5</v>
      </c>
      <c r="P2585" s="6">
        <f t="shared" si="201"/>
        <v>1</v>
      </c>
      <c r="Q2585" t="str">
        <f t="shared" si="202"/>
        <v>food/food trucks</v>
      </c>
      <c r="R2585" t="s">
        <v>8319</v>
      </c>
      <c r="S2585" t="s">
        <v>8357</v>
      </c>
      <c r="T2585" s="10">
        <f t="shared" si="203"/>
        <v>42019.76944444445</v>
      </c>
      <c r="U2585" s="11">
        <f t="shared" si="204"/>
        <v>42079.727777777778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 t="e">
        <f t="shared" si="201"/>
        <v>#DIV/0!</v>
      </c>
      <c r="Q2586" t="str">
        <f t="shared" si="202"/>
        <v>food/food trucks</v>
      </c>
      <c r="R2586" t="s">
        <v>8319</v>
      </c>
      <c r="S2586" t="s">
        <v>8357</v>
      </c>
      <c r="T2586" s="10">
        <f t="shared" si="203"/>
        <v>42140.173252314817</v>
      </c>
      <c r="U2586" s="11">
        <f t="shared" si="204"/>
        <v>42170.173252314817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0.16666666666666669</v>
      </c>
      <c r="P2587" s="6">
        <f t="shared" si="201"/>
        <v>50</v>
      </c>
      <c r="Q2587" t="str">
        <f t="shared" si="202"/>
        <v>food/food trucks</v>
      </c>
      <c r="R2587" t="s">
        <v>8319</v>
      </c>
      <c r="S2587" t="s">
        <v>8357</v>
      </c>
      <c r="T2587" s="10">
        <f t="shared" si="203"/>
        <v>41795.963333333333</v>
      </c>
      <c r="U2587" s="11">
        <f t="shared" si="204"/>
        <v>41825.963333333333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0.16666666666666669</v>
      </c>
      <c r="P2588" s="6">
        <f t="shared" si="201"/>
        <v>5</v>
      </c>
      <c r="Q2588" t="str">
        <f t="shared" si="202"/>
        <v>food/food trucks</v>
      </c>
      <c r="R2588" t="s">
        <v>8319</v>
      </c>
      <c r="S2588" t="s">
        <v>8357</v>
      </c>
      <c r="T2588" s="10">
        <f t="shared" si="203"/>
        <v>42333.330277777779</v>
      </c>
      <c r="U2588" s="11">
        <f t="shared" si="204"/>
        <v>42363.330277777779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2.4340000000000002</v>
      </c>
      <c r="P2589" s="6">
        <f t="shared" si="201"/>
        <v>202.83333333333334</v>
      </c>
      <c r="Q2589" t="str">
        <f t="shared" si="202"/>
        <v>food/food trucks</v>
      </c>
      <c r="R2589" t="s">
        <v>8319</v>
      </c>
      <c r="S2589" t="s">
        <v>8357</v>
      </c>
      <c r="T2589" s="10">
        <f t="shared" si="203"/>
        <v>42338.675381944442</v>
      </c>
      <c r="U2589" s="11">
        <f t="shared" si="204"/>
        <v>42368.675381944442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3.8833333333333329</v>
      </c>
      <c r="P2590" s="6">
        <f t="shared" si="201"/>
        <v>29.125</v>
      </c>
      <c r="Q2590" t="str">
        <f t="shared" si="202"/>
        <v>food/food trucks</v>
      </c>
      <c r="R2590" t="s">
        <v>8319</v>
      </c>
      <c r="S2590" t="s">
        <v>8357</v>
      </c>
      <c r="T2590" s="10">
        <f t="shared" si="203"/>
        <v>42042.676226851851</v>
      </c>
      <c r="U2590" s="11">
        <f t="shared" si="204"/>
        <v>42094.551388888889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0.01</v>
      </c>
      <c r="P2591" s="6">
        <f t="shared" si="201"/>
        <v>5</v>
      </c>
      <c r="Q2591" t="str">
        <f t="shared" si="202"/>
        <v>food/food trucks</v>
      </c>
      <c r="R2591" t="s">
        <v>8319</v>
      </c>
      <c r="S2591" t="s">
        <v>8357</v>
      </c>
      <c r="T2591" s="10">
        <f t="shared" si="203"/>
        <v>42422.536192129628</v>
      </c>
      <c r="U2591" s="11">
        <f t="shared" si="204"/>
        <v>42452.494525462964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 t="e">
        <f t="shared" si="201"/>
        <v>#DIV/0!</v>
      </c>
      <c r="Q2592" t="str">
        <f t="shared" si="202"/>
        <v>food/food trucks</v>
      </c>
      <c r="R2592" t="s">
        <v>8319</v>
      </c>
      <c r="S2592" t="s">
        <v>8357</v>
      </c>
      <c r="T2592" s="10">
        <f t="shared" si="203"/>
        <v>42388.589085648149</v>
      </c>
      <c r="U2592" s="11">
        <f t="shared" si="204"/>
        <v>42395.589085648149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1.7333333333333332</v>
      </c>
      <c r="P2593" s="6">
        <f t="shared" si="201"/>
        <v>13</v>
      </c>
      <c r="Q2593" t="str">
        <f t="shared" si="202"/>
        <v>food/food trucks</v>
      </c>
      <c r="R2593" t="s">
        <v>8319</v>
      </c>
      <c r="S2593" t="s">
        <v>8357</v>
      </c>
      <c r="T2593" s="10">
        <f t="shared" si="203"/>
        <v>42382.906527777777</v>
      </c>
      <c r="U2593" s="11">
        <f t="shared" si="204"/>
        <v>42442.864861111113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0.16666666666666669</v>
      </c>
      <c r="P2594" s="6">
        <f t="shared" si="201"/>
        <v>50</v>
      </c>
      <c r="Q2594" t="str">
        <f t="shared" si="202"/>
        <v>food/food trucks</v>
      </c>
      <c r="R2594" t="s">
        <v>8319</v>
      </c>
      <c r="S2594" t="s">
        <v>8357</v>
      </c>
      <c r="T2594" s="10">
        <f t="shared" si="203"/>
        <v>41887.801168981481</v>
      </c>
      <c r="U2594" s="11">
        <f t="shared" si="204"/>
        <v>41917.801168981481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 t="e">
        <f t="shared" si="201"/>
        <v>#DIV/0!</v>
      </c>
      <c r="Q2595" t="str">
        <f t="shared" si="202"/>
        <v>food/food trucks</v>
      </c>
      <c r="R2595" t="s">
        <v>8319</v>
      </c>
      <c r="S2595" t="s">
        <v>8357</v>
      </c>
      <c r="T2595" s="10">
        <f t="shared" si="203"/>
        <v>42089.84520833334</v>
      </c>
      <c r="U2595" s="11">
        <f t="shared" si="204"/>
        <v>42119.84520833334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1.25E-3</v>
      </c>
      <c r="P2596" s="6">
        <f t="shared" si="201"/>
        <v>1</v>
      </c>
      <c r="Q2596" t="str">
        <f t="shared" si="202"/>
        <v>food/food trucks</v>
      </c>
      <c r="R2596" t="s">
        <v>8319</v>
      </c>
      <c r="S2596" t="s">
        <v>8357</v>
      </c>
      <c r="T2596" s="10">
        <f t="shared" si="203"/>
        <v>41828.967916666668</v>
      </c>
      <c r="U2596" s="11">
        <f t="shared" si="204"/>
        <v>41858.967916666668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12.166666666666668</v>
      </c>
      <c r="P2597" s="6">
        <f t="shared" si="201"/>
        <v>96.05263157894737</v>
      </c>
      <c r="Q2597" t="str">
        <f t="shared" si="202"/>
        <v>food/food trucks</v>
      </c>
      <c r="R2597" t="s">
        <v>8319</v>
      </c>
      <c r="S2597" t="s">
        <v>8357</v>
      </c>
      <c r="T2597" s="10">
        <f t="shared" si="203"/>
        <v>42760.244212962964</v>
      </c>
      <c r="U2597" s="11">
        <f t="shared" si="204"/>
        <v>42790.244212962964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23.588571428571427</v>
      </c>
      <c r="P2598" s="6">
        <f t="shared" si="201"/>
        <v>305.77777777777777</v>
      </c>
      <c r="Q2598" t="str">
        <f t="shared" si="202"/>
        <v>food/food trucks</v>
      </c>
      <c r="R2598" t="s">
        <v>8319</v>
      </c>
      <c r="S2598" t="s">
        <v>8357</v>
      </c>
      <c r="T2598" s="10">
        <f t="shared" si="203"/>
        <v>41828.664456018516</v>
      </c>
      <c r="U2598" s="11">
        <f t="shared" si="204"/>
        <v>41858.664456018516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5.6666666666666661</v>
      </c>
      <c r="P2599" s="6">
        <f t="shared" si="201"/>
        <v>12.142857142857142</v>
      </c>
      <c r="Q2599" t="str">
        <f t="shared" si="202"/>
        <v>food/food trucks</v>
      </c>
      <c r="R2599" t="s">
        <v>8319</v>
      </c>
      <c r="S2599" t="s">
        <v>8357</v>
      </c>
      <c r="T2599" s="10">
        <f t="shared" si="203"/>
        <v>42510.341631944444</v>
      </c>
      <c r="U2599" s="11">
        <f t="shared" si="204"/>
        <v>42540.341631944444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 s="6">
        <f t="shared" si="201"/>
        <v>83.571428571428569</v>
      </c>
      <c r="Q2600" t="str">
        <f t="shared" si="202"/>
        <v>food/food trucks</v>
      </c>
      <c r="R2600" t="s">
        <v>8319</v>
      </c>
      <c r="S2600" t="s">
        <v>8357</v>
      </c>
      <c r="T2600" s="10">
        <f t="shared" si="203"/>
        <v>42240.840289351851</v>
      </c>
      <c r="U2600" s="11">
        <f t="shared" si="204"/>
        <v>42270.840289351851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0.99546510341776351</v>
      </c>
      <c r="P2601" s="6">
        <f t="shared" si="201"/>
        <v>18</v>
      </c>
      <c r="Q2601" t="str">
        <f t="shared" si="202"/>
        <v>food/food trucks</v>
      </c>
      <c r="R2601" t="s">
        <v>8319</v>
      </c>
      <c r="S2601" t="s">
        <v>8357</v>
      </c>
      <c r="T2601" s="10">
        <f t="shared" si="203"/>
        <v>41809.754016203704</v>
      </c>
      <c r="U2601" s="11">
        <f t="shared" si="204"/>
        <v>41854.754016203704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6.9320000000000004</v>
      </c>
      <c r="P2602" s="6">
        <f t="shared" si="201"/>
        <v>115.53333333333333</v>
      </c>
      <c r="Q2602" t="str">
        <f t="shared" si="202"/>
        <v>food/food trucks</v>
      </c>
      <c r="R2602" t="s">
        <v>8319</v>
      </c>
      <c r="S2602" t="s">
        <v>8357</v>
      </c>
      <c r="T2602" s="10">
        <f t="shared" si="203"/>
        <v>42394.900462962964</v>
      </c>
      <c r="U2602" s="11">
        <f t="shared" si="204"/>
        <v>42454.858796296292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661.4</v>
      </c>
      <c r="P2603" s="6">
        <f t="shared" si="201"/>
        <v>21.900662251655628</v>
      </c>
      <c r="Q2603" t="str">
        <f t="shared" si="202"/>
        <v>technology/space exploration</v>
      </c>
      <c r="R2603" t="s">
        <v>8341</v>
      </c>
      <c r="S2603" t="s">
        <v>8352</v>
      </c>
      <c r="T2603" s="10">
        <f t="shared" si="203"/>
        <v>41150.902187499996</v>
      </c>
      <c r="U2603" s="11">
        <f t="shared" si="204"/>
        <v>41165.165972222225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326.0916666666667</v>
      </c>
      <c r="P2604" s="6">
        <f t="shared" si="201"/>
        <v>80.022494887525568</v>
      </c>
      <c r="Q2604" t="str">
        <f t="shared" si="202"/>
        <v>technology/space exploration</v>
      </c>
      <c r="R2604" t="s">
        <v>8341</v>
      </c>
      <c r="S2604" t="s">
        <v>8352</v>
      </c>
      <c r="T2604" s="10">
        <f t="shared" si="203"/>
        <v>41915.747314814813</v>
      </c>
      <c r="U2604" s="11">
        <f t="shared" si="204"/>
        <v>41955.888888888891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101.48571428571429</v>
      </c>
      <c r="P2605" s="6">
        <f t="shared" si="201"/>
        <v>35.520000000000003</v>
      </c>
      <c r="Q2605" t="str">
        <f t="shared" si="202"/>
        <v>technology/space exploration</v>
      </c>
      <c r="R2605" t="s">
        <v>8341</v>
      </c>
      <c r="S2605" t="s">
        <v>8352</v>
      </c>
      <c r="T2605" s="10">
        <f t="shared" si="203"/>
        <v>41617.912662037037</v>
      </c>
      <c r="U2605" s="11">
        <f t="shared" si="204"/>
        <v>41631.912662037037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104.21799999999999</v>
      </c>
      <c r="P2606" s="6">
        <f t="shared" si="201"/>
        <v>64.933333333333323</v>
      </c>
      <c r="Q2606" t="str">
        <f t="shared" si="202"/>
        <v>technology/space exploration</v>
      </c>
      <c r="R2606" t="s">
        <v>8341</v>
      </c>
      <c r="S2606" t="s">
        <v>8352</v>
      </c>
      <c r="T2606" s="10">
        <f t="shared" si="203"/>
        <v>40998.051192129627</v>
      </c>
      <c r="U2606" s="11">
        <f t="shared" si="204"/>
        <v>41028.051192129627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107.42157000000002</v>
      </c>
      <c r="P2607" s="6">
        <f t="shared" si="201"/>
        <v>60.965703745743475</v>
      </c>
      <c r="Q2607" t="str">
        <f t="shared" si="202"/>
        <v>technology/space exploration</v>
      </c>
      <c r="R2607" t="s">
        <v>8341</v>
      </c>
      <c r="S2607" t="s">
        <v>8352</v>
      </c>
      <c r="T2607" s="10">
        <f t="shared" si="203"/>
        <v>42508.541550925926</v>
      </c>
      <c r="U2607" s="11">
        <f t="shared" si="204"/>
        <v>42538.541550925926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110.05454545454545</v>
      </c>
      <c r="P2608" s="6">
        <f t="shared" si="201"/>
        <v>31.444155844155844</v>
      </c>
      <c r="Q2608" t="str">
        <f t="shared" si="202"/>
        <v>technology/space exploration</v>
      </c>
      <c r="R2608" t="s">
        <v>8341</v>
      </c>
      <c r="S2608" t="s">
        <v>8352</v>
      </c>
      <c r="T2608" s="10">
        <f t="shared" si="203"/>
        <v>41726.712754629632</v>
      </c>
      <c r="U2608" s="11">
        <f t="shared" si="204"/>
        <v>41758.712754629632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407.7</v>
      </c>
      <c r="P2609" s="6">
        <f t="shared" si="201"/>
        <v>81.949748743718587</v>
      </c>
      <c r="Q2609" t="str">
        <f t="shared" si="202"/>
        <v>technology/space exploration</v>
      </c>
      <c r="R2609" t="s">
        <v>8341</v>
      </c>
      <c r="S2609" t="s">
        <v>8352</v>
      </c>
      <c r="T2609" s="10">
        <f t="shared" si="203"/>
        <v>42184.874675925923</v>
      </c>
      <c r="U2609" s="11">
        <f t="shared" si="204"/>
        <v>42228.083333333328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223.92500000000001</v>
      </c>
      <c r="P2610" s="6">
        <f t="shared" si="201"/>
        <v>58.92763157894737</v>
      </c>
      <c r="Q2610" t="str">
        <f t="shared" si="202"/>
        <v>technology/space exploration</v>
      </c>
      <c r="R2610" t="s">
        <v>8341</v>
      </c>
      <c r="S2610" t="s">
        <v>8352</v>
      </c>
      <c r="T2610" s="10">
        <f t="shared" si="203"/>
        <v>42767.801712962959</v>
      </c>
      <c r="U2610" s="11">
        <f t="shared" si="204"/>
        <v>42809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303.80111428571428</v>
      </c>
      <c r="P2611" s="6">
        <f t="shared" si="201"/>
        <v>157.29347633136095</v>
      </c>
      <c r="Q2611" t="str">
        <f t="shared" si="202"/>
        <v>technology/space exploration</v>
      </c>
      <c r="R2611" t="s">
        <v>8341</v>
      </c>
      <c r="S2611" t="s">
        <v>8352</v>
      </c>
      <c r="T2611" s="10">
        <f t="shared" si="203"/>
        <v>41075.237858796296</v>
      </c>
      <c r="U2611" s="11">
        <f t="shared" si="204"/>
        <v>41105.237858796296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141.3251043268175</v>
      </c>
      <c r="P2612" s="6">
        <f t="shared" si="201"/>
        <v>55.758509532062391</v>
      </c>
      <c r="Q2612" t="str">
        <f t="shared" si="202"/>
        <v>technology/space exploration</v>
      </c>
      <c r="R2612" t="s">
        <v>8341</v>
      </c>
      <c r="S2612" t="s">
        <v>8352</v>
      </c>
      <c r="T2612" s="10">
        <f t="shared" si="203"/>
        <v>42564.881076388891</v>
      </c>
      <c r="U2612" s="11">
        <f t="shared" si="204"/>
        <v>42604.290972222225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2790.6363636363635</v>
      </c>
      <c r="P2613" s="6">
        <f t="shared" si="201"/>
        <v>83.802893802893806</v>
      </c>
      <c r="Q2613" t="str">
        <f t="shared" si="202"/>
        <v>technology/space exploration</v>
      </c>
      <c r="R2613" t="s">
        <v>8341</v>
      </c>
      <c r="S2613" t="s">
        <v>8352</v>
      </c>
      <c r="T2613" s="10">
        <f t="shared" si="203"/>
        <v>42704.335810185185</v>
      </c>
      <c r="U2613" s="11">
        <f t="shared" si="204"/>
        <v>42737.957638888889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171.76130000000001</v>
      </c>
      <c r="P2614" s="6">
        <f t="shared" si="201"/>
        <v>58.422210884353746</v>
      </c>
      <c r="Q2614" t="str">
        <f t="shared" si="202"/>
        <v>technology/space exploration</v>
      </c>
      <c r="R2614" t="s">
        <v>8341</v>
      </c>
      <c r="S2614" t="s">
        <v>8352</v>
      </c>
      <c r="T2614" s="10">
        <f t="shared" si="203"/>
        <v>41982.143171296295</v>
      </c>
      <c r="U2614" s="11">
        <f t="shared" si="204"/>
        <v>42013.143171296295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101.01333333333334</v>
      </c>
      <c r="P2615" s="6">
        <f t="shared" si="201"/>
        <v>270.57142857142856</v>
      </c>
      <c r="Q2615" t="str">
        <f t="shared" si="202"/>
        <v>technology/space exploration</v>
      </c>
      <c r="R2615" t="s">
        <v>8341</v>
      </c>
      <c r="S2615" t="s">
        <v>8352</v>
      </c>
      <c r="T2615" s="10">
        <f t="shared" si="203"/>
        <v>41143.81821759259</v>
      </c>
      <c r="U2615" s="11">
        <f t="shared" si="204"/>
        <v>41173.81821759259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 s="6">
        <f t="shared" si="201"/>
        <v>107.1</v>
      </c>
      <c r="Q2616" t="str">
        <f t="shared" si="202"/>
        <v>technology/space exploration</v>
      </c>
      <c r="R2616" t="s">
        <v>8341</v>
      </c>
      <c r="S2616" t="s">
        <v>8352</v>
      </c>
      <c r="T2616" s="10">
        <f t="shared" si="203"/>
        <v>41730.708472222221</v>
      </c>
      <c r="U2616" s="11">
        <f t="shared" si="204"/>
        <v>41759.208333333336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169.76511744127936</v>
      </c>
      <c r="P2617" s="6">
        <f t="shared" si="201"/>
        <v>47.180555555555557</v>
      </c>
      <c r="Q2617" t="str">
        <f t="shared" si="202"/>
        <v>technology/space exploration</v>
      </c>
      <c r="R2617" t="s">
        <v>8341</v>
      </c>
      <c r="S2617" t="s">
        <v>8352</v>
      </c>
      <c r="T2617" s="10">
        <f t="shared" si="203"/>
        <v>42453.49726851852</v>
      </c>
      <c r="U2617" s="11">
        <f t="shared" si="204"/>
        <v>42490.5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114.53400000000001</v>
      </c>
      <c r="P2618" s="6">
        <f t="shared" si="201"/>
        <v>120.30882352941177</v>
      </c>
      <c r="Q2618" t="str">
        <f t="shared" si="202"/>
        <v>technology/space exploration</v>
      </c>
      <c r="R2618" t="s">
        <v>8341</v>
      </c>
      <c r="S2618" t="s">
        <v>8352</v>
      </c>
      <c r="T2618" s="10">
        <f t="shared" si="203"/>
        <v>42211.99454861111</v>
      </c>
      <c r="U2618" s="11">
        <f t="shared" si="204"/>
        <v>42241.99454861111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877.6</v>
      </c>
      <c r="P2619" s="6">
        <f t="shared" si="201"/>
        <v>27.59748427672956</v>
      </c>
      <c r="Q2619" t="str">
        <f t="shared" si="202"/>
        <v>technology/space exploration</v>
      </c>
      <c r="R2619" t="s">
        <v>8341</v>
      </c>
      <c r="S2619" t="s">
        <v>8352</v>
      </c>
      <c r="T2619" s="10">
        <f t="shared" si="203"/>
        <v>41902.874432870369</v>
      </c>
      <c r="U2619" s="11">
        <f t="shared" si="204"/>
        <v>41932.874432870369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105.38666666666667</v>
      </c>
      <c r="P2620" s="6">
        <f t="shared" si="201"/>
        <v>205.2987012987013</v>
      </c>
      <c r="Q2620" t="str">
        <f t="shared" si="202"/>
        <v>technology/space exploration</v>
      </c>
      <c r="R2620" t="s">
        <v>8341</v>
      </c>
      <c r="S2620" t="s">
        <v>8352</v>
      </c>
      <c r="T2620" s="10">
        <f t="shared" si="203"/>
        <v>42279.792372685188</v>
      </c>
      <c r="U2620" s="11">
        <f t="shared" si="204"/>
        <v>42339.834039351852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188.39999999999998</v>
      </c>
      <c r="P2621" s="6">
        <f t="shared" si="201"/>
        <v>35.547169811320757</v>
      </c>
      <c r="Q2621" t="str">
        <f t="shared" si="202"/>
        <v>technology/space exploration</v>
      </c>
      <c r="R2621" t="s">
        <v>8341</v>
      </c>
      <c r="S2621" t="s">
        <v>8352</v>
      </c>
      <c r="T2621" s="10">
        <f t="shared" si="203"/>
        <v>42273.884305555555</v>
      </c>
      <c r="U2621" s="11">
        <f t="shared" si="204"/>
        <v>42300.458333333328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143.65230769230772</v>
      </c>
      <c r="P2622" s="6">
        <f t="shared" si="201"/>
        <v>74.639488409272587</v>
      </c>
      <c r="Q2622" t="str">
        <f t="shared" si="202"/>
        <v>technology/space exploration</v>
      </c>
      <c r="R2622" t="s">
        <v>8341</v>
      </c>
      <c r="S2622" t="s">
        <v>8352</v>
      </c>
      <c r="T2622" s="10">
        <f t="shared" si="203"/>
        <v>42251.16715277778</v>
      </c>
      <c r="U2622" s="11">
        <f t="shared" si="204"/>
        <v>42288.041666666672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145.88</v>
      </c>
      <c r="P2623" s="6">
        <f t="shared" si="201"/>
        <v>47.058064516129029</v>
      </c>
      <c r="Q2623" t="str">
        <f t="shared" si="202"/>
        <v>technology/space exploration</v>
      </c>
      <c r="R2623" t="s">
        <v>8341</v>
      </c>
      <c r="S2623" t="s">
        <v>8352</v>
      </c>
      <c r="T2623" s="10">
        <f t="shared" si="203"/>
        <v>42115.74754629629</v>
      </c>
      <c r="U2623" s="11">
        <f t="shared" si="204"/>
        <v>42145.74754629629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131.184</v>
      </c>
      <c r="P2624" s="6">
        <f t="shared" si="201"/>
        <v>26.591351351351353</v>
      </c>
      <c r="Q2624" t="str">
        <f t="shared" si="202"/>
        <v>technology/space exploration</v>
      </c>
      <c r="R2624" t="s">
        <v>8341</v>
      </c>
      <c r="S2624" t="s">
        <v>8352</v>
      </c>
      <c r="T2624" s="10">
        <f t="shared" si="203"/>
        <v>42689.74324074074</v>
      </c>
      <c r="U2624" s="11">
        <f t="shared" si="204"/>
        <v>42734.74324074074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113.99999999999999</v>
      </c>
      <c r="P2625" s="6">
        <f t="shared" si="201"/>
        <v>36.774193548387096</v>
      </c>
      <c r="Q2625" t="str">
        <f t="shared" si="202"/>
        <v>technology/space exploration</v>
      </c>
      <c r="R2625" t="s">
        <v>8341</v>
      </c>
      <c r="S2625" t="s">
        <v>8352</v>
      </c>
      <c r="T2625" s="10">
        <f t="shared" si="203"/>
        <v>42692.256550925929</v>
      </c>
      <c r="U2625" s="11">
        <f t="shared" si="204"/>
        <v>42706.256550925929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05">(E2626/D2626)*100</f>
        <v>1379.4206249999997</v>
      </c>
      <c r="P2626" s="6">
        <f t="shared" ref="P2626:P2689" si="206">(E2626/L2626)</f>
        <v>31.820544982698959</v>
      </c>
      <c r="Q2626" t="str">
        <f t="shared" ref="Q2626:Q2689" si="207">N2626</f>
        <v>technology/space exploration</v>
      </c>
      <c r="R2626" t="s">
        <v>8341</v>
      </c>
      <c r="S2626" t="s">
        <v>8352</v>
      </c>
      <c r="T2626" s="10">
        <f t="shared" si="203"/>
        <v>41144.42155092593</v>
      </c>
      <c r="U2626" s="11">
        <f t="shared" si="204"/>
        <v>41165.42155092593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05"/>
        <v>956</v>
      </c>
      <c r="P2627" s="6">
        <f t="shared" si="206"/>
        <v>27.576923076923077</v>
      </c>
      <c r="Q2627" t="str">
        <f t="shared" si="207"/>
        <v>technology/space exploration</v>
      </c>
      <c r="R2627" t="s">
        <v>8341</v>
      </c>
      <c r="S2627" t="s">
        <v>8352</v>
      </c>
      <c r="T2627" s="10">
        <f t="shared" ref="T2627:T2690" si="208">(((J2627/60)/60)/24)+DATE(1970,1,1)</f>
        <v>42658.810277777782</v>
      </c>
      <c r="U2627" s="11">
        <f t="shared" ref="U2627:U2690" si="209">(((I2627/60)/60)/24)+DATE(1970,1,1)</f>
        <v>42683.851944444439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112.00000000000001</v>
      </c>
      <c r="P2628" s="6">
        <f t="shared" si="206"/>
        <v>56</v>
      </c>
      <c r="Q2628" t="str">
        <f t="shared" si="207"/>
        <v>technology/space exploration</v>
      </c>
      <c r="R2628" t="s">
        <v>8341</v>
      </c>
      <c r="S2628" t="s">
        <v>8352</v>
      </c>
      <c r="T2628" s="10">
        <f t="shared" si="208"/>
        <v>42128.628113425926</v>
      </c>
      <c r="U2628" s="11">
        <f t="shared" si="209"/>
        <v>42158.628113425926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646.66666666666663</v>
      </c>
      <c r="P2629" s="6">
        <f t="shared" si="206"/>
        <v>21.555555555555557</v>
      </c>
      <c r="Q2629" t="str">
        <f t="shared" si="207"/>
        <v>technology/space exploration</v>
      </c>
      <c r="R2629" t="s">
        <v>8341</v>
      </c>
      <c r="S2629" t="s">
        <v>8352</v>
      </c>
      <c r="T2629" s="10">
        <f t="shared" si="208"/>
        <v>42304.829409722224</v>
      </c>
      <c r="U2629" s="11">
        <f t="shared" si="209"/>
        <v>42334.871076388896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110.36948748510132</v>
      </c>
      <c r="P2630" s="6">
        <f t="shared" si="206"/>
        <v>44.095238095238095</v>
      </c>
      <c r="Q2630" t="str">
        <f t="shared" si="207"/>
        <v>technology/space exploration</v>
      </c>
      <c r="R2630" t="s">
        <v>8341</v>
      </c>
      <c r="S2630" t="s">
        <v>8352</v>
      </c>
      <c r="T2630" s="10">
        <f t="shared" si="208"/>
        <v>41953.966053240743</v>
      </c>
      <c r="U2630" s="11">
        <f t="shared" si="209"/>
        <v>41973.966053240743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127.74000000000001</v>
      </c>
      <c r="P2631" s="6">
        <f t="shared" si="206"/>
        <v>63.87</v>
      </c>
      <c r="Q2631" t="str">
        <f t="shared" si="207"/>
        <v>technology/space exploration</v>
      </c>
      <c r="R2631" t="s">
        <v>8341</v>
      </c>
      <c r="S2631" t="s">
        <v>8352</v>
      </c>
      <c r="T2631" s="10">
        <f t="shared" si="208"/>
        <v>42108.538449074069</v>
      </c>
      <c r="U2631" s="11">
        <f t="shared" si="209"/>
        <v>42138.538449074069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157.9</v>
      </c>
      <c r="P2632" s="6">
        <f t="shared" si="206"/>
        <v>38.987654320987652</v>
      </c>
      <c r="Q2632" t="str">
        <f t="shared" si="207"/>
        <v>technology/space exploration</v>
      </c>
      <c r="R2632" t="s">
        <v>8341</v>
      </c>
      <c r="S2632" t="s">
        <v>8352</v>
      </c>
      <c r="T2632" s="10">
        <f t="shared" si="208"/>
        <v>42524.105462962965</v>
      </c>
      <c r="U2632" s="11">
        <f t="shared" si="209"/>
        <v>42551.416666666672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114.66525000000001</v>
      </c>
      <c r="P2633" s="6">
        <f t="shared" si="206"/>
        <v>80.185489510489504</v>
      </c>
      <c r="Q2633" t="str">
        <f t="shared" si="207"/>
        <v>technology/space exploration</v>
      </c>
      <c r="R2633" t="s">
        <v>8341</v>
      </c>
      <c r="S2633" t="s">
        <v>8352</v>
      </c>
      <c r="T2633" s="10">
        <f t="shared" si="208"/>
        <v>42218.169293981482</v>
      </c>
      <c r="U2633" s="11">
        <f t="shared" si="209"/>
        <v>42246.169293981482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137.00934579439252</v>
      </c>
      <c r="P2634" s="6">
        <f t="shared" si="206"/>
        <v>34.904761904761905</v>
      </c>
      <c r="Q2634" t="str">
        <f t="shared" si="207"/>
        <v>technology/space exploration</v>
      </c>
      <c r="R2634" t="s">
        <v>8341</v>
      </c>
      <c r="S2634" t="s">
        <v>8352</v>
      </c>
      <c r="T2634" s="10">
        <f t="shared" si="208"/>
        <v>42494.061793981484</v>
      </c>
      <c r="U2634" s="11">
        <f t="shared" si="209"/>
        <v>42519.061793981484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354.62</v>
      </c>
      <c r="P2635" s="6">
        <f t="shared" si="206"/>
        <v>89.100502512562812</v>
      </c>
      <c r="Q2635" t="str">
        <f t="shared" si="207"/>
        <v>technology/space exploration</v>
      </c>
      <c r="R2635" t="s">
        <v>8341</v>
      </c>
      <c r="S2635" t="s">
        <v>8352</v>
      </c>
      <c r="T2635" s="10">
        <f t="shared" si="208"/>
        <v>41667.823287037041</v>
      </c>
      <c r="U2635" s="11">
        <f t="shared" si="209"/>
        <v>41697.958333333336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106.02150537634409</v>
      </c>
      <c r="P2636" s="6">
        <f t="shared" si="206"/>
        <v>39.44</v>
      </c>
      <c r="Q2636" t="str">
        <f t="shared" si="207"/>
        <v>technology/space exploration</v>
      </c>
      <c r="R2636" t="s">
        <v>8341</v>
      </c>
      <c r="S2636" t="s">
        <v>8352</v>
      </c>
      <c r="T2636" s="10">
        <f t="shared" si="208"/>
        <v>42612.656493055561</v>
      </c>
      <c r="U2636" s="11">
        <f t="shared" si="209"/>
        <v>42642.656493055561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 s="6">
        <f t="shared" si="206"/>
        <v>136.9047619047619</v>
      </c>
      <c r="Q2637" t="str">
        <f t="shared" si="207"/>
        <v>technology/space exploration</v>
      </c>
      <c r="R2637" t="s">
        <v>8341</v>
      </c>
      <c r="S2637" t="s">
        <v>8352</v>
      </c>
      <c r="T2637" s="10">
        <f t="shared" si="208"/>
        <v>42037.950937500005</v>
      </c>
      <c r="U2637" s="11">
        <f t="shared" si="209"/>
        <v>42072.909270833334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187.3</v>
      </c>
      <c r="P2638" s="6">
        <f t="shared" si="206"/>
        <v>37.46</v>
      </c>
      <c r="Q2638" t="str">
        <f t="shared" si="207"/>
        <v>technology/space exploration</v>
      </c>
      <c r="R2638" t="s">
        <v>8341</v>
      </c>
      <c r="S2638" t="s">
        <v>8352</v>
      </c>
      <c r="T2638" s="10">
        <f t="shared" si="208"/>
        <v>42636.614745370374</v>
      </c>
      <c r="U2638" s="11">
        <f t="shared" si="209"/>
        <v>42659.041666666672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166.2</v>
      </c>
      <c r="P2639" s="6">
        <f t="shared" si="206"/>
        <v>31.96153846153846</v>
      </c>
      <c r="Q2639" t="str">
        <f t="shared" si="207"/>
        <v>technology/space exploration</v>
      </c>
      <c r="R2639" t="s">
        <v>8341</v>
      </c>
      <c r="S2639" t="s">
        <v>8352</v>
      </c>
      <c r="T2639" s="10">
        <f t="shared" si="208"/>
        <v>42639.549479166672</v>
      </c>
      <c r="U2639" s="11">
        <f t="shared" si="209"/>
        <v>42655.549479166672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101.72910662824208</v>
      </c>
      <c r="P2640" s="6">
        <f t="shared" si="206"/>
        <v>25.214285714285715</v>
      </c>
      <c r="Q2640" t="str">
        <f t="shared" si="207"/>
        <v>technology/space exploration</v>
      </c>
      <c r="R2640" t="s">
        <v>8341</v>
      </c>
      <c r="S2640" t="s">
        <v>8352</v>
      </c>
      <c r="T2640" s="10">
        <f t="shared" si="208"/>
        <v>41989.913136574076</v>
      </c>
      <c r="U2640" s="11">
        <f t="shared" si="209"/>
        <v>42019.913136574076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 s="6">
        <f t="shared" si="206"/>
        <v>10.040816326530612</v>
      </c>
      <c r="Q2641" t="str">
        <f t="shared" si="207"/>
        <v>technology/space exploration</v>
      </c>
      <c r="R2641" t="s">
        <v>8341</v>
      </c>
      <c r="S2641" t="s">
        <v>8352</v>
      </c>
      <c r="T2641" s="10">
        <f t="shared" si="208"/>
        <v>42024.86513888889</v>
      </c>
      <c r="U2641" s="11">
        <f t="shared" si="209"/>
        <v>42054.86513888889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105.66666666666666</v>
      </c>
      <c r="P2642" s="6">
        <f t="shared" si="206"/>
        <v>45.94202898550725</v>
      </c>
      <c r="Q2642" t="str">
        <f t="shared" si="207"/>
        <v>technology/space exploration</v>
      </c>
      <c r="R2642" t="s">
        <v>8341</v>
      </c>
      <c r="S2642" t="s">
        <v>8352</v>
      </c>
      <c r="T2642" s="10">
        <f t="shared" si="208"/>
        <v>42103.160578703704</v>
      </c>
      <c r="U2642" s="11">
        <f t="shared" si="209"/>
        <v>42163.160578703704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 s="6">
        <f t="shared" si="206"/>
        <v>15</v>
      </c>
      <c r="Q2643" t="str">
        <f t="shared" si="207"/>
        <v>technology/space exploration</v>
      </c>
      <c r="R2643" t="s">
        <v>8341</v>
      </c>
      <c r="S2643" t="s">
        <v>8352</v>
      </c>
      <c r="T2643" s="10">
        <f t="shared" si="208"/>
        <v>41880.827118055553</v>
      </c>
      <c r="U2643" s="11">
        <f t="shared" si="209"/>
        <v>41897.839583333334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 t="e">
        <f t="shared" si="206"/>
        <v>#DIV/0!</v>
      </c>
      <c r="Q2644" t="str">
        <f t="shared" si="207"/>
        <v>technology/space exploration</v>
      </c>
      <c r="R2644" t="s">
        <v>8341</v>
      </c>
      <c r="S2644" t="s">
        <v>8352</v>
      </c>
      <c r="T2644" s="10">
        <f t="shared" si="208"/>
        <v>42536.246620370366</v>
      </c>
      <c r="U2644" s="11">
        <f t="shared" si="209"/>
        <v>42566.289583333331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33.559730999999999</v>
      </c>
      <c r="P2645" s="6">
        <f t="shared" si="206"/>
        <v>223.58248500999335</v>
      </c>
      <c r="Q2645" t="str">
        <f t="shared" si="207"/>
        <v>technology/space exploration</v>
      </c>
      <c r="R2645" t="s">
        <v>8341</v>
      </c>
      <c r="S2645" t="s">
        <v>8352</v>
      </c>
      <c r="T2645" s="10">
        <f t="shared" si="208"/>
        <v>42689.582349537035</v>
      </c>
      <c r="U2645" s="11">
        <f t="shared" si="209"/>
        <v>42725.332638888889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2.0529999999999999</v>
      </c>
      <c r="P2646" s="6">
        <f t="shared" si="206"/>
        <v>39.480769230769234</v>
      </c>
      <c r="Q2646" t="str">
        <f t="shared" si="207"/>
        <v>technology/space exploration</v>
      </c>
      <c r="R2646" t="s">
        <v>8341</v>
      </c>
      <c r="S2646" t="s">
        <v>8352</v>
      </c>
      <c r="T2646" s="10">
        <f t="shared" si="208"/>
        <v>42774.792071759264</v>
      </c>
      <c r="U2646" s="11">
        <f t="shared" si="209"/>
        <v>42804.792071759264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10.5</v>
      </c>
      <c r="P2647" s="6">
        <f t="shared" si="206"/>
        <v>91.304347826086953</v>
      </c>
      <c r="Q2647" t="str">
        <f t="shared" si="207"/>
        <v>technology/space exploration</v>
      </c>
      <c r="R2647" t="s">
        <v>8341</v>
      </c>
      <c r="S2647" t="s">
        <v>8352</v>
      </c>
      <c r="T2647" s="10">
        <f t="shared" si="208"/>
        <v>41921.842627314814</v>
      </c>
      <c r="U2647" s="11">
        <f t="shared" si="209"/>
        <v>41951.884293981479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8.4172840000000004</v>
      </c>
      <c r="P2648" s="6">
        <f t="shared" si="206"/>
        <v>78.666205607476627</v>
      </c>
      <c r="Q2648" t="str">
        <f t="shared" si="207"/>
        <v>technology/space exploration</v>
      </c>
      <c r="R2648" t="s">
        <v>8341</v>
      </c>
      <c r="S2648" t="s">
        <v>8352</v>
      </c>
      <c r="T2648" s="10">
        <f t="shared" si="208"/>
        <v>42226.313298611116</v>
      </c>
      <c r="U2648" s="11">
        <f t="shared" si="209"/>
        <v>42256.313298611116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</v>
      </c>
      <c r="P2649" s="6">
        <f t="shared" si="206"/>
        <v>12</v>
      </c>
      <c r="Q2649" t="str">
        <f t="shared" si="207"/>
        <v>technology/space exploration</v>
      </c>
      <c r="R2649" t="s">
        <v>8341</v>
      </c>
      <c r="S2649" t="s">
        <v>8352</v>
      </c>
      <c r="T2649" s="10">
        <f t="shared" si="208"/>
        <v>42200.261793981481</v>
      </c>
      <c r="U2649" s="11">
        <f t="shared" si="209"/>
        <v>42230.261793981481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0.88333333333333341</v>
      </c>
      <c r="P2650" s="6">
        <f t="shared" si="206"/>
        <v>17.666666666666668</v>
      </c>
      <c r="Q2650" t="str">
        <f t="shared" si="207"/>
        <v>technology/space exploration</v>
      </c>
      <c r="R2650" t="s">
        <v>8341</v>
      </c>
      <c r="S2650" t="s">
        <v>8352</v>
      </c>
      <c r="T2650" s="10">
        <f t="shared" si="208"/>
        <v>42408.714814814812</v>
      </c>
      <c r="U2650" s="11">
        <f t="shared" si="209"/>
        <v>42438.714814814812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9.920000000000001E-2</v>
      </c>
      <c r="P2651" s="6">
        <f t="shared" si="206"/>
        <v>41.333333333333336</v>
      </c>
      <c r="Q2651" t="str">
        <f t="shared" si="207"/>
        <v>technology/space exploration</v>
      </c>
      <c r="R2651" t="s">
        <v>8341</v>
      </c>
      <c r="S2651" t="s">
        <v>8352</v>
      </c>
      <c r="T2651" s="10">
        <f t="shared" si="208"/>
        <v>42341.99700231482</v>
      </c>
      <c r="U2651" s="11">
        <f t="shared" si="209"/>
        <v>42401.99700231482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0.59666666666666668</v>
      </c>
      <c r="P2652" s="6">
        <f t="shared" si="206"/>
        <v>71.599999999999994</v>
      </c>
      <c r="Q2652" t="str">
        <f t="shared" si="207"/>
        <v>technology/space exploration</v>
      </c>
      <c r="R2652" t="s">
        <v>8341</v>
      </c>
      <c r="S2652" t="s">
        <v>8352</v>
      </c>
      <c r="T2652" s="10">
        <f t="shared" si="208"/>
        <v>42695.624340277776</v>
      </c>
      <c r="U2652" s="11">
        <f t="shared" si="209"/>
        <v>42725.624340277776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1.8689285714285715</v>
      </c>
      <c r="P2653" s="6">
        <f t="shared" si="206"/>
        <v>307.8235294117647</v>
      </c>
      <c r="Q2653" t="str">
        <f t="shared" si="207"/>
        <v>technology/space exploration</v>
      </c>
      <c r="R2653" t="s">
        <v>8341</v>
      </c>
      <c r="S2653" t="s">
        <v>8352</v>
      </c>
      <c r="T2653" s="10">
        <f t="shared" si="208"/>
        <v>42327.805659722217</v>
      </c>
      <c r="U2653" s="11">
        <f t="shared" si="209"/>
        <v>42355.805659722217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0.88500000000000001</v>
      </c>
      <c r="P2654" s="6">
        <f t="shared" si="206"/>
        <v>80.454545454545453</v>
      </c>
      <c r="Q2654" t="str">
        <f t="shared" si="207"/>
        <v>technology/space exploration</v>
      </c>
      <c r="R2654" t="s">
        <v>8341</v>
      </c>
      <c r="S2654" t="s">
        <v>8352</v>
      </c>
      <c r="T2654" s="10">
        <f t="shared" si="208"/>
        <v>41953.158854166672</v>
      </c>
      <c r="U2654" s="11">
        <f t="shared" si="209"/>
        <v>41983.158854166672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11.52156862745098</v>
      </c>
      <c r="P2655" s="6">
        <f t="shared" si="206"/>
        <v>83.942857142857136</v>
      </c>
      <c r="Q2655" t="str">
        <f t="shared" si="207"/>
        <v>technology/space exploration</v>
      </c>
      <c r="R2655" t="s">
        <v>8341</v>
      </c>
      <c r="S2655" t="s">
        <v>8352</v>
      </c>
      <c r="T2655" s="10">
        <f t="shared" si="208"/>
        <v>41771.651932870373</v>
      </c>
      <c r="U2655" s="11">
        <f t="shared" si="209"/>
        <v>41803.166666666664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5.1000000000000004E-2</v>
      </c>
      <c r="P2656" s="6">
        <f t="shared" si="206"/>
        <v>8.5</v>
      </c>
      <c r="Q2656" t="str">
        <f t="shared" si="207"/>
        <v>technology/space exploration</v>
      </c>
      <c r="R2656" t="s">
        <v>8341</v>
      </c>
      <c r="S2656" t="s">
        <v>8352</v>
      </c>
      <c r="T2656" s="10">
        <f t="shared" si="208"/>
        <v>42055.600995370376</v>
      </c>
      <c r="U2656" s="11">
        <f t="shared" si="209"/>
        <v>42115.559328703705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21.033333333333335</v>
      </c>
      <c r="P2657" s="6">
        <f t="shared" si="206"/>
        <v>73.372093023255815</v>
      </c>
      <c r="Q2657" t="str">
        <f t="shared" si="207"/>
        <v>technology/space exploration</v>
      </c>
      <c r="R2657" t="s">
        <v>8341</v>
      </c>
      <c r="S2657" t="s">
        <v>8352</v>
      </c>
      <c r="T2657" s="10">
        <f t="shared" si="208"/>
        <v>42381.866284722222</v>
      </c>
      <c r="U2657" s="11">
        <f t="shared" si="209"/>
        <v>42409.833333333328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11.436666666666667</v>
      </c>
      <c r="P2658" s="6">
        <f t="shared" si="206"/>
        <v>112.86184210526316</v>
      </c>
      <c r="Q2658" t="str">
        <f t="shared" si="207"/>
        <v>technology/space exploration</v>
      </c>
      <c r="R2658" t="s">
        <v>8341</v>
      </c>
      <c r="S2658" t="s">
        <v>8352</v>
      </c>
      <c r="T2658" s="10">
        <f t="shared" si="208"/>
        <v>42767.688518518517</v>
      </c>
      <c r="U2658" s="11">
        <f t="shared" si="209"/>
        <v>42806.791666666672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18.737933333333334</v>
      </c>
      <c r="P2659" s="6">
        <f t="shared" si="206"/>
        <v>95.277627118644077</v>
      </c>
      <c r="Q2659" t="str">
        <f t="shared" si="207"/>
        <v>technology/space exploration</v>
      </c>
      <c r="R2659" t="s">
        <v>8341</v>
      </c>
      <c r="S2659" t="s">
        <v>8352</v>
      </c>
      <c r="T2659" s="10">
        <f t="shared" si="208"/>
        <v>42551.928854166668</v>
      </c>
      <c r="U2659" s="11">
        <f t="shared" si="209"/>
        <v>42585.0625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9.285714285714286E-2</v>
      </c>
      <c r="P2660" s="6">
        <f t="shared" si="206"/>
        <v>22.75</v>
      </c>
      <c r="Q2660" t="str">
        <f t="shared" si="207"/>
        <v>technology/space exploration</v>
      </c>
      <c r="R2660" t="s">
        <v>8341</v>
      </c>
      <c r="S2660" t="s">
        <v>8352</v>
      </c>
      <c r="T2660" s="10">
        <f t="shared" si="208"/>
        <v>42551.884189814817</v>
      </c>
      <c r="U2660" s="11">
        <f t="shared" si="209"/>
        <v>42581.884189814817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2.7204081632653061</v>
      </c>
      <c r="P2661" s="6">
        <f t="shared" si="206"/>
        <v>133.30000000000001</v>
      </c>
      <c r="Q2661" t="str">
        <f t="shared" si="207"/>
        <v>technology/space exploration</v>
      </c>
      <c r="R2661" t="s">
        <v>8341</v>
      </c>
      <c r="S2661" t="s">
        <v>8352</v>
      </c>
      <c r="T2661" s="10">
        <f t="shared" si="208"/>
        <v>42082.069560185191</v>
      </c>
      <c r="U2661" s="11">
        <f t="shared" si="209"/>
        <v>42112.069560185191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9.5000000000000001E-2</v>
      </c>
      <c r="P2662" s="6">
        <f t="shared" si="206"/>
        <v>3.8</v>
      </c>
      <c r="Q2662" t="str">
        <f t="shared" si="207"/>
        <v>technology/space exploration</v>
      </c>
      <c r="R2662" t="s">
        <v>8341</v>
      </c>
      <c r="S2662" t="s">
        <v>8352</v>
      </c>
      <c r="T2662" s="10">
        <f t="shared" si="208"/>
        <v>42272.713171296295</v>
      </c>
      <c r="U2662" s="11">
        <f t="shared" si="209"/>
        <v>42332.754837962959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102.89999999999999</v>
      </c>
      <c r="P2663" s="6">
        <f t="shared" si="206"/>
        <v>85.75</v>
      </c>
      <c r="Q2663" t="str">
        <f t="shared" si="207"/>
        <v>technology/makerspaces</v>
      </c>
      <c r="R2663" t="s">
        <v>8324</v>
      </c>
      <c r="S2663" t="s">
        <v>8352</v>
      </c>
      <c r="T2663" s="10">
        <f t="shared" si="208"/>
        <v>41542.958449074074</v>
      </c>
      <c r="U2663" s="11">
        <f t="shared" si="209"/>
        <v>41572.958449074074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106.80000000000001</v>
      </c>
      <c r="P2664" s="6">
        <f t="shared" si="206"/>
        <v>267</v>
      </c>
      <c r="Q2664" t="str">
        <f t="shared" si="207"/>
        <v>technology/makerspaces</v>
      </c>
      <c r="R2664" t="s">
        <v>8324</v>
      </c>
      <c r="S2664" t="s">
        <v>8352</v>
      </c>
      <c r="T2664" s="10">
        <f t="shared" si="208"/>
        <v>42207.746678240743</v>
      </c>
      <c r="U2664" s="11">
        <f t="shared" si="209"/>
        <v>42237.746678240743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104.59625</v>
      </c>
      <c r="P2665" s="6">
        <f t="shared" si="206"/>
        <v>373.55803571428572</v>
      </c>
      <c r="Q2665" t="str">
        <f t="shared" si="207"/>
        <v>technology/makerspaces</v>
      </c>
      <c r="R2665" t="s">
        <v>8324</v>
      </c>
      <c r="S2665" t="s">
        <v>8352</v>
      </c>
      <c r="T2665" s="10">
        <f t="shared" si="208"/>
        <v>42222.622766203705</v>
      </c>
      <c r="U2665" s="11">
        <f t="shared" si="209"/>
        <v>42251.625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103.42857142857143</v>
      </c>
      <c r="P2666" s="6">
        <f t="shared" si="206"/>
        <v>174.03846153846155</v>
      </c>
      <c r="Q2666" t="str">
        <f t="shared" si="207"/>
        <v>technology/makerspaces</v>
      </c>
      <c r="R2666" t="s">
        <v>8324</v>
      </c>
      <c r="S2666" t="s">
        <v>8352</v>
      </c>
      <c r="T2666" s="10">
        <f t="shared" si="208"/>
        <v>42313.02542824074</v>
      </c>
      <c r="U2666" s="11">
        <f t="shared" si="209"/>
        <v>42347.290972222225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123.14285714285715</v>
      </c>
      <c r="P2667" s="6">
        <f t="shared" si="206"/>
        <v>93.695652173913047</v>
      </c>
      <c r="Q2667" t="str">
        <f t="shared" si="207"/>
        <v>technology/makerspaces</v>
      </c>
      <c r="R2667" t="s">
        <v>8324</v>
      </c>
      <c r="S2667" t="s">
        <v>8352</v>
      </c>
      <c r="T2667" s="10">
        <f t="shared" si="208"/>
        <v>42083.895532407405</v>
      </c>
      <c r="U2667" s="11">
        <f t="shared" si="209"/>
        <v>42128.895532407405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159.29509999999999</v>
      </c>
      <c r="P2668" s="6">
        <f t="shared" si="206"/>
        <v>77.327718446601949</v>
      </c>
      <c r="Q2668" t="str">
        <f t="shared" si="207"/>
        <v>technology/makerspaces</v>
      </c>
      <c r="R2668" t="s">
        <v>8324</v>
      </c>
      <c r="S2668" t="s">
        <v>8352</v>
      </c>
      <c r="T2668" s="10">
        <f t="shared" si="208"/>
        <v>42235.764340277776</v>
      </c>
      <c r="U2668" s="11">
        <f t="shared" si="209"/>
        <v>42272.875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110.66666666666667</v>
      </c>
      <c r="P2669" s="6">
        <f t="shared" si="206"/>
        <v>92.222222222222229</v>
      </c>
      <c r="Q2669" t="str">
        <f t="shared" si="207"/>
        <v>technology/makerspaces</v>
      </c>
      <c r="R2669" t="s">
        <v>8324</v>
      </c>
      <c r="S2669" t="s">
        <v>8352</v>
      </c>
      <c r="T2669" s="10">
        <f t="shared" si="208"/>
        <v>42380.926111111112</v>
      </c>
      <c r="U2669" s="11">
        <f t="shared" si="209"/>
        <v>42410.926111111112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170.70000000000002</v>
      </c>
      <c r="P2670" s="6">
        <f t="shared" si="206"/>
        <v>60.964285714285715</v>
      </c>
      <c r="Q2670" t="str">
        <f t="shared" si="207"/>
        <v>technology/makerspaces</v>
      </c>
      <c r="R2670" t="s">
        <v>8324</v>
      </c>
      <c r="S2670" t="s">
        <v>8352</v>
      </c>
      <c r="T2670" s="10">
        <f t="shared" si="208"/>
        <v>42275.588715277772</v>
      </c>
      <c r="U2670" s="11">
        <f t="shared" si="209"/>
        <v>42317.60555555555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125.125</v>
      </c>
      <c r="P2671" s="6">
        <f t="shared" si="206"/>
        <v>91</v>
      </c>
      <c r="Q2671" t="str">
        <f t="shared" si="207"/>
        <v>technology/makerspaces</v>
      </c>
      <c r="R2671" t="s">
        <v>8324</v>
      </c>
      <c r="S2671" t="s">
        <v>8352</v>
      </c>
      <c r="T2671" s="10">
        <f t="shared" si="208"/>
        <v>42319.035833333335</v>
      </c>
      <c r="U2671" s="11">
        <f t="shared" si="209"/>
        <v>42379.035833333335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6.4158609339642041</v>
      </c>
      <c r="P2672" s="6">
        <f t="shared" si="206"/>
        <v>41.583333333333336</v>
      </c>
      <c r="Q2672" t="str">
        <f t="shared" si="207"/>
        <v>technology/makerspaces</v>
      </c>
      <c r="R2672" t="s">
        <v>8324</v>
      </c>
      <c r="S2672" t="s">
        <v>8352</v>
      </c>
      <c r="T2672" s="10">
        <f t="shared" si="208"/>
        <v>41821.020601851851</v>
      </c>
      <c r="U2672" s="11">
        <f t="shared" si="209"/>
        <v>41849.020601851851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11.343999999999999</v>
      </c>
      <c r="P2673" s="6">
        <f t="shared" si="206"/>
        <v>33.761904761904759</v>
      </c>
      <c r="Q2673" t="str">
        <f t="shared" si="207"/>
        <v>technology/makerspaces</v>
      </c>
      <c r="R2673" t="s">
        <v>8324</v>
      </c>
      <c r="S2673" t="s">
        <v>8352</v>
      </c>
      <c r="T2673" s="10">
        <f t="shared" si="208"/>
        <v>41962.749027777783</v>
      </c>
      <c r="U2673" s="11">
        <f t="shared" si="209"/>
        <v>41992.818055555559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33.19</v>
      </c>
      <c r="P2674" s="6">
        <f t="shared" si="206"/>
        <v>70.61702127659575</v>
      </c>
      <c r="Q2674" t="str">
        <f t="shared" si="207"/>
        <v>technology/makerspaces</v>
      </c>
      <c r="R2674" t="s">
        <v>8324</v>
      </c>
      <c r="S2674" t="s">
        <v>8352</v>
      </c>
      <c r="T2674" s="10">
        <f t="shared" si="208"/>
        <v>42344.884143518517</v>
      </c>
      <c r="U2674" s="11">
        <f t="shared" si="209"/>
        <v>42366.25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27.58</v>
      </c>
      <c r="P2675" s="6">
        <f t="shared" si="206"/>
        <v>167.15151515151516</v>
      </c>
      <c r="Q2675" t="str">
        <f t="shared" si="207"/>
        <v>technology/makerspaces</v>
      </c>
      <c r="R2675" t="s">
        <v>8324</v>
      </c>
      <c r="S2675" t="s">
        <v>8352</v>
      </c>
      <c r="T2675" s="10">
        <f t="shared" si="208"/>
        <v>41912.541655092595</v>
      </c>
      <c r="U2675" s="11">
        <f t="shared" si="209"/>
        <v>41941.947916666664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62.839999999999996</v>
      </c>
      <c r="P2676" s="6">
        <f t="shared" si="206"/>
        <v>128.61988304093566</v>
      </c>
      <c r="Q2676" t="str">
        <f t="shared" si="207"/>
        <v>technology/makerspaces</v>
      </c>
      <c r="R2676" t="s">
        <v>8324</v>
      </c>
      <c r="S2676" t="s">
        <v>8352</v>
      </c>
      <c r="T2676" s="10">
        <f t="shared" si="208"/>
        <v>42529.632754629631</v>
      </c>
      <c r="U2676" s="11">
        <f t="shared" si="209"/>
        <v>42556.207638888889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7.5880000000000001</v>
      </c>
      <c r="P2677" s="6">
        <f t="shared" si="206"/>
        <v>65.41379310344827</v>
      </c>
      <c r="Q2677" t="str">
        <f t="shared" si="207"/>
        <v>technology/makerspaces</v>
      </c>
      <c r="R2677" t="s">
        <v>8324</v>
      </c>
      <c r="S2677" t="s">
        <v>8352</v>
      </c>
      <c r="T2677" s="10">
        <f t="shared" si="208"/>
        <v>41923.857511574075</v>
      </c>
      <c r="U2677" s="11">
        <f t="shared" si="209"/>
        <v>41953.899178240739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50.38095238095238</v>
      </c>
      <c r="P2678" s="6">
        <f t="shared" si="206"/>
        <v>117.55555555555556</v>
      </c>
      <c r="Q2678" t="str">
        <f t="shared" si="207"/>
        <v>technology/makerspaces</v>
      </c>
      <c r="R2678" t="s">
        <v>8324</v>
      </c>
      <c r="S2678" t="s">
        <v>8352</v>
      </c>
      <c r="T2678" s="10">
        <f t="shared" si="208"/>
        <v>42482.624699074076</v>
      </c>
      <c r="U2678" s="11">
        <f t="shared" si="209"/>
        <v>42512.624699074076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17.512820512820511</v>
      </c>
      <c r="P2679" s="6">
        <f t="shared" si="206"/>
        <v>126.48148148148148</v>
      </c>
      <c r="Q2679" t="str">
        <f t="shared" si="207"/>
        <v>technology/makerspaces</v>
      </c>
      <c r="R2679" t="s">
        <v>8324</v>
      </c>
      <c r="S2679" t="s">
        <v>8352</v>
      </c>
      <c r="T2679" s="10">
        <f t="shared" si="208"/>
        <v>41793.029432870368</v>
      </c>
      <c r="U2679" s="11">
        <f t="shared" si="209"/>
        <v>41823.029432870368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1.375E-2</v>
      </c>
      <c r="P2680" s="6">
        <f t="shared" si="206"/>
        <v>550</v>
      </c>
      <c r="Q2680" t="str">
        <f t="shared" si="207"/>
        <v>technology/makerspaces</v>
      </c>
      <c r="R2680" t="s">
        <v>8324</v>
      </c>
      <c r="S2680" t="s">
        <v>8352</v>
      </c>
      <c r="T2680" s="10">
        <f t="shared" si="208"/>
        <v>42241.798206018517</v>
      </c>
      <c r="U2680" s="11">
        <f t="shared" si="209"/>
        <v>42271.798206018517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0.33</v>
      </c>
      <c r="P2681" s="6">
        <f t="shared" si="206"/>
        <v>44</v>
      </c>
      <c r="Q2681" t="str">
        <f t="shared" si="207"/>
        <v>technology/makerspaces</v>
      </c>
      <c r="R2681" t="s">
        <v>8324</v>
      </c>
      <c r="S2681" t="s">
        <v>8352</v>
      </c>
      <c r="T2681" s="10">
        <f t="shared" si="208"/>
        <v>42033.001087962963</v>
      </c>
      <c r="U2681" s="11">
        <f t="shared" si="209"/>
        <v>42063.001087962963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0.86250000000000004</v>
      </c>
      <c r="P2682" s="6">
        <f t="shared" si="206"/>
        <v>69</v>
      </c>
      <c r="Q2682" t="str">
        <f t="shared" si="207"/>
        <v>technology/makerspaces</v>
      </c>
      <c r="R2682" t="s">
        <v>8324</v>
      </c>
      <c r="S2682" t="s">
        <v>8352</v>
      </c>
      <c r="T2682" s="10">
        <f t="shared" si="208"/>
        <v>42436.211701388893</v>
      </c>
      <c r="U2682" s="11">
        <f t="shared" si="209"/>
        <v>42466.170034722221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0.6875</v>
      </c>
      <c r="P2683" s="6">
        <f t="shared" si="206"/>
        <v>27.5</v>
      </c>
      <c r="Q2683" t="str">
        <f t="shared" si="207"/>
        <v>food/food trucks</v>
      </c>
      <c r="R2683" t="s">
        <v>8319</v>
      </c>
      <c r="S2683" t="s">
        <v>8357</v>
      </c>
      <c r="T2683" s="10">
        <f t="shared" si="208"/>
        <v>41805.895254629628</v>
      </c>
      <c r="U2683" s="11">
        <f t="shared" si="209"/>
        <v>41830.895254629628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28.299999999999997</v>
      </c>
      <c r="P2684" s="6">
        <f t="shared" si="206"/>
        <v>84.9</v>
      </c>
      <c r="Q2684" t="str">
        <f t="shared" si="207"/>
        <v>food/food trucks</v>
      </c>
      <c r="R2684" t="s">
        <v>8319</v>
      </c>
      <c r="S2684" t="s">
        <v>8357</v>
      </c>
      <c r="T2684" s="10">
        <f t="shared" si="208"/>
        <v>41932.871990740743</v>
      </c>
      <c r="U2684" s="11">
        <f t="shared" si="209"/>
        <v>41965.249305555553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0.24</v>
      </c>
      <c r="P2685" s="6">
        <f t="shared" si="206"/>
        <v>12</v>
      </c>
      <c r="Q2685" t="str">
        <f t="shared" si="207"/>
        <v>food/food trucks</v>
      </c>
      <c r="R2685" t="s">
        <v>8319</v>
      </c>
      <c r="S2685" t="s">
        <v>8357</v>
      </c>
      <c r="T2685" s="10">
        <f t="shared" si="208"/>
        <v>42034.75509259259</v>
      </c>
      <c r="U2685" s="11">
        <f t="shared" si="209"/>
        <v>42064.75509259259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1.1428571428571428</v>
      </c>
      <c r="P2686" s="6">
        <f t="shared" si="206"/>
        <v>200</v>
      </c>
      <c r="Q2686" t="str">
        <f t="shared" si="207"/>
        <v>food/food trucks</v>
      </c>
      <c r="R2686" t="s">
        <v>8319</v>
      </c>
      <c r="S2686" t="s">
        <v>8357</v>
      </c>
      <c r="T2686" s="10">
        <f t="shared" si="208"/>
        <v>41820.914641203701</v>
      </c>
      <c r="U2686" s="11">
        <f t="shared" si="209"/>
        <v>41860.914641203701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0.02</v>
      </c>
      <c r="P2687" s="6">
        <f t="shared" si="206"/>
        <v>10</v>
      </c>
      <c r="Q2687" t="str">
        <f t="shared" si="207"/>
        <v>food/food trucks</v>
      </c>
      <c r="R2687" t="s">
        <v>8319</v>
      </c>
      <c r="S2687" t="s">
        <v>8357</v>
      </c>
      <c r="T2687" s="10">
        <f t="shared" si="208"/>
        <v>42061.69594907407</v>
      </c>
      <c r="U2687" s="11">
        <f t="shared" si="209"/>
        <v>42121.654282407413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 t="e">
        <f t="shared" si="206"/>
        <v>#DIV/0!</v>
      </c>
      <c r="Q2688" t="str">
        <f t="shared" si="207"/>
        <v>food/food trucks</v>
      </c>
      <c r="R2688" t="s">
        <v>8319</v>
      </c>
      <c r="S2688" t="s">
        <v>8357</v>
      </c>
      <c r="T2688" s="10">
        <f t="shared" si="208"/>
        <v>41892.974803240737</v>
      </c>
      <c r="U2688" s="11">
        <f t="shared" si="209"/>
        <v>41912.974803240737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 t="e">
        <f t="shared" si="206"/>
        <v>#DIV/0!</v>
      </c>
      <c r="Q2689" t="str">
        <f t="shared" si="207"/>
        <v>food/food trucks</v>
      </c>
      <c r="R2689" t="s">
        <v>8319</v>
      </c>
      <c r="S2689" t="s">
        <v>8357</v>
      </c>
      <c r="T2689" s="10">
        <f t="shared" si="208"/>
        <v>42154.64025462963</v>
      </c>
      <c r="U2689" s="11">
        <f t="shared" si="209"/>
        <v>42184.64025462963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10">(E2690/D2690)*100</f>
        <v>0.14799999999999999</v>
      </c>
      <c r="P2690" s="6">
        <f t="shared" ref="P2690:P2753" si="211">(E2690/L2690)</f>
        <v>5.2857142857142856</v>
      </c>
      <c r="Q2690" t="str">
        <f t="shared" ref="Q2690:Q2753" si="212">N2690</f>
        <v>food/food trucks</v>
      </c>
      <c r="R2690" t="s">
        <v>8319</v>
      </c>
      <c r="S2690" t="s">
        <v>8357</v>
      </c>
      <c r="T2690" s="10">
        <f t="shared" si="208"/>
        <v>42028.118865740747</v>
      </c>
      <c r="U2690" s="11">
        <f t="shared" si="209"/>
        <v>42059.125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10"/>
        <v>2.8571428571428571E-3</v>
      </c>
      <c r="P2691" s="6">
        <f t="shared" si="211"/>
        <v>1</v>
      </c>
      <c r="Q2691" t="str">
        <f t="shared" si="212"/>
        <v>food/food trucks</v>
      </c>
      <c r="R2691" t="s">
        <v>8319</v>
      </c>
      <c r="S2691" t="s">
        <v>8357</v>
      </c>
      <c r="T2691" s="10">
        <f t="shared" ref="T2691:T2754" si="213">(((J2691/60)/60)/24)+DATE(1970,1,1)</f>
        <v>42551.961689814809</v>
      </c>
      <c r="U2691" s="11">
        <f t="shared" ref="U2691:U2754" si="214">(((I2691/60)/60)/24)+DATE(1970,1,1)</f>
        <v>42581.961689814809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10.7325</v>
      </c>
      <c r="P2692" s="6">
        <f t="shared" si="211"/>
        <v>72.762711864406782</v>
      </c>
      <c r="Q2692" t="str">
        <f t="shared" si="212"/>
        <v>food/food trucks</v>
      </c>
      <c r="R2692" t="s">
        <v>8319</v>
      </c>
      <c r="S2692" t="s">
        <v>8357</v>
      </c>
      <c r="T2692" s="10">
        <f t="shared" si="213"/>
        <v>42113.105046296296</v>
      </c>
      <c r="U2692" s="11">
        <f t="shared" si="214"/>
        <v>42158.105046296296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5.3846153846153842E-2</v>
      </c>
      <c r="P2693" s="6">
        <f t="shared" si="211"/>
        <v>17.5</v>
      </c>
      <c r="Q2693" t="str">
        <f t="shared" si="212"/>
        <v>food/food trucks</v>
      </c>
      <c r="R2693" t="s">
        <v>8319</v>
      </c>
      <c r="S2693" t="s">
        <v>8357</v>
      </c>
      <c r="T2693" s="10">
        <f t="shared" si="213"/>
        <v>42089.724039351851</v>
      </c>
      <c r="U2693" s="11">
        <f t="shared" si="214"/>
        <v>42134.724039351851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0.7142857142857143</v>
      </c>
      <c r="P2694" s="6">
        <f t="shared" si="211"/>
        <v>25</v>
      </c>
      <c r="Q2694" t="str">
        <f t="shared" si="212"/>
        <v>food/food trucks</v>
      </c>
      <c r="R2694" t="s">
        <v>8319</v>
      </c>
      <c r="S2694" t="s">
        <v>8357</v>
      </c>
      <c r="T2694" s="10">
        <f t="shared" si="213"/>
        <v>42058.334027777775</v>
      </c>
      <c r="U2694" s="11">
        <f t="shared" si="214"/>
        <v>42088.292361111111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0.8</v>
      </c>
      <c r="P2695" s="6">
        <f t="shared" si="211"/>
        <v>13.333333333333334</v>
      </c>
      <c r="Q2695" t="str">
        <f t="shared" si="212"/>
        <v>food/food trucks</v>
      </c>
      <c r="R2695" t="s">
        <v>8319</v>
      </c>
      <c r="S2695" t="s">
        <v>8357</v>
      </c>
      <c r="T2695" s="10">
        <f t="shared" si="213"/>
        <v>41834.138495370367</v>
      </c>
      <c r="U2695" s="11">
        <f t="shared" si="214"/>
        <v>41864.138495370367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3.3333333333333335E-3</v>
      </c>
      <c r="P2696" s="6">
        <f t="shared" si="211"/>
        <v>1</v>
      </c>
      <c r="Q2696" t="str">
        <f t="shared" si="212"/>
        <v>food/food trucks</v>
      </c>
      <c r="R2696" t="s">
        <v>8319</v>
      </c>
      <c r="S2696" t="s">
        <v>8357</v>
      </c>
      <c r="T2696" s="10">
        <f t="shared" si="213"/>
        <v>41878.140497685185</v>
      </c>
      <c r="U2696" s="11">
        <f t="shared" si="214"/>
        <v>41908.140497685185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0.47333333333333333</v>
      </c>
      <c r="P2697" s="6">
        <f t="shared" si="211"/>
        <v>23.666666666666668</v>
      </c>
      <c r="Q2697" t="str">
        <f t="shared" si="212"/>
        <v>food/food trucks</v>
      </c>
      <c r="R2697" t="s">
        <v>8319</v>
      </c>
      <c r="S2697" t="s">
        <v>8357</v>
      </c>
      <c r="T2697" s="10">
        <f t="shared" si="213"/>
        <v>42048.181921296295</v>
      </c>
      <c r="U2697" s="11">
        <f t="shared" si="214"/>
        <v>42108.14025462963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</v>
      </c>
      <c r="P2698" s="6">
        <f t="shared" si="211"/>
        <v>89.21052631578948</v>
      </c>
      <c r="Q2698" t="str">
        <f t="shared" si="212"/>
        <v>food/food trucks</v>
      </c>
      <c r="R2698" t="s">
        <v>8319</v>
      </c>
      <c r="S2698" t="s">
        <v>8357</v>
      </c>
      <c r="T2698" s="10">
        <f t="shared" si="213"/>
        <v>41964.844444444447</v>
      </c>
      <c r="U2698" s="11">
        <f t="shared" si="214"/>
        <v>41998.844444444447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26.35217391304348</v>
      </c>
      <c r="P2699" s="6">
        <f t="shared" si="211"/>
        <v>116.55769230769231</v>
      </c>
      <c r="Q2699" t="str">
        <f t="shared" si="212"/>
        <v>food/food trucks</v>
      </c>
      <c r="R2699" t="s">
        <v>8319</v>
      </c>
      <c r="S2699" t="s">
        <v>8357</v>
      </c>
      <c r="T2699" s="10">
        <f t="shared" si="213"/>
        <v>42187.940081018518</v>
      </c>
      <c r="U2699" s="11">
        <f t="shared" si="214"/>
        <v>42218.916666666672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0.325125</v>
      </c>
      <c r="P2700" s="6">
        <f t="shared" si="211"/>
        <v>13.005000000000001</v>
      </c>
      <c r="Q2700" t="str">
        <f t="shared" si="212"/>
        <v>food/food trucks</v>
      </c>
      <c r="R2700" t="s">
        <v>8319</v>
      </c>
      <c r="S2700" t="s">
        <v>8357</v>
      </c>
      <c r="T2700" s="10">
        <f t="shared" si="213"/>
        <v>41787.898240740738</v>
      </c>
      <c r="U2700" s="11">
        <f t="shared" si="214"/>
        <v>41817.898240740738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 t="e">
        <f t="shared" si="211"/>
        <v>#DIV/0!</v>
      </c>
      <c r="Q2701" t="str">
        <f t="shared" si="212"/>
        <v>food/food trucks</v>
      </c>
      <c r="R2701" t="s">
        <v>8319</v>
      </c>
      <c r="S2701" t="s">
        <v>8357</v>
      </c>
      <c r="T2701" s="10">
        <f t="shared" si="213"/>
        <v>41829.896562499998</v>
      </c>
      <c r="U2701" s="11">
        <f t="shared" si="214"/>
        <v>41859.896562499998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0.7000700070007001</v>
      </c>
      <c r="P2702" s="6">
        <f t="shared" si="211"/>
        <v>17.5</v>
      </c>
      <c r="Q2702" t="str">
        <f t="shared" si="212"/>
        <v>food/food trucks</v>
      </c>
      <c r="R2702" t="s">
        <v>8319</v>
      </c>
      <c r="S2702" t="s">
        <v>8357</v>
      </c>
      <c r="T2702" s="10">
        <f t="shared" si="213"/>
        <v>41870.87467592593</v>
      </c>
      <c r="U2702" s="11">
        <f t="shared" si="214"/>
        <v>41900.87467592593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46.176470588235297</v>
      </c>
      <c r="P2703" s="6">
        <f t="shared" si="211"/>
        <v>34.130434782608695</v>
      </c>
      <c r="Q2703" t="str">
        <f t="shared" si="212"/>
        <v>theater/spaces</v>
      </c>
      <c r="R2703" t="s">
        <v>8342</v>
      </c>
      <c r="S2703" t="s">
        <v>8351</v>
      </c>
      <c r="T2703" s="10">
        <f t="shared" si="213"/>
        <v>42801.774699074071</v>
      </c>
      <c r="U2703" s="11">
        <f t="shared" si="214"/>
        <v>42832.733032407406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34.410000000000004</v>
      </c>
      <c r="P2704" s="6">
        <f t="shared" si="211"/>
        <v>132.34615384615384</v>
      </c>
      <c r="Q2704" t="str">
        <f t="shared" si="212"/>
        <v>theater/spaces</v>
      </c>
      <c r="R2704" t="s">
        <v>8342</v>
      </c>
      <c r="S2704" t="s">
        <v>8351</v>
      </c>
      <c r="T2704" s="10">
        <f t="shared" si="213"/>
        <v>42800.801817129628</v>
      </c>
      <c r="U2704" s="11">
        <f t="shared" si="214"/>
        <v>42830.760150462964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103.75000000000001</v>
      </c>
      <c r="P2705" s="6">
        <f t="shared" si="211"/>
        <v>922.22222222222217</v>
      </c>
      <c r="Q2705" t="str">
        <f t="shared" si="212"/>
        <v>theater/spaces</v>
      </c>
      <c r="R2705" t="s">
        <v>8342</v>
      </c>
      <c r="S2705" t="s">
        <v>8351</v>
      </c>
      <c r="T2705" s="10">
        <f t="shared" si="213"/>
        <v>42756.690162037034</v>
      </c>
      <c r="U2705" s="11">
        <f t="shared" si="214"/>
        <v>42816.648495370369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6.0263157894736841</v>
      </c>
      <c r="P2706" s="6">
        <f t="shared" si="211"/>
        <v>163.57142857142858</v>
      </c>
      <c r="Q2706" t="str">
        <f t="shared" si="212"/>
        <v>theater/spaces</v>
      </c>
      <c r="R2706" t="s">
        <v>8342</v>
      </c>
      <c r="S2706" t="s">
        <v>8351</v>
      </c>
      <c r="T2706" s="10">
        <f t="shared" si="213"/>
        <v>42787.862430555557</v>
      </c>
      <c r="U2706" s="11">
        <f t="shared" si="214"/>
        <v>42830.820763888885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10.539393939393939</v>
      </c>
      <c r="P2707" s="6">
        <f t="shared" si="211"/>
        <v>217.375</v>
      </c>
      <c r="Q2707" t="str">
        <f t="shared" si="212"/>
        <v>theater/spaces</v>
      </c>
      <c r="R2707" t="s">
        <v>8342</v>
      </c>
      <c r="S2707" t="s">
        <v>8351</v>
      </c>
      <c r="T2707" s="10">
        <f t="shared" si="213"/>
        <v>42773.916180555556</v>
      </c>
      <c r="U2707" s="11">
        <f t="shared" si="214"/>
        <v>42818.874513888892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112.29714285714284</v>
      </c>
      <c r="P2708" s="6">
        <f t="shared" si="211"/>
        <v>149.44486692015209</v>
      </c>
      <c r="Q2708" t="str">
        <f t="shared" si="212"/>
        <v>theater/spaces</v>
      </c>
      <c r="R2708" t="s">
        <v>8342</v>
      </c>
      <c r="S2708" t="s">
        <v>8351</v>
      </c>
      <c r="T2708" s="10">
        <f t="shared" si="213"/>
        <v>41899.294942129629</v>
      </c>
      <c r="U2708" s="11">
        <f t="shared" si="214"/>
        <v>41928.290972222225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350.84462500000001</v>
      </c>
      <c r="P2709" s="6">
        <f t="shared" si="211"/>
        <v>71.237487309644663</v>
      </c>
      <c r="Q2709" t="str">
        <f t="shared" si="212"/>
        <v>theater/spaces</v>
      </c>
      <c r="R2709" t="s">
        <v>8342</v>
      </c>
      <c r="S2709" t="s">
        <v>8351</v>
      </c>
      <c r="T2709" s="10">
        <f t="shared" si="213"/>
        <v>41391.782905092594</v>
      </c>
      <c r="U2709" s="11">
        <f t="shared" si="214"/>
        <v>41421.290972222225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233.21535</v>
      </c>
      <c r="P2710" s="6">
        <f t="shared" si="211"/>
        <v>44.464318398474738</v>
      </c>
      <c r="Q2710" t="str">
        <f t="shared" si="212"/>
        <v>theater/spaces</v>
      </c>
      <c r="R2710" t="s">
        <v>8342</v>
      </c>
      <c r="S2710" t="s">
        <v>8351</v>
      </c>
      <c r="T2710" s="10">
        <f t="shared" si="213"/>
        <v>42512.698217592595</v>
      </c>
      <c r="U2710" s="11">
        <f t="shared" si="214"/>
        <v>42572.698217592595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101.60599999999999</v>
      </c>
      <c r="P2711" s="6">
        <f t="shared" si="211"/>
        <v>164.94480519480518</v>
      </c>
      <c r="Q2711" t="str">
        <f t="shared" si="212"/>
        <v>theater/spaces</v>
      </c>
      <c r="R2711" t="s">
        <v>8342</v>
      </c>
      <c r="S2711" t="s">
        <v>8351</v>
      </c>
      <c r="T2711" s="10">
        <f t="shared" si="213"/>
        <v>42612.149780092594</v>
      </c>
      <c r="U2711" s="11">
        <f t="shared" si="214"/>
        <v>42647.165972222225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153.90035000000003</v>
      </c>
      <c r="P2712" s="6">
        <f t="shared" si="211"/>
        <v>84.871516544117654</v>
      </c>
      <c r="Q2712" t="str">
        <f t="shared" si="212"/>
        <v>theater/spaces</v>
      </c>
      <c r="R2712" t="s">
        <v>8342</v>
      </c>
      <c r="S2712" t="s">
        <v>8351</v>
      </c>
      <c r="T2712" s="10">
        <f t="shared" si="213"/>
        <v>41828.229490740741</v>
      </c>
      <c r="U2712" s="11">
        <f t="shared" si="214"/>
        <v>41860.083333333336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100.7161125319693</v>
      </c>
      <c r="P2713" s="6">
        <f t="shared" si="211"/>
        <v>53.945205479452056</v>
      </c>
      <c r="Q2713" t="str">
        <f t="shared" si="212"/>
        <v>theater/spaces</v>
      </c>
      <c r="R2713" t="s">
        <v>8342</v>
      </c>
      <c r="S2713" t="s">
        <v>8351</v>
      </c>
      <c r="T2713" s="10">
        <f t="shared" si="213"/>
        <v>41780.745254629634</v>
      </c>
      <c r="U2713" s="11">
        <f t="shared" si="214"/>
        <v>41810.917361111111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131.38181818181818</v>
      </c>
      <c r="P2714" s="6">
        <f t="shared" si="211"/>
        <v>50.531468531468533</v>
      </c>
      <c r="Q2714" t="str">
        <f t="shared" si="212"/>
        <v>theater/spaces</v>
      </c>
      <c r="R2714" t="s">
        <v>8342</v>
      </c>
      <c r="S2714" t="s">
        <v>8351</v>
      </c>
      <c r="T2714" s="10">
        <f t="shared" si="213"/>
        <v>41432.062037037038</v>
      </c>
      <c r="U2714" s="11">
        <f t="shared" si="214"/>
        <v>41468.75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102.24133333333334</v>
      </c>
      <c r="P2715" s="6">
        <f t="shared" si="211"/>
        <v>108.00140845070422</v>
      </c>
      <c r="Q2715" t="str">
        <f t="shared" si="212"/>
        <v>theater/spaces</v>
      </c>
      <c r="R2715" t="s">
        <v>8342</v>
      </c>
      <c r="S2715" t="s">
        <v>8351</v>
      </c>
      <c r="T2715" s="10">
        <f t="shared" si="213"/>
        <v>42322.653749999998</v>
      </c>
      <c r="U2715" s="11">
        <f t="shared" si="214"/>
        <v>42362.653749999998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116.35599999999999</v>
      </c>
      <c r="P2716" s="6">
        <f t="shared" si="211"/>
        <v>95.373770491803285</v>
      </c>
      <c r="Q2716" t="str">
        <f t="shared" si="212"/>
        <v>theater/spaces</v>
      </c>
      <c r="R2716" t="s">
        <v>8342</v>
      </c>
      <c r="S2716" t="s">
        <v>8351</v>
      </c>
      <c r="T2716" s="10">
        <f t="shared" si="213"/>
        <v>42629.655046296291</v>
      </c>
      <c r="U2716" s="11">
        <f t="shared" si="214"/>
        <v>42657.958333333328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264.62241666666665</v>
      </c>
      <c r="P2717" s="6">
        <f t="shared" si="211"/>
        <v>57.631016333938291</v>
      </c>
      <c r="Q2717" t="str">
        <f t="shared" si="212"/>
        <v>theater/spaces</v>
      </c>
      <c r="R2717" t="s">
        <v>8342</v>
      </c>
      <c r="S2717" t="s">
        <v>8351</v>
      </c>
      <c r="T2717" s="10">
        <f t="shared" si="213"/>
        <v>42387.398472222223</v>
      </c>
      <c r="U2717" s="11">
        <f t="shared" si="214"/>
        <v>42421.398472222223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119.98010000000001</v>
      </c>
      <c r="P2718" s="6">
        <f t="shared" si="211"/>
        <v>64.160481283422456</v>
      </c>
      <c r="Q2718" t="str">
        <f t="shared" si="212"/>
        <v>theater/spaces</v>
      </c>
      <c r="R2718" t="s">
        <v>8342</v>
      </c>
      <c r="S2718" t="s">
        <v>8351</v>
      </c>
      <c r="T2718" s="10">
        <f t="shared" si="213"/>
        <v>42255.333252314813</v>
      </c>
      <c r="U2718" s="11">
        <f t="shared" si="214"/>
        <v>42285.333252314813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120.10400000000001</v>
      </c>
      <c r="P2719" s="6">
        <f t="shared" si="211"/>
        <v>92.387692307692305</v>
      </c>
      <c r="Q2719" t="str">
        <f t="shared" si="212"/>
        <v>theater/spaces</v>
      </c>
      <c r="R2719" t="s">
        <v>8342</v>
      </c>
      <c r="S2719" t="s">
        <v>8351</v>
      </c>
      <c r="T2719" s="10">
        <f t="shared" si="213"/>
        <v>41934.914918981485</v>
      </c>
      <c r="U2719" s="11">
        <f t="shared" si="214"/>
        <v>41979.956585648149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103.58333333333334</v>
      </c>
      <c r="P2720" s="6">
        <f t="shared" si="211"/>
        <v>125.97972972972973</v>
      </c>
      <c r="Q2720" t="str">
        <f t="shared" si="212"/>
        <v>theater/spaces</v>
      </c>
      <c r="R2720" t="s">
        <v>8342</v>
      </c>
      <c r="S2720" t="s">
        <v>8351</v>
      </c>
      <c r="T2720" s="10">
        <f t="shared" si="213"/>
        <v>42465.596585648149</v>
      </c>
      <c r="U2720" s="11">
        <f t="shared" si="214"/>
        <v>42493.958333333328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108.83333333333334</v>
      </c>
      <c r="P2721" s="6">
        <f t="shared" si="211"/>
        <v>94.637681159420296</v>
      </c>
      <c r="Q2721" t="str">
        <f t="shared" si="212"/>
        <v>theater/spaces</v>
      </c>
      <c r="R2721" t="s">
        <v>8342</v>
      </c>
      <c r="S2721" t="s">
        <v>8351</v>
      </c>
      <c r="T2721" s="10">
        <f t="shared" si="213"/>
        <v>42418.031180555554</v>
      </c>
      <c r="U2721" s="11">
        <f t="shared" si="214"/>
        <v>42477.989513888882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118.12400000000001</v>
      </c>
      <c r="P2722" s="6">
        <f t="shared" si="211"/>
        <v>170.69942196531792</v>
      </c>
      <c r="Q2722" t="str">
        <f t="shared" si="212"/>
        <v>theater/spaces</v>
      </c>
      <c r="R2722" t="s">
        <v>8342</v>
      </c>
      <c r="S2722" t="s">
        <v>8351</v>
      </c>
      <c r="T2722" s="10">
        <f t="shared" si="213"/>
        <v>42655.465891203698</v>
      </c>
      <c r="U2722" s="11">
        <f t="shared" si="214"/>
        <v>42685.507557870369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 s="6">
        <f t="shared" si="211"/>
        <v>40.762081784386616</v>
      </c>
      <c r="Q2723" t="str">
        <f t="shared" si="212"/>
        <v>technology/hardware</v>
      </c>
      <c r="R2723" t="s">
        <v>8321</v>
      </c>
      <c r="S2723" t="s">
        <v>8352</v>
      </c>
      <c r="T2723" s="10">
        <f t="shared" si="213"/>
        <v>41493.543958333335</v>
      </c>
      <c r="U2723" s="11">
        <f t="shared" si="214"/>
        <v>41523.791666666664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252.54</v>
      </c>
      <c r="P2724" s="6">
        <f t="shared" si="211"/>
        <v>68.254054054054052</v>
      </c>
      <c r="Q2724" t="str">
        <f t="shared" si="212"/>
        <v>technology/hardware</v>
      </c>
      <c r="R2724" t="s">
        <v>8321</v>
      </c>
      <c r="S2724" t="s">
        <v>8352</v>
      </c>
      <c r="T2724" s="10">
        <f t="shared" si="213"/>
        <v>42704.857094907406</v>
      </c>
      <c r="U2724" s="11">
        <f t="shared" si="214"/>
        <v>42764.857094907406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140.05000000000001</v>
      </c>
      <c r="P2725" s="6">
        <f t="shared" si="211"/>
        <v>95.48863636363636</v>
      </c>
      <c r="Q2725" t="str">
        <f t="shared" si="212"/>
        <v>technology/hardware</v>
      </c>
      <c r="R2725" t="s">
        <v>8321</v>
      </c>
      <c r="S2725" t="s">
        <v>8352</v>
      </c>
      <c r="T2725" s="10">
        <f t="shared" si="213"/>
        <v>41944.83898148148</v>
      </c>
      <c r="U2725" s="11">
        <f t="shared" si="214"/>
        <v>42004.880648148144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296.87520259319291</v>
      </c>
      <c r="P2726" s="6">
        <f t="shared" si="211"/>
        <v>7.1902649656526005</v>
      </c>
      <c r="Q2726" t="str">
        <f t="shared" si="212"/>
        <v>technology/hardware</v>
      </c>
      <c r="R2726" t="s">
        <v>8321</v>
      </c>
      <c r="S2726" t="s">
        <v>8352</v>
      </c>
      <c r="T2726" s="10">
        <f t="shared" si="213"/>
        <v>42199.32707175926</v>
      </c>
      <c r="U2726" s="11">
        <f t="shared" si="214"/>
        <v>42231.32707175926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144.54249999999999</v>
      </c>
      <c r="P2727" s="6">
        <f t="shared" si="211"/>
        <v>511.65486725663715</v>
      </c>
      <c r="Q2727" t="str">
        <f t="shared" si="212"/>
        <v>technology/hardware</v>
      </c>
      <c r="R2727" t="s">
        <v>8321</v>
      </c>
      <c r="S2727" t="s">
        <v>8352</v>
      </c>
      <c r="T2727" s="10">
        <f t="shared" si="213"/>
        <v>42745.744618055556</v>
      </c>
      <c r="U2727" s="11">
        <f t="shared" si="214"/>
        <v>42795.744618055556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105.745</v>
      </c>
      <c r="P2728" s="6">
        <f t="shared" si="211"/>
        <v>261.74504950495049</v>
      </c>
      <c r="Q2728" t="str">
        <f t="shared" si="212"/>
        <v>technology/hardware</v>
      </c>
      <c r="R2728" t="s">
        <v>8321</v>
      </c>
      <c r="S2728" t="s">
        <v>8352</v>
      </c>
      <c r="T2728" s="10">
        <f t="shared" si="213"/>
        <v>42452.579988425925</v>
      </c>
      <c r="U2728" s="11">
        <f t="shared" si="214"/>
        <v>42482.579988425925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493.21000000000004</v>
      </c>
      <c r="P2729" s="6">
        <f t="shared" si="211"/>
        <v>69.760961810466767</v>
      </c>
      <c r="Q2729" t="str">
        <f t="shared" si="212"/>
        <v>technology/hardware</v>
      </c>
      <c r="R2729" t="s">
        <v>8321</v>
      </c>
      <c r="S2729" t="s">
        <v>8352</v>
      </c>
      <c r="T2729" s="10">
        <f t="shared" si="213"/>
        <v>42198.676655092597</v>
      </c>
      <c r="U2729" s="11">
        <f t="shared" si="214"/>
        <v>42223.676655092597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201.82666666666668</v>
      </c>
      <c r="P2730" s="6">
        <f t="shared" si="211"/>
        <v>77.229591836734699</v>
      </c>
      <c r="Q2730" t="str">
        <f t="shared" si="212"/>
        <v>technology/hardware</v>
      </c>
      <c r="R2730" t="s">
        <v>8321</v>
      </c>
      <c r="S2730" t="s">
        <v>8352</v>
      </c>
      <c r="T2730" s="10">
        <f t="shared" si="213"/>
        <v>42333.59993055556</v>
      </c>
      <c r="U2730" s="11">
        <f t="shared" si="214"/>
        <v>42368.59993055556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104.44</v>
      </c>
      <c r="P2731" s="6">
        <f t="shared" si="211"/>
        <v>340.56521739130437</v>
      </c>
      <c r="Q2731" t="str">
        <f t="shared" si="212"/>
        <v>technology/hardware</v>
      </c>
      <c r="R2731" t="s">
        <v>8321</v>
      </c>
      <c r="S2731" t="s">
        <v>8352</v>
      </c>
      <c r="T2731" s="10">
        <f t="shared" si="213"/>
        <v>42095.240706018521</v>
      </c>
      <c r="U2731" s="11">
        <f t="shared" si="214"/>
        <v>42125.240706018521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170.29262962962963</v>
      </c>
      <c r="P2732" s="6">
        <f t="shared" si="211"/>
        <v>67.417903225806455</v>
      </c>
      <c r="Q2732" t="str">
        <f t="shared" si="212"/>
        <v>technology/hardware</v>
      </c>
      <c r="R2732" t="s">
        <v>8321</v>
      </c>
      <c r="S2732" t="s">
        <v>8352</v>
      </c>
      <c r="T2732" s="10">
        <f t="shared" si="213"/>
        <v>41351.541377314818</v>
      </c>
      <c r="U2732" s="11">
        <f t="shared" si="214"/>
        <v>41386.541377314818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104.30333333333333</v>
      </c>
      <c r="P2733" s="6">
        <f t="shared" si="211"/>
        <v>845.70270270270271</v>
      </c>
      <c r="Q2733" t="str">
        <f t="shared" si="212"/>
        <v>technology/hardware</v>
      </c>
      <c r="R2733" t="s">
        <v>8321</v>
      </c>
      <c r="S2733" t="s">
        <v>8352</v>
      </c>
      <c r="T2733" s="10">
        <f t="shared" si="213"/>
        <v>41872.525717592594</v>
      </c>
      <c r="U2733" s="11">
        <f t="shared" si="214"/>
        <v>41930.166666666664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118.25000000000001</v>
      </c>
      <c r="P2734" s="6">
        <f t="shared" si="211"/>
        <v>97.191780821917803</v>
      </c>
      <c r="Q2734" t="str">
        <f t="shared" si="212"/>
        <v>technology/hardware</v>
      </c>
      <c r="R2734" t="s">
        <v>8321</v>
      </c>
      <c r="S2734" t="s">
        <v>8352</v>
      </c>
      <c r="T2734" s="10">
        <f t="shared" si="213"/>
        <v>41389.808194444442</v>
      </c>
      <c r="U2734" s="11">
        <f t="shared" si="214"/>
        <v>41422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107.538</v>
      </c>
      <c r="P2735" s="6">
        <f t="shared" si="211"/>
        <v>451.84033613445376</v>
      </c>
      <c r="Q2735" t="str">
        <f t="shared" si="212"/>
        <v>technology/hardware</v>
      </c>
      <c r="R2735" t="s">
        <v>8321</v>
      </c>
      <c r="S2735" t="s">
        <v>8352</v>
      </c>
      <c r="T2735" s="10">
        <f t="shared" si="213"/>
        <v>42044.272847222222</v>
      </c>
      <c r="U2735" s="11">
        <f t="shared" si="214"/>
        <v>42104.231180555551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 s="6">
        <f t="shared" si="211"/>
        <v>138.66871165644173</v>
      </c>
      <c r="Q2736" t="str">
        <f t="shared" si="212"/>
        <v>technology/hardware</v>
      </c>
      <c r="R2736" t="s">
        <v>8321</v>
      </c>
      <c r="S2736" t="s">
        <v>8352</v>
      </c>
      <c r="T2736" s="10">
        <f t="shared" si="213"/>
        <v>42626.668888888889</v>
      </c>
      <c r="U2736" s="11">
        <f t="shared" si="214"/>
        <v>42656.915972222225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978.13466666666682</v>
      </c>
      <c r="P2737" s="6">
        <f t="shared" si="211"/>
        <v>21.640147492625371</v>
      </c>
      <c r="Q2737" t="str">
        <f t="shared" si="212"/>
        <v>technology/hardware</v>
      </c>
      <c r="R2737" t="s">
        <v>8321</v>
      </c>
      <c r="S2737" t="s">
        <v>8352</v>
      </c>
      <c r="T2737" s="10">
        <f t="shared" si="213"/>
        <v>41316.120949074073</v>
      </c>
      <c r="U2737" s="11">
        <f t="shared" si="214"/>
        <v>41346.833333333336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122.9</v>
      </c>
      <c r="P2738" s="6">
        <f t="shared" si="211"/>
        <v>169.51724137931035</v>
      </c>
      <c r="Q2738" t="str">
        <f t="shared" si="212"/>
        <v>technology/hardware</v>
      </c>
      <c r="R2738" t="s">
        <v>8321</v>
      </c>
      <c r="S2738" t="s">
        <v>8352</v>
      </c>
      <c r="T2738" s="10">
        <f t="shared" si="213"/>
        <v>41722.666354166664</v>
      </c>
      <c r="U2738" s="11">
        <f t="shared" si="214"/>
        <v>41752.666354166664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246.0608</v>
      </c>
      <c r="P2739" s="6">
        <f t="shared" si="211"/>
        <v>161.88210526315791</v>
      </c>
      <c r="Q2739" t="str">
        <f t="shared" si="212"/>
        <v>technology/hardware</v>
      </c>
      <c r="R2739" t="s">
        <v>8321</v>
      </c>
      <c r="S2739" t="s">
        <v>8352</v>
      </c>
      <c r="T2739" s="10">
        <f t="shared" si="213"/>
        <v>41611.917673611111</v>
      </c>
      <c r="U2739" s="11">
        <f t="shared" si="214"/>
        <v>41654.791666666664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147.94</v>
      </c>
      <c r="P2740" s="6">
        <f t="shared" si="211"/>
        <v>493.13333333333333</v>
      </c>
      <c r="Q2740" t="str">
        <f t="shared" si="212"/>
        <v>technology/hardware</v>
      </c>
      <c r="R2740" t="s">
        <v>8321</v>
      </c>
      <c r="S2740" t="s">
        <v>8352</v>
      </c>
      <c r="T2740" s="10">
        <f t="shared" si="213"/>
        <v>42620.143564814818</v>
      </c>
      <c r="U2740" s="11">
        <f t="shared" si="214"/>
        <v>42680.143564814818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384.09090909090907</v>
      </c>
      <c r="P2741" s="6">
        <f t="shared" si="211"/>
        <v>22.120418848167539</v>
      </c>
      <c r="Q2741" t="str">
        <f t="shared" si="212"/>
        <v>technology/hardware</v>
      </c>
      <c r="R2741" t="s">
        <v>8321</v>
      </c>
      <c r="S2741" t="s">
        <v>8352</v>
      </c>
      <c r="T2741" s="10">
        <f t="shared" si="213"/>
        <v>41719.887928240743</v>
      </c>
      <c r="U2741" s="11">
        <f t="shared" si="214"/>
        <v>41764.887928240743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103.33333333333334</v>
      </c>
      <c r="P2742" s="6">
        <f t="shared" si="211"/>
        <v>18.235294117647058</v>
      </c>
      <c r="Q2742" t="str">
        <f t="shared" si="212"/>
        <v>technology/hardware</v>
      </c>
      <c r="R2742" t="s">
        <v>8321</v>
      </c>
      <c r="S2742" t="s">
        <v>8352</v>
      </c>
      <c r="T2742" s="10">
        <f t="shared" si="213"/>
        <v>42045.031851851847</v>
      </c>
      <c r="U2742" s="11">
        <f t="shared" si="214"/>
        <v>42074.99018518519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0.43750000000000006</v>
      </c>
      <c r="P2743" s="6">
        <f t="shared" si="211"/>
        <v>8.75</v>
      </c>
      <c r="Q2743" t="str">
        <f t="shared" si="212"/>
        <v>publishing/children's books</v>
      </c>
      <c r="R2743" t="s">
        <v>8312</v>
      </c>
      <c r="S2743" t="s">
        <v>8353</v>
      </c>
      <c r="T2743" s="10">
        <f t="shared" si="213"/>
        <v>41911.657430555555</v>
      </c>
      <c r="U2743" s="11">
        <f t="shared" si="214"/>
        <v>41932.088194444441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29.24</v>
      </c>
      <c r="P2744" s="6">
        <f t="shared" si="211"/>
        <v>40.611111111111114</v>
      </c>
      <c r="Q2744" t="str">
        <f t="shared" si="212"/>
        <v>publishing/children's books</v>
      </c>
      <c r="R2744" t="s">
        <v>8312</v>
      </c>
      <c r="S2744" t="s">
        <v>8353</v>
      </c>
      <c r="T2744" s="10">
        <f t="shared" si="213"/>
        <v>41030.719756944447</v>
      </c>
      <c r="U2744" s="11">
        <f t="shared" si="214"/>
        <v>41044.719756944447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 t="e">
        <f t="shared" si="211"/>
        <v>#DIV/0!</v>
      </c>
      <c r="Q2745" t="str">
        <f t="shared" si="212"/>
        <v>publishing/children's books</v>
      </c>
      <c r="R2745" t="s">
        <v>8312</v>
      </c>
      <c r="S2745" t="s">
        <v>8353</v>
      </c>
      <c r="T2745" s="10">
        <f t="shared" si="213"/>
        <v>42632.328784722224</v>
      </c>
      <c r="U2745" s="11">
        <f t="shared" si="214"/>
        <v>42662.328784722224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5.21875</v>
      </c>
      <c r="P2746" s="6">
        <f t="shared" si="211"/>
        <v>37.954545454545453</v>
      </c>
      <c r="Q2746" t="str">
        <f t="shared" si="212"/>
        <v>publishing/children's books</v>
      </c>
      <c r="R2746" t="s">
        <v>8312</v>
      </c>
      <c r="S2746" t="s">
        <v>8353</v>
      </c>
      <c r="T2746" s="10">
        <f t="shared" si="213"/>
        <v>40938.062476851854</v>
      </c>
      <c r="U2746" s="11">
        <f t="shared" si="214"/>
        <v>40968.062476851854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21.887499999999999</v>
      </c>
      <c r="P2747" s="6">
        <f t="shared" si="211"/>
        <v>35.734693877551024</v>
      </c>
      <c r="Q2747" t="str">
        <f t="shared" si="212"/>
        <v>publishing/children's books</v>
      </c>
      <c r="R2747" t="s">
        <v>8312</v>
      </c>
      <c r="S2747" t="s">
        <v>8353</v>
      </c>
      <c r="T2747" s="10">
        <f t="shared" si="213"/>
        <v>41044.988055555557</v>
      </c>
      <c r="U2747" s="11">
        <f t="shared" si="214"/>
        <v>41104.988055555557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26.700000000000003</v>
      </c>
      <c r="P2748" s="6">
        <f t="shared" si="211"/>
        <v>42.157894736842103</v>
      </c>
      <c r="Q2748" t="str">
        <f t="shared" si="212"/>
        <v>publishing/children's books</v>
      </c>
      <c r="R2748" t="s">
        <v>8312</v>
      </c>
      <c r="S2748" t="s">
        <v>8353</v>
      </c>
      <c r="T2748" s="10">
        <f t="shared" si="213"/>
        <v>41850.781377314815</v>
      </c>
      <c r="U2748" s="11">
        <f t="shared" si="214"/>
        <v>41880.781377314815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28.000000000000004</v>
      </c>
      <c r="P2749" s="6">
        <f t="shared" si="211"/>
        <v>35</v>
      </c>
      <c r="Q2749" t="str">
        <f t="shared" si="212"/>
        <v>publishing/children's books</v>
      </c>
      <c r="R2749" t="s">
        <v>8312</v>
      </c>
      <c r="S2749" t="s">
        <v>8353</v>
      </c>
      <c r="T2749" s="10">
        <f t="shared" si="213"/>
        <v>41044.64811342593</v>
      </c>
      <c r="U2749" s="11">
        <f t="shared" si="214"/>
        <v>41076.131944444445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</v>
      </c>
      <c r="P2750" s="6">
        <f t="shared" si="211"/>
        <v>13.25</v>
      </c>
      <c r="Q2750" t="str">
        <f t="shared" si="212"/>
        <v>publishing/children's books</v>
      </c>
      <c r="R2750" t="s">
        <v>8312</v>
      </c>
      <c r="S2750" t="s">
        <v>8353</v>
      </c>
      <c r="T2750" s="10">
        <f t="shared" si="213"/>
        <v>42585.7106712963</v>
      </c>
      <c r="U2750" s="11">
        <f t="shared" si="214"/>
        <v>42615.7106712963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</v>
      </c>
      <c r="P2751" s="6">
        <f t="shared" si="211"/>
        <v>55</v>
      </c>
      <c r="Q2751" t="str">
        <f t="shared" si="212"/>
        <v>publishing/children's books</v>
      </c>
      <c r="R2751" t="s">
        <v>8312</v>
      </c>
      <c r="S2751" t="s">
        <v>8353</v>
      </c>
      <c r="T2751" s="10">
        <f t="shared" si="213"/>
        <v>42068.799039351856</v>
      </c>
      <c r="U2751" s="11">
        <f t="shared" si="214"/>
        <v>42098.757372685184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 t="e">
        <f t="shared" si="211"/>
        <v>#DIV/0!</v>
      </c>
      <c r="Q2752" t="str">
        <f t="shared" si="212"/>
        <v>publishing/children's books</v>
      </c>
      <c r="R2752" t="s">
        <v>8312</v>
      </c>
      <c r="S2752" t="s">
        <v>8353</v>
      </c>
      <c r="T2752" s="10">
        <f t="shared" si="213"/>
        <v>41078.899826388886</v>
      </c>
      <c r="U2752" s="11">
        <f t="shared" si="214"/>
        <v>41090.833333333336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 t="e">
        <f t="shared" si="211"/>
        <v>#DIV/0!</v>
      </c>
      <c r="Q2753" t="str">
        <f t="shared" si="212"/>
        <v>publishing/children's books</v>
      </c>
      <c r="R2753" t="s">
        <v>8312</v>
      </c>
      <c r="S2753" t="s">
        <v>8353</v>
      </c>
      <c r="T2753" s="10">
        <f t="shared" si="213"/>
        <v>41747.887060185189</v>
      </c>
      <c r="U2753" s="11">
        <f t="shared" si="214"/>
        <v>41807.887060185189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15">(E2754/D2754)*100</f>
        <v>11.458333333333332</v>
      </c>
      <c r="P2754" s="6">
        <f t="shared" ref="P2754:P2817" si="216">(E2754/L2754)</f>
        <v>39.285714285714285</v>
      </c>
      <c r="Q2754" t="str">
        <f t="shared" ref="Q2754:Q2817" si="217">N2754</f>
        <v>publishing/children's books</v>
      </c>
      <c r="R2754" t="s">
        <v>8312</v>
      </c>
      <c r="S2754" t="s">
        <v>8353</v>
      </c>
      <c r="T2754" s="10">
        <f t="shared" si="213"/>
        <v>40855.765092592592</v>
      </c>
      <c r="U2754" s="11">
        <f t="shared" si="214"/>
        <v>40895.765092592592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15"/>
        <v>19</v>
      </c>
      <c r="P2755" s="6">
        <f t="shared" si="216"/>
        <v>47.5</v>
      </c>
      <c r="Q2755" t="str">
        <f t="shared" si="217"/>
        <v>publishing/children's books</v>
      </c>
      <c r="R2755" t="s">
        <v>8312</v>
      </c>
      <c r="S2755" t="s">
        <v>8353</v>
      </c>
      <c r="T2755" s="10">
        <f t="shared" ref="T2755:T2818" si="218">(((J2755/60)/60)/24)+DATE(1970,1,1)</f>
        <v>41117.900729166664</v>
      </c>
      <c r="U2755" s="11">
        <f t="shared" ref="U2755:U2818" si="219">(((I2755/60)/60)/24)+DATE(1970,1,1)</f>
        <v>41147.900729166664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 t="e">
        <f t="shared" si="216"/>
        <v>#DIV/0!</v>
      </c>
      <c r="Q2756" t="str">
        <f t="shared" si="217"/>
        <v>publishing/children's books</v>
      </c>
      <c r="R2756" t="s">
        <v>8312</v>
      </c>
      <c r="S2756" t="s">
        <v>8353</v>
      </c>
      <c r="T2756" s="10">
        <f t="shared" si="218"/>
        <v>41863.636006944449</v>
      </c>
      <c r="U2756" s="11">
        <f t="shared" si="219"/>
        <v>41893.636006944449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 s="6">
        <f t="shared" si="216"/>
        <v>17.333333333333332</v>
      </c>
      <c r="Q2757" t="str">
        <f t="shared" si="217"/>
        <v>publishing/children's books</v>
      </c>
      <c r="R2757" t="s">
        <v>8312</v>
      </c>
      <c r="S2757" t="s">
        <v>8353</v>
      </c>
      <c r="T2757" s="10">
        <f t="shared" si="218"/>
        <v>42072.790821759263</v>
      </c>
      <c r="U2757" s="11">
        <f t="shared" si="219"/>
        <v>42102.790821759263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10.48</v>
      </c>
      <c r="P2758" s="6">
        <f t="shared" si="216"/>
        <v>31.757575757575758</v>
      </c>
      <c r="Q2758" t="str">
        <f t="shared" si="217"/>
        <v>publishing/children's books</v>
      </c>
      <c r="R2758" t="s">
        <v>8312</v>
      </c>
      <c r="S2758" t="s">
        <v>8353</v>
      </c>
      <c r="T2758" s="10">
        <f t="shared" si="218"/>
        <v>41620.90047453704</v>
      </c>
      <c r="U2758" s="11">
        <f t="shared" si="219"/>
        <v>41650.90047453704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0.66666666666666674</v>
      </c>
      <c r="P2759" s="6">
        <f t="shared" si="216"/>
        <v>5</v>
      </c>
      <c r="Q2759" t="str">
        <f t="shared" si="217"/>
        <v>publishing/children's books</v>
      </c>
      <c r="R2759" t="s">
        <v>8312</v>
      </c>
      <c r="S2759" t="s">
        <v>8353</v>
      </c>
      <c r="T2759" s="10">
        <f t="shared" si="218"/>
        <v>42573.65662037037</v>
      </c>
      <c r="U2759" s="11">
        <f t="shared" si="219"/>
        <v>42588.65662037037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11.700000000000001</v>
      </c>
      <c r="P2760" s="6">
        <f t="shared" si="216"/>
        <v>39</v>
      </c>
      <c r="Q2760" t="str">
        <f t="shared" si="217"/>
        <v>publishing/children's books</v>
      </c>
      <c r="R2760" t="s">
        <v>8312</v>
      </c>
      <c r="S2760" t="s">
        <v>8353</v>
      </c>
      <c r="T2760" s="10">
        <f t="shared" si="218"/>
        <v>42639.441932870366</v>
      </c>
      <c r="U2760" s="11">
        <f t="shared" si="219"/>
        <v>42653.441932870366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10.5</v>
      </c>
      <c r="P2761" s="6">
        <f t="shared" si="216"/>
        <v>52.5</v>
      </c>
      <c r="Q2761" t="str">
        <f t="shared" si="217"/>
        <v>publishing/children's books</v>
      </c>
      <c r="R2761" t="s">
        <v>8312</v>
      </c>
      <c r="S2761" t="s">
        <v>8353</v>
      </c>
      <c r="T2761" s="10">
        <f t="shared" si="218"/>
        <v>42524.36650462963</v>
      </c>
      <c r="U2761" s="11">
        <f t="shared" si="219"/>
        <v>42567.36650462963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 t="e">
        <f t="shared" si="216"/>
        <v>#DIV/0!</v>
      </c>
      <c r="Q2762" t="str">
        <f t="shared" si="217"/>
        <v>publishing/children's books</v>
      </c>
      <c r="R2762" t="s">
        <v>8312</v>
      </c>
      <c r="S2762" t="s">
        <v>8353</v>
      </c>
      <c r="T2762" s="10">
        <f t="shared" si="218"/>
        <v>41415.461319444446</v>
      </c>
      <c r="U2762" s="11">
        <f t="shared" si="219"/>
        <v>41445.461319444446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0.72</v>
      </c>
      <c r="P2763" s="6">
        <f t="shared" si="216"/>
        <v>9</v>
      </c>
      <c r="Q2763" t="str">
        <f t="shared" si="217"/>
        <v>publishing/children's books</v>
      </c>
      <c r="R2763" t="s">
        <v>8312</v>
      </c>
      <c r="S2763" t="s">
        <v>8353</v>
      </c>
      <c r="T2763" s="10">
        <f t="shared" si="218"/>
        <v>41247.063576388886</v>
      </c>
      <c r="U2763" s="11">
        <f t="shared" si="219"/>
        <v>41277.063576388886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0.76923076923076927</v>
      </c>
      <c r="P2764" s="6">
        <f t="shared" si="216"/>
        <v>25</v>
      </c>
      <c r="Q2764" t="str">
        <f t="shared" si="217"/>
        <v>publishing/children's books</v>
      </c>
      <c r="R2764" t="s">
        <v>8312</v>
      </c>
      <c r="S2764" t="s">
        <v>8353</v>
      </c>
      <c r="T2764" s="10">
        <f t="shared" si="218"/>
        <v>40927.036979166667</v>
      </c>
      <c r="U2764" s="11">
        <f t="shared" si="219"/>
        <v>40986.995312500003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0.22842639593908631</v>
      </c>
      <c r="P2765" s="6">
        <f t="shared" si="216"/>
        <v>30</v>
      </c>
      <c r="Q2765" t="str">
        <f t="shared" si="217"/>
        <v>publishing/children's books</v>
      </c>
      <c r="R2765" t="s">
        <v>8312</v>
      </c>
      <c r="S2765" t="s">
        <v>8353</v>
      </c>
      <c r="T2765" s="10">
        <f t="shared" si="218"/>
        <v>41373.579675925925</v>
      </c>
      <c r="U2765" s="11">
        <f t="shared" si="219"/>
        <v>41418.579675925925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</v>
      </c>
      <c r="P2766" s="6">
        <f t="shared" si="216"/>
        <v>11.25</v>
      </c>
      <c r="Q2766" t="str">
        <f t="shared" si="217"/>
        <v>publishing/children's books</v>
      </c>
      <c r="R2766" t="s">
        <v>8312</v>
      </c>
      <c r="S2766" t="s">
        <v>8353</v>
      </c>
      <c r="T2766" s="10">
        <f t="shared" si="218"/>
        <v>41030.292025462964</v>
      </c>
      <c r="U2766" s="11">
        <f t="shared" si="219"/>
        <v>41059.791666666664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 t="e">
        <f t="shared" si="216"/>
        <v>#DIV/0!</v>
      </c>
      <c r="Q2767" t="str">
        <f t="shared" si="217"/>
        <v>publishing/children's books</v>
      </c>
      <c r="R2767" t="s">
        <v>8312</v>
      </c>
      <c r="S2767" t="s">
        <v>8353</v>
      </c>
      <c r="T2767" s="10">
        <f t="shared" si="218"/>
        <v>41194.579027777778</v>
      </c>
      <c r="U2767" s="11">
        <f t="shared" si="219"/>
        <v>41210.579027777778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 s="6">
        <f t="shared" si="216"/>
        <v>25</v>
      </c>
      <c r="Q2768" t="str">
        <f t="shared" si="217"/>
        <v>publishing/children's books</v>
      </c>
      <c r="R2768" t="s">
        <v>8312</v>
      </c>
      <c r="S2768" t="s">
        <v>8353</v>
      </c>
      <c r="T2768" s="10">
        <f t="shared" si="218"/>
        <v>40736.668032407404</v>
      </c>
      <c r="U2768" s="11">
        <f t="shared" si="219"/>
        <v>40766.668032407404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0.85000000000000009</v>
      </c>
      <c r="P2769" s="6">
        <f t="shared" si="216"/>
        <v>11.333333333333334</v>
      </c>
      <c r="Q2769" t="str">
        <f t="shared" si="217"/>
        <v>publishing/children's books</v>
      </c>
      <c r="R2769" t="s">
        <v>8312</v>
      </c>
      <c r="S2769" t="s">
        <v>8353</v>
      </c>
      <c r="T2769" s="10">
        <f t="shared" si="218"/>
        <v>42172.958912037036</v>
      </c>
      <c r="U2769" s="11">
        <f t="shared" si="219"/>
        <v>42232.958912037036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14.314285714285715</v>
      </c>
      <c r="P2770" s="6">
        <f t="shared" si="216"/>
        <v>29.470588235294116</v>
      </c>
      <c r="Q2770" t="str">
        <f t="shared" si="217"/>
        <v>publishing/children's books</v>
      </c>
      <c r="R2770" t="s">
        <v>8312</v>
      </c>
      <c r="S2770" t="s">
        <v>8353</v>
      </c>
      <c r="T2770" s="10">
        <f t="shared" si="218"/>
        <v>40967.614849537036</v>
      </c>
      <c r="U2770" s="11">
        <f t="shared" si="219"/>
        <v>40997.573182870372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0.25</v>
      </c>
      <c r="P2771" s="6">
        <f t="shared" si="216"/>
        <v>1</v>
      </c>
      <c r="Q2771" t="str">
        <f t="shared" si="217"/>
        <v>publishing/children's books</v>
      </c>
      <c r="R2771" t="s">
        <v>8312</v>
      </c>
      <c r="S2771" t="s">
        <v>8353</v>
      </c>
      <c r="T2771" s="10">
        <f t="shared" si="218"/>
        <v>41745.826273148145</v>
      </c>
      <c r="U2771" s="11">
        <f t="shared" si="219"/>
        <v>41795.826273148145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10.411249999999999</v>
      </c>
      <c r="P2772" s="6">
        <f t="shared" si="216"/>
        <v>63.098484848484851</v>
      </c>
      <c r="Q2772" t="str">
        <f t="shared" si="217"/>
        <v>publishing/children's books</v>
      </c>
      <c r="R2772" t="s">
        <v>8312</v>
      </c>
      <c r="S2772" t="s">
        <v>8353</v>
      </c>
      <c r="T2772" s="10">
        <f t="shared" si="218"/>
        <v>41686.705208333333</v>
      </c>
      <c r="U2772" s="11">
        <f t="shared" si="219"/>
        <v>41716.663541666669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 t="e">
        <f t="shared" si="216"/>
        <v>#DIV/0!</v>
      </c>
      <c r="Q2773" t="str">
        <f t="shared" si="217"/>
        <v>publishing/children's books</v>
      </c>
      <c r="R2773" t="s">
        <v>8312</v>
      </c>
      <c r="S2773" t="s">
        <v>8353</v>
      </c>
      <c r="T2773" s="10">
        <f t="shared" si="218"/>
        <v>41257.531712962962</v>
      </c>
      <c r="U2773" s="11">
        <f t="shared" si="219"/>
        <v>41306.708333333336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 t="e">
        <f t="shared" si="216"/>
        <v>#DIV/0!</v>
      </c>
      <c r="Q2774" t="str">
        <f t="shared" si="217"/>
        <v>publishing/children's books</v>
      </c>
      <c r="R2774" t="s">
        <v>8312</v>
      </c>
      <c r="S2774" t="s">
        <v>8353</v>
      </c>
      <c r="T2774" s="10">
        <f t="shared" si="218"/>
        <v>41537.869143518517</v>
      </c>
      <c r="U2774" s="11">
        <f t="shared" si="219"/>
        <v>41552.869143518517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0.18867924528301888</v>
      </c>
      <c r="P2775" s="6">
        <f t="shared" si="216"/>
        <v>1</v>
      </c>
      <c r="Q2775" t="str">
        <f t="shared" si="217"/>
        <v>publishing/children's books</v>
      </c>
      <c r="R2775" t="s">
        <v>8312</v>
      </c>
      <c r="S2775" t="s">
        <v>8353</v>
      </c>
      <c r="T2775" s="10">
        <f t="shared" si="218"/>
        <v>42474.86482638889</v>
      </c>
      <c r="U2775" s="11">
        <f t="shared" si="219"/>
        <v>42484.86482638889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14.249999999999998</v>
      </c>
      <c r="P2776" s="6">
        <f t="shared" si="216"/>
        <v>43.846153846153847</v>
      </c>
      <c r="Q2776" t="str">
        <f t="shared" si="217"/>
        <v>publishing/children's books</v>
      </c>
      <c r="R2776" t="s">
        <v>8312</v>
      </c>
      <c r="S2776" t="s">
        <v>8353</v>
      </c>
      <c r="T2776" s="10">
        <f t="shared" si="218"/>
        <v>41311.126481481479</v>
      </c>
      <c r="U2776" s="11">
        <f t="shared" si="219"/>
        <v>41341.126481481479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 s="6">
        <f t="shared" si="216"/>
        <v>75</v>
      </c>
      <c r="Q2777" t="str">
        <f t="shared" si="217"/>
        <v>publishing/children's books</v>
      </c>
      <c r="R2777" t="s">
        <v>8312</v>
      </c>
      <c r="S2777" t="s">
        <v>8353</v>
      </c>
      <c r="T2777" s="10">
        <f t="shared" si="218"/>
        <v>40863.013356481482</v>
      </c>
      <c r="U2777" s="11">
        <f t="shared" si="219"/>
        <v>40893.013356481482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7.8809523809523814</v>
      </c>
      <c r="P2778" s="6">
        <f t="shared" si="216"/>
        <v>45.972222222222221</v>
      </c>
      <c r="Q2778" t="str">
        <f t="shared" si="217"/>
        <v>publishing/children's books</v>
      </c>
      <c r="R2778" t="s">
        <v>8312</v>
      </c>
      <c r="S2778" t="s">
        <v>8353</v>
      </c>
      <c r="T2778" s="10">
        <f t="shared" si="218"/>
        <v>42136.297175925924</v>
      </c>
      <c r="U2778" s="11">
        <f t="shared" si="219"/>
        <v>42167.297175925924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0.33333333333333337</v>
      </c>
      <c r="P2779" s="6">
        <f t="shared" si="216"/>
        <v>10</v>
      </c>
      <c r="Q2779" t="str">
        <f t="shared" si="217"/>
        <v>publishing/children's books</v>
      </c>
      <c r="R2779" t="s">
        <v>8312</v>
      </c>
      <c r="S2779" t="s">
        <v>8353</v>
      </c>
      <c r="T2779" s="10">
        <f t="shared" si="218"/>
        <v>42172.669027777782</v>
      </c>
      <c r="U2779" s="11">
        <f t="shared" si="219"/>
        <v>42202.669027777782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25.545454545454543</v>
      </c>
      <c r="P2780" s="6">
        <f t="shared" si="216"/>
        <v>93.666666666666671</v>
      </c>
      <c r="Q2780" t="str">
        <f t="shared" si="217"/>
        <v>publishing/children's books</v>
      </c>
      <c r="R2780" t="s">
        <v>8312</v>
      </c>
      <c r="S2780" t="s">
        <v>8353</v>
      </c>
      <c r="T2780" s="10">
        <f t="shared" si="218"/>
        <v>41846.978078703702</v>
      </c>
      <c r="U2780" s="11">
        <f t="shared" si="219"/>
        <v>41876.978078703702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</v>
      </c>
      <c r="P2781" s="6">
        <f t="shared" si="216"/>
        <v>53</v>
      </c>
      <c r="Q2781" t="str">
        <f t="shared" si="217"/>
        <v>publishing/children's books</v>
      </c>
      <c r="R2781" t="s">
        <v>8312</v>
      </c>
      <c r="S2781" t="s">
        <v>8353</v>
      </c>
      <c r="T2781" s="10">
        <f t="shared" si="218"/>
        <v>42300.585891203707</v>
      </c>
      <c r="U2781" s="11">
        <f t="shared" si="219"/>
        <v>42330.627557870372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 t="e">
        <f t="shared" si="216"/>
        <v>#DIV/0!</v>
      </c>
      <c r="Q2782" t="str">
        <f t="shared" si="217"/>
        <v>publishing/children's books</v>
      </c>
      <c r="R2782" t="s">
        <v>8312</v>
      </c>
      <c r="S2782" t="s">
        <v>8353</v>
      </c>
      <c r="T2782" s="10">
        <f t="shared" si="218"/>
        <v>42774.447777777779</v>
      </c>
      <c r="U2782" s="11">
        <f t="shared" si="219"/>
        <v>42804.447777777779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105.28</v>
      </c>
      <c r="P2783" s="6">
        <f t="shared" si="216"/>
        <v>47</v>
      </c>
      <c r="Q2783" t="str">
        <f t="shared" si="217"/>
        <v>theater/plays</v>
      </c>
      <c r="R2783" t="s">
        <v>8333</v>
      </c>
      <c r="S2783" t="s">
        <v>8351</v>
      </c>
      <c r="T2783" s="10">
        <f t="shared" si="218"/>
        <v>42018.94159722222</v>
      </c>
      <c r="U2783" s="11">
        <f t="shared" si="219"/>
        <v>42047.291666666672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 s="6">
        <f t="shared" si="216"/>
        <v>66.666666666666671</v>
      </c>
      <c r="Q2784" t="str">
        <f t="shared" si="217"/>
        <v>theater/plays</v>
      </c>
      <c r="R2784" t="s">
        <v>8333</v>
      </c>
      <c r="S2784" t="s">
        <v>8351</v>
      </c>
      <c r="T2784" s="10">
        <f t="shared" si="218"/>
        <v>42026.924976851849</v>
      </c>
      <c r="U2784" s="11">
        <f t="shared" si="219"/>
        <v>42052.207638888889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114.5</v>
      </c>
      <c r="P2785" s="6">
        <f t="shared" si="216"/>
        <v>18.770491803278688</v>
      </c>
      <c r="Q2785" t="str">
        <f t="shared" si="217"/>
        <v>theater/plays</v>
      </c>
      <c r="R2785" t="s">
        <v>8333</v>
      </c>
      <c r="S2785" t="s">
        <v>8351</v>
      </c>
      <c r="T2785" s="10">
        <f t="shared" si="218"/>
        <v>42103.535254629634</v>
      </c>
      <c r="U2785" s="11">
        <f t="shared" si="219"/>
        <v>42117.535254629634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 s="6">
        <f t="shared" si="216"/>
        <v>66.111111111111114</v>
      </c>
      <c r="Q2786" t="str">
        <f t="shared" si="217"/>
        <v>theater/plays</v>
      </c>
      <c r="R2786" t="s">
        <v>8333</v>
      </c>
      <c r="S2786" t="s">
        <v>8351</v>
      </c>
      <c r="T2786" s="10">
        <f t="shared" si="218"/>
        <v>41920.787534722222</v>
      </c>
      <c r="U2786" s="11">
        <f t="shared" si="219"/>
        <v>41941.787534722222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104.67999999999999</v>
      </c>
      <c r="P2787" s="6">
        <f t="shared" si="216"/>
        <v>36.859154929577464</v>
      </c>
      <c r="Q2787" t="str">
        <f t="shared" si="217"/>
        <v>theater/plays</v>
      </c>
      <c r="R2787" t="s">
        <v>8333</v>
      </c>
      <c r="S2787" t="s">
        <v>8351</v>
      </c>
      <c r="T2787" s="10">
        <f t="shared" si="218"/>
        <v>42558.189432870371</v>
      </c>
      <c r="U2787" s="11">
        <f t="shared" si="219"/>
        <v>42587.875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117.83999999999999</v>
      </c>
      <c r="P2788" s="6">
        <f t="shared" si="216"/>
        <v>39.810810810810814</v>
      </c>
      <c r="Q2788" t="str">
        <f t="shared" si="217"/>
        <v>theater/plays</v>
      </c>
      <c r="R2788" t="s">
        <v>8333</v>
      </c>
      <c r="S2788" t="s">
        <v>8351</v>
      </c>
      <c r="T2788" s="10">
        <f t="shared" si="218"/>
        <v>41815.569212962961</v>
      </c>
      <c r="U2788" s="11">
        <f t="shared" si="219"/>
        <v>41829.569212962961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119.7</v>
      </c>
      <c r="P2789" s="6">
        <f t="shared" si="216"/>
        <v>31.5</v>
      </c>
      <c r="Q2789" t="str">
        <f t="shared" si="217"/>
        <v>theater/plays</v>
      </c>
      <c r="R2789" t="s">
        <v>8333</v>
      </c>
      <c r="S2789" t="s">
        <v>8351</v>
      </c>
      <c r="T2789" s="10">
        <f t="shared" si="218"/>
        <v>41808.198518518519</v>
      </c>
      <c r="U2789" s="11">
        <f t="shared" si="219"/>
        <v>41838.198518518519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102.49999999999999</v>
      </c>
      <c r="P2790" s="6">
        <f t="shared" si="216"/>
        <v>102.5</v>
      </c>
      <c r="Q2790" t="str">
        <f t="shared" si="217"/>
        <v>theater/plays</v>
      </c>
      <c r="R2790" t="s">
        <v>8333</v>
      </c>
      <c r="S2790" t="s">
        <v>8351</v>
      </c>
      <c r="T2790" s="10">
        <f t="shared" si="218"/>
        <v>42550.701886574068</v>
      </c>
      <c r="U2790" s="11">
        <f t="shared" si="219"/>
        <v>42580.701886574068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101.16666666666667</v>
      </c>
      <c r="P2791" s="6">
        <f t="shared" si="216"/>
        <v>126.45833333333333</v>
      </c>
      <c r="Q2791" t="str">
        <f t="shared" si="217"/>
        <v>theater/plays</v>
      </c>
      <c r="R2791" t="s">
        <v>8333</v>
      </c>
      <c r="S2791" t="s">
        <v>8351</v>
      </c>
      <c r="T2791" s="10">
        <f t="shared" si="218"/>
        <v>42056.013124999998</v>
      </c>
      <c r="U2791" s="11">
        <f t="shared" si="219"/>
        <v>42075.166666666672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105.33333333333333</v>
      </c>
      <c r="P2792" s="6">
        <f t="shared" si="216"/>
        <v>47.878787878787875</v>
      </c>
      <c r="Q2792" t="str">
        <f t="shared" si="217"/>
        <v>theater/plays</v>
      </c>
      <c r="R2792" t="s">
        <v>8333</v>
      </c>
      <c r="S2792" t="s">
        <v>8351</v>
      </c>
      <c r="T2792" s="10">
        <f t="shared" si="218"/>
        <v>42016.938692129625</v>
      </c>
      <c r="U2792" s="11">
        <f t="shared" si="219"/>
        <v>42046.938692129625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102.49999999999999</v>
      </c>
      <c r="P2793" s="6">
        <f t="shared" si="216"/>
        <v>73.214285714285708</v>
      </c>
      <c r="Q2793" t="str">
        <f t="shared" si="217"/>
        <v>theater/plays</v>
      </c>
      <c r="R2793" t="s">
        <v>8333</v>
      </c>
      <c r="S2793" t="s">
        <v>8351</v>
      </c>
      <c r="T2793" s="10">
        <f t="shared" si="218"/>
        <v>42591.899988425925</v>
      </c>
      <c r="U2793" s="11">
        <f t="shared" si="219"/>
        <v>42622.166666666672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107.60000000000001</v>
      </c>
      <c r="P2794" s="6">
        <f t="shared" si="216"/>
        <v>89.666666666666671</v>
      </c>
      <c r="Q2794" t="str">
        <f t="shared" si="217"/>
        <v>theater/plays</v>
      </c>
      <c r="R2794" t="s">
        <v>8333</v>
      </c>
      <c r="S2794" t="s">
        <v>8351</v>
      </c>
      <c r="T2794" s="10">
        <f t="shared" si="218"/>
        <v>42183.231006944443</v>
      </c>
      <c r="U2794" s="11">
        <f t="shared" si="219"/>
        <v>42228.231006944443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110.5675</v>
      </c>
      <c r="P2795" s="6">
        <f t="shared" si="216"/>
        <v>151.4623287671233</v>
      </c>
      <c r="Q2795" t="str">
        <f t="shared" si="217"/>
        <v>theater/plays</v>
      </c>
      <c r="R2795" t="s">
        <v>8333</v>
      </c>
      <c r="S2795" t="s">
        <v>8351</v>
      </c>
      <c r="T2795" s="10">
        <f t="shared" si="218"/>
        <v>42176.419039351851</v>
      </c>
      <c r="U2795" s="11">
        <f t="shared" si="219"/>
        <v>42206.419039351851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 s="6">
        <f t="shared" si="216"/>
        <v>25</v>
      </c>
      <c r="Q2796" t="str">
        <f t="shared" si="217"/>
        <v>theater/plays</v>
      </c>
      <c r="R2796" t="s">
        <v>8333</v>
      </c>
      <c r="S2796" t="s">
        <v>8351</v>
      </c>
      <c r="T2796" s="10">
        <f t="shared" si="218"/>
        <v>42416.691655092596</v>
      </c>
      <c r="U2796" s="11">
        <f t="shared" si="219"/>
        <v>42432.791666666672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104.28571428571429</v>
      </c>
      <c r="P2797" s="6">
        <f t="shared" si="216"/>
        <v>36.5</v>
      </c>
      <c r="Q2797" t="str">
        <f t="shared" si="217"/>
        <v>theater/plays</v>
      </c>
      <c r="R2797" t="s">
        <v>8333</v>
      </c>
      <c r="S2797" t="s">
        <v>8351</v>
      </c>
      <c r="T2797" s="10">
        <f t="shared" si="218"/>
        <v>41780.525937500002</v>
      </c>
      <c r="U2797" s="11">
        <f t="shared" si="219"/>
        <v>41796.958333333336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115.5</v>
      </c>
      <c r="P2798" s="6">
        <f t="shared" si="216"/>
        <v>44</v>
      </c>
      <c r="Q2798" t="str">
        <f t="shared" si="217"/>
        <v>theater/plays</v>
      </c>
      <c r="R2798" t="s">
        <v>8333</v>
      </c>
      <c r="S2798" t="s">
        <v>8351</v>
      </c>
      <c r="T2798" s="10">
        <f t="shared" si="218"/>
        <v>41795.528101851851</v>
      </c>
      <c r="U2798" s="11">
        <f t="shared" si="219"/>
        <v>41825.528101851851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102.64512500000001</v>
      </c>
      <c r="P2799" s="6">
        <f t="shared" si="216"/>
        <v>87.357553191489373</v>
      </c>
      <c r="Q2799" t="str">
        <f t="shared" si="217"/>
        <v>theater/plays</v>
      </c>
      <c r="R2799" t="s">
        <v>8333</v>
      </c>
      <c r="S2799" t="s">
        <v>8351</v>
      </c>
      <c r="T2799" s="10">
        <f t="shared" si="218"/>
        <v>41798.94027777778</v>
      </c>
      <c r="U2799" s="11">
        <f t="shared" si="219"/>
        <v>41828.94027777778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101.4</v>
      </c>
      <c r="P2800" s="6">
        <f t="shared" si="216"/>
        <v>36.474820143884891</v>
      </c>
      <c r="Q2800" t="str">
        <f t="shared" si="217"/>
        <v>theater/plays</v>
      </c>
      <c r="R2800" t="s">
        <v>8333</v>
      </c>
      <c r="S2800" t="s">
        <v>8351</v>
      </c>
      <c r="T2800" s="10">
        <f t="shared" si="218"/>
        <v>42201.675011574072</v>
      </c>
      <c r="U2800" s="11">
        <f t="shared" si="219"/>
        <v>42216.666666666672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116.6348</v>
      </c>
      <c r="P2801" s="6">
        <f t="shared" si="216"/>
        <v>44.859538461538463</v>
      </c>
      <c r="Q2801" t="str">
        <f t="shared" si="217"/>
        <v>theater/plays</v>
      </c>
      <c r="R2801" t="s">
        <v>8333</v>
      </c>
      <c r="S2801" t="s">
        <v>8351</v>
      </c>
      <c r="T2801" s="10">
        <f t="shared" si="218"/>
        <v>42507.264699074076</v>
      </c>
      <c r="U2801" s="11">
        <f t="shared" si="219"/>
        <v>42538.666666666672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 s="6">
        <f t="shared" si="216"/>
        <v>42.903225806451616</v>
      </c>
      <c r="Q2802" t="str">
        <f t="shared" si="217"/>
        <v>theater/plays</v>
      </c>
      <c r="R2802" t="s">
        <v>8333</v>
      </c>
      <c r="S2802" t="s">
        <v>8351</v>
      </c>
      <c r="T2802" s="10">
        <f t="shared" si="218"/>
        <v>41948.552847222221</v>
      </c>
      <c r="U2802" s="11">
        <f t="shared" si="219"/>
        <v>42008.552847222221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133.20000000000002</v>
      </c>
      <c r="P2803" s="6">
        <f t="shared" si="216"/>
        <v>51.230769230769234</v>
      </c>
      <c r="Q2803" t="str">
        <f t="shared" si="217"/>
        <v>theater/plays</v>
      </c>
      <c r="R2803" t="s">
        <v>8333</v>
      </c>
      <c r="S2803" t="s">
        <v>8351</v>
      </c>
      <c r="T2803" s="10">
        <f t="shared" si="218"/>
        <v>41900.243159722224</v>
      </c>
      <c r="U2803" s="11">
        <f t="shared" si="219"/>
        <v>41922.458333333336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101.83333333333333</v>
      </c>
      <c r="P2804" s="6">
        <f t="shared" si="216"/>
        <v>33.944444444444443</v>
      </c>
      <c r="Q2804" t="str">
        <f t="shared" si="217"/>
        <v>theater/plays</v>
      </c>
      <c r="R2804" t="s">
        <v>8333</v>
      </c>
      <c r="S2804" t="s">
        <v>8351</v>
      </c>
      <c r="T2804" s="10">
        <f t="shared" si="218"/>
        <v>42192.64707175926</v>
      </c>
      <c r="U2804" s="11">
        <f t="shared" si="219"/>
        <v>42222.64707175926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127.95</v>
      </c>
      <c r="P2805" s="6">
        <f t="shared" si="216"/>
        <v>90.744680851063833</v>
      </c>
      <c r="Q2805" t="str">
        <f t="shared" si="217"/>
        <v>theater/plays</v>
      </c>
      <c r="R2805" t="s">
        <v>8333</v>
      </c>
      <c r="S2805" t="s">
        <v>8351</v>
      </c>
      <c r="T2805" s="10">
        <f t="shared" si="218"/>
        <v>42158.065694444449</v>
      </c>
      <c r="U2805" s="11">
        <f t="shared" si="219"/>
        <v>42201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114.99999999999999</v>
      </c>
      <c r="P2806" s="6">
        <f t="shared" si="216"/>
        <v>50</v>
      </c>
      <c r="Q2806" t="str">
        <f t="shared" si="217"/>
        <v>theater/plays</v>
      </c>
      <c r="R2806" t="s">
        <v>8333</v>
      </c>
      <c r="S2806" t="s">
        <v>8351</v>
      </c>
      <c r="T2806" s="10">
        <f t="shared" si="218"/>
        <v>41881.453587962962</v>
      </c>
      <c r="U2806" s="11">
        <f t="shared" si="219"/>
        <v>41911.453587962962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110.00000000000001</v>
      </c>
      <c r="P2807" s="6">
        <f t="shared" si="216"/>
        <v>24.444444444444443</v>
      </c>
      <c r="Q2807" t="str">
        <f t="shared" si="217"/>
        <v>theater/plays</v>
      </c>
      <c r="R2807" t="s">
        <v>8333</v>
      </c>
      <c r="S2807" t="s">
        <v>8351</v>
      </c>
      <c r="T2807" s="10">
        <f t="shared" si="218"/>
        <v>42213.505474537036</v>
      </c>
      <c r="U2807" s="11">
        <f t="shared" si="219"/>
        <v>42238.505474537036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112.1</v>
      </c>
      <c r="P2808" s="6">
        <f t="shared" si="216"/>
        <v>44.25</v>
      </c>
      <c r="Q2808" t="str">
        <f t="shared" si="217"/>
        <v>theater/plays</v>
      </c>
      <c r="R2808" t="s">
        <v>8333</v>
      </c>
      <c r="S2808" t="s">
        <v>8351</v>
      </c>
      <c r="T2808" s="10">
        <f t="shared" si="218"/>
        <v>42185.267245370371</v>
      </c>
      <c r="U2808" s="11">
        <f t="shared" si="219"/>
        <v>42221.458333333328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 s="6">
        <f t="shared" si="216"/>
        <v>67.741935483870961</v>
      </c>
      <c r="Q2809" t="str">
        <f t="shared" si="217"/>
        <v>theater/plays</v>
      </c>
      <c r="R2809" t="s">
        <v>8333</v>
      </c>
      <c r="S2809" t="s">
        <v>8351</v>
      </c>
      <c r="T2809" s="10">
        <f t="shared" si="218"/>
        <v>42154.873124999998</v>
      </c>
      <c r="U2809" s="11">
        <f t="shared" si="219"/>
        <v>42184.873124999998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100.24444444444444</v>
      </c>
      <c r="P2810" s="6">
        <f t="shared" si="216"/>
        <v>65.376811594202906</v>
      </c>
      <c r="Q2810" t="str">
        <f t="shared" si="217"/>
        <v>theater/plays</v>
      </c>
      <c r="R2810" t="s">
        <v>8333</v>
      </c>
      <c r="S2810" t="s">
        <v>8351</v>
      </c>
      <c r="T2810" s="10">
        <f t="shared" si="218"/>
        <v>42208.84646990741</v>
      </c>
      <c r="U2810" s="11">
        <f t="shared" si="219"/>
        <v>42238.84646990741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102.4</v>
      </c>
      <c r="P2811" s="6">
        <f t="shared" si="216"/>
        <v>121.9047619047619</v>
      </c>
      <c r="Q2811" t="str">
        <f t="shared" si="217"/>
        <v>theater/plays</v>
      </c>
      <c r="R2811" t="s">
        <v>8333</v>
      </c>
      <c r="S2811" t="s">
        <v>8351</v>
      </c>
      <c r="T2811" s="10">
        <f t="shared" si="218"/>
        <v>42451.496817129635</v>
      </c>
      <c r="U2811" s="11">
        <f t="shared" si="219"/>
        <v>42459.610416666663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108.2</v>
      </c>
      <c r="P2812" s="6">
        <f t="shared" si="216"/>
        <v>47.456140350877192</v>
      </c>
      <c r="Q2812" t="str">
        <f t="shared" si="217"/>
        <v>theater/plays</v>
      </c>
      <c r="R2812" t="s">
        <v>8333</v>
      </c>
      <c r="S2812" t="s">
        <v>8351</v>
      </c>
      <c r="T2812" s="10">
        <f t="shared" si="218"/>
        <v>41759.13962962963</v>
      </c>
      <c r="U2812" s="11">
        <f t="shared" si="219"/>
        <v>41791.165972222225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100.27</v>
      </c>
      <c r="P2813" s="6">
        <f t="shared" si="216"/>
        <v>92.842592592592595</v>
      </c>
      <c r="Q2813" t="str">
        <f t="shared" si="217"/>
        <v>theater/plays</v>
      </c>
      <c r="R2813" t="s">
        <v>8333</v>
      </c>
      <c r="S2813" t="s">
        <v>8351</v>
      </c>
      <c r="T2813" s="10">
        <f t="shared" si="218"/>
        <v>42028.496562500004</v>
      </c>
      <c r="U2813" s="11">
        <f t="shared" si="219"/>
        <v>42058.496562500004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113.3</v>
      </c>
      <c r="P2814" s="6">
        <f t="shared" si="216"/>
        <v>68.253012048192772</v>
      </c>
      <c r="Q2814" t="str">
        <f t="shared" si="217"/>
        <v>theater/plays</v>
      </c>
      <c r="R2814" t="s">
        <v>8333</v>
      </c>
      <c r="S2814" t="s">
        <v>8351</v>
      </c>
      <c r="T2814" s="10">
        <f t="shared" si="218"/>
        <v>42054.74418981481</v>
      </c>
      <c r="U2814" s="11">
        <f t="shared" si="219"/>
        <v>42100.166666666672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127.57571428571428</v>
      </c>
      <c r="P2815" s="6">
        <f t="shared" si="216"/>
        <v>37.209583333333335</v>
      </c>
      <c r="Q2815" t="str">
        <f t="shared" si="217"/>
        <v>theater/plays</v>
      </c>
      <c r="R2815" t="s">
        <v>8333</v>
      </c>
      <c r="S2815" t="s">
        <v>8351</v>
      </c>
      <c r="T2815" s="10">
        <f t="shared" si="218"/>
        <v>42693.742604166662</v>
      </c>
      <c r="U2815" s="11">
        <f t="shared" si="219"/>
        <v>42718.742604166662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107.73333333333332</v>
      </c>
      <c r="P2816" s="6">
        <f t="shared" si="216"/>
        <v>25.25</v>
      </c>
      <c r="Q2816" t="str">
        <f t="shared" si="217"/>
        <v>theater/plays</v>
      </c>
      <c r="R2816" t="s">
        <v>8333</v>
      </c>
      <c r="S2816" t="s">
        <v>8351</v>
      </c>
      <c r="T2816" s="10">
        <f t="shared" si="218"/>
        <v>42103.399479166663</v>
      </c>
      <c r="U2816" s="11">
        <f t="shared" si="219"/>
        <v>42133.399479166663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 s="6">
        <f t="shared" si="216"/>
        <v>43.214285714285715</v>
      </c>
      <c r="Q2817" t="str">
        <f t="shared" si="217"/>
        <v>theater/plays</v>
      </c>
      <c r="R2817" t="s">
        <v>8333</v>
      </c>
      <c r="S2817" t="s">
        <v>8351</v>
      </c>
      <c r="T2817" s="10">
        <f t="shared" si="218"/>
        <v>42559.776724537034</v>
      </c>
      <c r="U2817" s="11">
        <f t="shared" si="219"/>
        <v>42589.776724537034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20">(E2818/D2818)*100</f>
        <v>141.56666666666666</v>
      </c>
      <c r="P2818" s="6">
        <f t="shared" ref="P2818:P2881" si="221">(E2818/L2818)</f>
        <v>25.130177514792898</v>
      </c>
      <c r="Q2818" t="str">
        <f t="shared" ref="Q2818:Q2881" si="222">N2818</f>
        <v>theater/plays</v>
      </c>
      <c r="R2818" t="s">
        <v>8333</v>
      </c>
      <c r="S2818" t="s">
        <v>8351</v>
      </c>
      <c r="T2818" s="10">
        <f t="shared" si="218"/>
        <v>42188.467499999999</v>
      </c>
      <c r="U2818" s="11">
        <f t="shared" si="219"/>
        <v>42218.666666666672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20"/>
        <v>130</v>
      </c>
      <c r="P2819" s="6">
        <f t="shared" si="221"/>
        <v>23.636363636363637</v>
      </c>
      <c r="Q2819" t="str">
        <f t="shared" si="222"/>
        <v>theater/plays</v>
      </c>
      <c r="R2819" t="s">
        <v>8333</v>
      </c>
      <c r="S2819" t="s">
        <v>8351</v>
      </c>
      <c r="T2819" s="10">
        <f t="shared" ref="T2819:T2882" si="223">(((J2819/60)/60)/24)+DATE(1970,1,1)</f>
        <v>42023.634976851856</v>
      </c>
      <c r="U2819" s="11">
        <f t="shared" ref="U2819:U2882" si="224">(((I2819/60)/60)/24)+DATE(1970,1,1)</f>
        <v>42063.634976851856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106.03</v>
      </c>
      <c r="P2820" s="6">
        <f t="shared" si="221"/>
        <v>103.95098039215686</v>
      </c>
      <c r="Q2820" t="str">
        <f t="shared" si="222"/>
        <v>theater/plays</v>
      </c>
      <c r="R2820" t="s">
        <v>8333</v>
      </c>
      <c r="S2820" t="s">
        <v>8351</v>
      </c>
      <c r="T2820" s="10">
        <f t="shared" si="223"/>
        <v>42250.598217592589</v>
      </c>
      <c r="U2820" s="11">
        <f t="shared" si="224"/>
        <v>42270.598217592589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104.80000000000001</v>
      </c>
      <c r="P2821" s="6">
        <f t="shared" si="221"/>
        <v>50.384615384615387</v>
      </c>
      <c r="Q2821" t="str">
        <f t="shared" si="222"/>
        <v>theater/plays</v>
      </c>
      <c r="R2821" t="s">
        <v>8333</v>
      </c>
      <c r="S2821" t="s">
        <v>8351</v>
      </c>
      <c r="T2821" s="10">
        <f t="shared" si="223"/>
        <v>42139.525567129633</v>
      </c>
      <c r="U2821" s="11">
        <f t="shared" si="224"/>
        <v>42169.525567129633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 s="6">
        <f t="shared" si="221"/>
        <v>13.6</v>
      </c>
      <c r="Q2822" t="str">
        <f t="shared" si="222"/>
        <v>theater/plays</v>
      </c>
      <c r="R2822" t="s">
        <v>8333</v>
      </c>
      <c r="S2822" t="s">
        <v>8351</v>
      </c>
      <c r="T2822" s="10">
        <f t="shared" si="223"/>
        <v>42401.610983796301</v>
      </c>
      <c r="U2822" s="11">
        <f t="shared" si="224"/>
        <v>42426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 s="6">
        <f t="shared" si="221"/>
        <v>28.571428571428573</v>
      </c>
      <c r="Q2823" t="str">
        <f t="shared" si="222"/>
        <v>theater/plays</v>
      </c>
      <c r="R2823" t="s">
        <v>8333</v>
      </c>
      <c r="S2823" t="s">
        <v>8351</v>
      </c>
      <c r="T2823" s="10">
        <f t="shared" si="223"/>
        <v>41875.922858796301</v>
      </c>
      <c r="U2823" s="11">
        <f t="shared" si="224"/>
        <v>41905.922858796301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 s="6">
        <f t="shared" si="221"/>
        <v>63.829787234042556</v>
      </c>
      <c r="Q2824" t="str">
        <f t="shared" si="222"/>
        <v>theater/plays</v>
      </c>
      <c r="R2824" t="s">
        <v>8333</v>
      </c>
      <c r="S2824" t="s">
        <v>8351</v>
      </c>
      <c r="T2824" s="10">
        <f t="shared" si="223"/>
        <v>42060.683935185181</v>
      </c>
      <c r="U2824" s="11">
        <f t="shared" si="224"/>
        <v>42090.642268518524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 s="6">
        <f t="shared" si="221"/>
        <v>8.8571428571428577</v>
      </c>
      <c r="Q2825" t="str">
        <f t="shared" si="222"/>
        <v>theater/plays</v>
      </c>
      <c r="R2825" t="s">
        <v>8333</v>
      </c>
      <c r="S2825" t="s">
        <v>8351</v>
      </c>
      <c r="T2825" s="10">
        <f t="shared" si="223"/>
        <v>42067.011643518519</v>
      </c>
      <c r="U2825" s="11">
        <f t="shared" si="224"/>
        <v>42094.957638888889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116.92307692307693</v>
      </c>
      <c r="P2826" s="6">
        <f t="shared" si="221"/>
        <v>50.666666666666664</v>
      </c>
      <c r="Q2826" t="str">
        <f t="shared" si="222"/>
        <v>theater/plays</v>
      </c>
      <c r="R2826" t="s">
        <v>8333</v>
      </c>
      <c r="S2826" t="s">
        <v>8351</v>
      </c>
      <c r="T2826" s="10">
        <f t="shared" si="223"/>
        <v>42136.270787037036</v>
      </c>
      <c r="U2826" s="11">
        <f t="shared" si="224"/>
        <v>42168.071527777778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103.33333333333334</v>
      </c>
      <c r="P2827" s="6">
        <f t="shared" si="221"/>
        <v>60.784313725490193</v>
      </c>
      <c r="Q2827" t="str">
        <f t="shared" si="222"/>
        <v>theater/plays</v>
      </c>
      <c r="R2827" t="s">
        <v>8333</v>
      </c>
      <c r="S2827" t="s">
        <v>8351</v>
      </c>
      <c r="T2827" s="10">
        <f t="shared" si="223"/>
        <v>42312.792662037042</v>
      </c>
      <c r="U2827" s="11">
        <f t="shared" si="224"/>
        <v>42342.792662037042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107.74999999999999</v>
      </c>
      <c r="P2828" s="6">
        <f t="shared" si="221"/>
        <v>113.42105263157895</v>
      </c>
      <c r="Q2828" t="str">
        <f t="shared" si="222"/>
        <v>theater/plays</v>
      </c>
      <c r="R2828" t="s">
        <v>8333</v>
      </c>
      <c r="S2828" t="s">
        <v>8351</v>
      </c>
      <c r="T2828" s="10">
        <f t="shared" si="223"/>
        <v>42171.034861111111</v>
      </c>
      <c r="U2828" s="11">
        <f t="shared" si="224"/>
        <v>42195.291666666672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120.24999999999999</v>
      </c>
      <c r="P2829" s="6">
        <f t="shared" si="221"/>
        <v>104.56521739130434</v>
      </c>
      <c r="Q2829" t="str">
        <f t="shared" si="222"/>
        <v>theater/plays</v>
      </c>
      <c r="R2829" t="s">
        <v>8333</v>
      </c>
      <c r="S2829" t="s">
        <v>8351</v>
      </c>
      <c r="T2829" s="10">
        <f t="shared" si="223"/>
        <v>42494.683634259258</v>
      </c>
      <c r="U2829" s="11">
        <f t="shared" si="224"/>
        <v>42524.6875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100.37894736842105</v>
      </c>
      <c r="P2830" s="6">
        <f t="shared" si="221"/>
        <v>98.30927835051547</v>
      </c>
      <c r="Q2830" t="str">
        <f t="shared" si="222"/>
        <v>theater/plays</v>
      </c>
      <c r="R2830" t="s">
        <v>8333</v>
      </c>
      <c r="S2830" t="s">
        <v>8351</v>
      </c>
      <c r="T2830" s="10">
        <f t="shared" si="223"/>
        <v>42254.264687499999</v>
      </c>
      <c r="U2830" s="11">
        <f t="shared" si="224"/>
        <v>42279.958333333328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106.52</v>
      </c>
      <c r="P2831" s="6">
        <f t="shared" si="221"/>
        <v>35.039473684210527</v>
      </c>
      <c r="Q2831" t="str">
        <f t="shared" si="222"/>
        <v>theater/plays</v>
      </c>
      <c r="R2831" t="s">
        <v>8333</v>
      </c>
      <c r="S2831" t="s">
        <v>8351</v>
      </c>
      <c r="T2831" s="10">
        <f t="shared" si="223"/>
        <v>42495.434236111112</v>
      </c>
      <c r="U2831" s="11">
        <f t="shared" si="224"/>
        <v>42523.434236111112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 s="6">
        <f t="shared" si="221"/>
        <v>272.72727272727275</v>
      </c>
      <c r="Q2832" t="str">
        <f t="shared" si="222"/>
        <v>theater/plays</v>
      </c>
      <c r="R2832" t="s">
        <v>8333</v>
      </c>
      <c r="S2832" t="s">
        <v>8351</v>
      </c>
      <c r="T2832" s="10">
        <f t="shared" si="223"/>
        <v>41758.839675925927</v>
      </c>
      <c r="U2832" s="11">
        <f t="shared" si="224"/>
        <v>41771.165972222225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110.66666666666667</v>
      </c>
      <c r="P2833" s="6">
        <f t="shared" si="221"/>
        <v>63.846153846153847</v>
      </c>
      <c r="Q2833" t="str">
        <f t="shared" si="222"/>
        <v>theater/plays</v>
      </c>
      <c r="R2833" t="s">
        <v>8333</v>
      </c>
      <c r="S2833" t="s">
        <v>8351</v>
      </c>
      <c r="T2833" s="10">
        <f t="shared" si="223"/>
        <v>42171.824884259258</v>
      </c>
      <c r="U2833" s="11">
        <f t="shared" si="224"/>
        <v>42201.824884259258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114.71959999999999</v>
      </c>
      <c r="P2834" s="6">
        <f t="shared" si="221"/>
        <v>30.189368421052631</v>
      </c>
      <c r="Q2834" t="str">
        <f t="shared" si="222"/>
        <v>theater/plays</v>
      </c>
      <c r="R2834" t="s">
        <v>8333</v>
      </c>
      <c r="S2834" t="s">
        <v>8351</v>
      </c>
      <c r="T2834" s="10">
        <f t="shared" si="223"/>
        <v>41938.709421296298</v>
      </c>
      <c r="U2834" s="11">
        <f t="shared" si="224"/>
        <v>41966.916666666672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108.25925925925925</v>
      </c>
      <c r="P2835" s="6">
        <f t="shared" si="221"/>
        <v>83.51428571428572</v>
      </c>
      <c r="Q2835" t="str">
        <f t="shared" si="222"/>
        <v>theater/plays</v>
      </c>
      <c r="R2835" t="s">
        <v>8333</v>
      </c>
      <c r="S2835" t="s">
        <v>8351</v>
      </c>
      <c r="T2835" s="10">
        <f t="shared" si="223"/>
        <v>42268.127696759257</v>
      </c>
      <c r="U2835" s="11">
        <f t="shared" si="224"/>
        <v>42288.083333333328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 s="6">
        <f t="shared" si="221"/>
        <v>64.761904761904759</v>
      </c>
      <c r="Q2836" t="str">
        <f t="shared" si="222"/>
        <v>theater/plays</v>
      </c>
      <c r="R2836" t="s">
        <v>8333</v>
      </c>
      <c r="S2836" t="s">
        <v>8351</v>
      </c>
      <c r="T2836" s="10">
        <f t="shared" si="223"/>
        <v>42019.959837962961</v>
      </c>
      <c r="U2836" s="11">
        <f t="shared" si="224"/>
        <v>42034.959837962961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187.09899999999999</v>
      </c>
      <c r="P2837" s="6">
        <f t="shared" si="221"/>
        <v>20.118172043010752</v>
      </c>
      <c r="Q2837" t="str">
        <f t="shared" si="222"/>
        <v>theater/plays</v>
      </c>
      <c r="R2837" t="s">
        <v>8333</v>
      </c>
      <c r="S2837" t="s">
        <v>8351</v>
      </c>
      <c r="T2837" s="10">
        <f t="shared" si="223"/>
        <v>42313.703900462962</v>
      </c>
      <c r="U2837" s="11">
        <f t="shared" si="224"/>
        <v>42343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107.77777777777777</v>
      </c>
      <c r="P2838" s="6">
        <f t="shared" si="221"/>
        <v>44.090909090909093</v>
      </c>
      <c r="Q2838" t="str">
        <f t="shared" si="222"/>
        <v>theater/plays</v>
      </c>
      <c r="R2838" t="s">
        <v>8333</v>
      </c>
      <c r="S2838" t="s">
        <v>8351</v>
      </c>
      <c r="T2838" s="10">
        <f t="shared" si="223"/>
        <v>42746.261782407411</v>
      </c>
      <c r="U2838" s="11">
        <f t="shared" si="224"/>
        <v>42784.207638888889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 s="6">
        <f t="shared" si="221"/>
        <v>40.476190476190474</v>
      </c>
      <c r="Q2839" t="str">
        <f t="shared" si="222"/>
        <v>theater/plays</v>
      </c>
      <c r="R2839" t="s">
        <v>8333</v>
      </c>
      <c r="S2839" t="s">
        <v>8351</v>
      </c>
      <c r="T2839" s="10">
        <f t="shared" si="223"/>
        <v>42307.908379629633</v>
      </c>
      <c r="U2839" s="11">
        <f t="shared" si="224"/>
        <v>42347.950046296297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120.24999999999999</v>
      </c>
      <c r="P2840" s="6">
        <f t="shared" si="221"/>
        <v>44.537037037037038</v>
      </c>
      <c r="Q2840" t="str">
        <f t="shared" si="222"/>
        <v>theater/plays</v>
      </c>
      <c r="R2840" t="s">
        <v>8333</v>
      </c>
      <c r="S2840" t="s">
        <v>8351</v>
      </c>
      <c r="T2840" s="10">
        <f t="shared" si="223"/>
        <v>41842.607592592591</v>
      </c>
      <c r="U2840" s="11">
        <f t="shared" si="224"/>
        <v>41864.916666666664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111.42857142857143</v>
      </c>
      <c r="P2841" s="6">
        <f t="shared" si="221"/>
        <v>125.80645161290323</v>
      </c>
      <c r="Q2841" t="str">
        <f t="shared" si="222"/>
        <v>theater/plays</v>
      </c>
      <c r="R2841" t="s">
        <v>8333</v>
      </c>
      <c r="S2841" t="s">
        <v>8351</v>
      </c>
      <c r="T2841" s="10">
        <f t="shared" si="223"/>
        <v>41853.240208333329</v>
      </c>
      <c r="U2841" s="11">
        <f t="shared" si="224"/>
        <v>41876.207638888889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 s="6">
        <f t="shared" si="221"/>
        <v>19.696969696969695</v>
      </c>
      <c r="Q2842" t="str">
        <f t="shared" si="222"/>
        <v>theater/plays</v>
      </c>
      <c r="R2842" t="s">
        <v>8333</v>
      </c>
      <c r="S2842" t="s">
        <v>8351</v>
      </c>
      <c r="T2842" s="10">
        <f t="shared" si="223"/>
        <v>42060.035636574074</v>
      </c>
      <c r="U2842" s="11">
        <f t="shared" si="224"/>
        <v>42081.708333333328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 s="6">
        <f t="shared" si="221"/>
        <v>10</v>
      </c>
      <c r="Q2843" t="str">
        <f t="shared" si="222"/>
        <v>theater/plays</v>
      </c>
      <c r="R2843" t="s">
        <v>8333</v>
      </c>
      <c r="S2843" t="s">
        <v>8351</v>
      </c>
      <c r="T2843" s="10">
        <f t="shared" si="223"/>
        <v>42291.739548611105</v>
      </c>
      <c r="U2843" s="11">
        <f t="shared" si="224"/>
        <v>42351.781215277777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 t="e">
        <f t="shared" si="221"/>
        <v>#DIV/0!</v>
      </c>
      <c r="Q2844" t="str">
        <f t="shared" si="222"/>
        <v>theater/plays</v>
      </c>
      <c r="R2844" t="s">
        <v>8333</v>
      </c>
      <c r="S2844" t="s">
        <v>8351</v>
      </c>
      <c r="T2844" s="10">
        <f t="shared" si="223"/>
        <v>41784.952488425923</v>
      </c>
      <c r="U2844" s="11">
        <f t="shared" si="224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 t="e">
        <f t="shared" si="221"/>
        <v>#DIV/0!</v>
      </c>
      <c r="Q2845" t="str">
        <f t="shared" si="222"/>
        <v>theater/plays</v>
      </c>
      <c r="R2845" t="s">
        <v>8333</v>
      </c>
      <c r="S2845" t="s">
        <v>8351</v>
      </c>
      <c r="T2845" s="10">
        <f t="shared" si="223"/>
        <v>42492.737847222219</v>
      </c>
      <c r="U2845" s="11">
        <f t="shared" si="224"/>
        <v>42534.166666666672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5.4545454545454541</v>
      </c>
      <c r="P2846" s="6">
        <f t="shared" si="221"/>
        <v>30</v>
      </c>
      <c r="Q2846" t="str">
        <f t="shared" si="222"/>
        <v>theater/plays</v>
      </c>
      <c r="R2846" t="s">
        <v>8333</v>
      </c>
      <c r="S2846" t="s">
        <v>8351</v>
      </c>
      <c r="T2846" s="10">
        <f t="shared" si="223"/>
        <v>42709.546064814815</v>
      </c>
      <c r="U2846" s="11">
        <f t="shared" si="224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31.546666666666667</v>
      </c>
      <c r="P2847" s="6">
        <f t="shared" si="221"/>
        <v>60.666666666666664</v>
      </c>
      <c r="Q2847" t="str">
        <f t="shared" si="222"/>
        <v>theater/plays</v>
      </c>
      <c r="R2847" t="s">
        <v>8333</v>
      </c>
      <c r="S2847" t="s">
        <v>8351</v>
      </c>
      <c r="T2847" s="10">
        <f t="shared" si="223"/>
        <v>42103.016585648147</v>
      </c>
      <c r="U2847" s="11">
        <f t="shared" si="224"/>
        <v>42163.016585648147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 t="e">
        <f t="shared" si="221"/>
        <v>#DIV/0!</v>
      </c>
      <c r="Q2848" t="str">
        <f t="shared" si="222"/>
        <v>theater/plays</v>
      </c>
      <c r="R2848" t="s">
        <v>8333</v>
      </c>
      <c r="S2848" t="s">
        <v>8351</v>
      </c>
      <c r="T2848" s="10">
        <f t="shared" si="223"/>
        <v>42108.692060185189</v>
      </c>
      <c r="U2848" s="11">
        <f t="shared" si="224"/>
        <v>42153.692060185189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 t="e">
        <f t="shared" si="221"/>
        <v>#DIV/0!</v>
      </c>
      <c r="Q2849" t="str">
        <f t="shared" si="222"/>
        <v>theater/plays</v>
      </c>
      <c r="R2849" t="s">
        <v>8333</v>
      </c>
      <c r="S2849" t="s">
        <v>8351</v>
      </c>
      <c r="T2849" s="10">
        <f t="shared" si="223"/>
        <v>42453.806307870371</v>
      </c>
      <c r="U2849" s="11">
        <f t="shared" si="224"/>
        <v>42513.806307870371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0.2</v>
      </c>
      <c r="P2850" s="6">
        <f t="shared" si="221"/>
        <v>23.333333333333332</v>
      </c>
      <c r="Q2850" t="str">
        <f t="shared" si="222"/>
        <v>theater/plays</v>
      </c>
      <c r="R2850" t="s">
        <v>8333</v>
      </c>
      <c r="S2850" t="s">
        <v>8351</v>
      </c>
      <c r="T2850" s="10">
        <f t="shared" si="223"/>
        <v>42123.648831018523</v>
      </c>
      <c r="U2850" s="11">
        <f t="shared" si="224"/>
        <v>42153.648831018523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 s="6">
        <f t="shared" si="221"/>
        <v>5</v>
      </c>
      <c r="Q2851" t="str">
        <f t="shared" si="222"/>
        <v>theater/plays</v>
      </c>
      <c r="R2851" t="s">
        <v>8333</v>
      </c>
      <c r="S2851" t="s">
        <v>8351</v>
      </c>
      <c r="T2851" s="10">
        <f t="shared" si="223"/>
        <v>42453.428240740745</v>
      </c>
      <c r="U2851" s="11">
        <f t="shared" si="224"/>
        <v>42483.428240740745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3.8875000000000002</v>
      </c>
      <c r="P2852" s="6">
        <f t="shared" si="221"/>
        <v>23.923076923076923</v>
      </c>
      <c r="Q2852" t="str">
        <f t="shared" si="222"/>
        <v>theater/plays</v>
      </c>
      <c r="R2852" t="s">
        <v>8333</v>
      </c>
      <c r="S2852" t="s">
        <v>8351</v>
      </c>
      <c r="T2852" s="10">
        <f t="shared" si="223"/>
        <v>41858.007071759261</v>
      </c>
      <c r="U2852" s="11">
        <f t="shared" si="224"/>
        <v>41888.007071759261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 t="e">
        <f t="shared" si="221"/>
        <v>#DIV/0!</v>
      </c>
      <c r="Q2853" t="str">
        <f t="shared" si="222"/>
        <v>theater/plays</v>
      </c>
      <c r="R2853" t="s">
        <v>8333</v>
      </c>
      <c r="S2853" t="s">
        <v>8351</v>
      </c>
      <c r="T2853" s="10">
        <f t="shared" si="223"/>
        <v>42390.002650462964</v>
      </c>
      <c r="U2853" s="11">
        <f t="shared" si="224"/>
        <v>42398.970138888893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</v>
      </c>
      <c r="P2854" s="6">
        <f t="shared" si="221"/>
        <v>15.833333333333334</v>
      </c>
      <c r="Q2854" t="str">
        <f t="shared" si="222"/>
        <v>theater/plays</v>
      </c>
      <c r="R2854" t="s">
        <v>8333</v>
      </c>
      <c r="S2854" t="s">
        <v>8351</v>
      </c>
      <c r="T2854" s="10">
        <f t="shared" si="223"/>
        <v>41781.045173611114</v>
      </c>
      <c r="U2854" s="11">
        <f t="shared" si="224"/>
        <v>41811.045173611114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 t="e">
        <f t="shared" si="221"/>
        <v>#DIV/0!</v>
      </c>
      <c r="Q2855" t="str">
        <f t="shared" si="222"/>
        <v>theater/plays</v>
      </c>
      <c r="R2855" t="s">
        <v>8333</v>
      </c>
      <c r="S2855" t="s">
        <v>8351</v>
      </c>
      <c r="T2855" s="10">
        <f t="shared" si="223"/>
        <v>41836.190937499996</v>
      </c>
      <c r="U2855" s="11">
        <f t="shared" si="224"/>
        <v>41896.190937499996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41.699999999999996</v>
      </c>
      <c r="P2856" s="6">
        <f t="shared" si="221"/>
        <v>29.785714285714285</v>
      </c>
      <c r="Q2856" t="str">
        <f t="shared" si="222"/>
        <v>theater/plays</v>
      </c>
      <c r="R2856" t="s">
        <v>8333</v>
      </c>
      <c r="S2856" t="s">
        <v>8351</v>
      </c>
      <c r="T2856" s="10">
        <f t="shared" si="223"/>
        <v>42111.71665509259</v>
      </c>
      <c r="U2856" s="11">
        <f t="shared" si="224"/>
        <v>42131.71665509259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 s="6">
        <f t="shared" si="221"/>
        <v>60</v>
      </c>
      <c r="Q2857" t="str">
        <f t="shared" si="222"/>
        <v>theater/plays</v>
      </c>
      <c r="R2857" t="s">
        <v>8333</v>
      </c>
      <c r="S2857" t="s">
        <v>8351</v>
      </c>
      <c r="T2857" s="10">
        <f t="shared" si="223"/>
        <v>42370.007766203707</v>
      </c>
      <c r="U2857" s="11">
        <f t="shared" si="224"/>
        <v>42398.981944444444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4.8666666666666663</v>
      </c>
      <c r="P2858" s="6">
        <f t="shared" si="221"/>
        <v>24.333333333333332</v>
      </c>
      <c r="Q2858" t="str">
        <f t="shared" si="222"/>
        <v>theater/plays</v>
      </c>
      <c r="R2858" t="s">
        <v>8333</v>
      </c>
      <c r="S2858" t="s">
        <v>8351</v>
      </c>
      <c r="T2858" s="10">
        <f t="shared" si="223"/>
        <v>42165.037581018521</v>
      </c>
      <c r="U2858" s="11">
        <f t="shared" si="224"/>
        <v>42224.898611111115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19.736842105263158</v>
      </c>
      <c r="P2859" s="6">
        <f t="shared" si="221"/>
        <v>500</v>
      </c>
      <c r="Q2859" t="str">
        <f t="shared" si="222"/>
        <v>theater/plays</v>
      </c>
      <c r="R2859" t="s">
        <v>8333</v>
      </c>
      <c r="S2859" t="s">
        <v>8351</v>
      </c>
      <c r="T2859" s="10">
        <f t="shared" si="223"/>
        <v>42726.920081018514</v>
      </c>
      <c r="U2859" s="11">
        <f t="shared" si="224"/>
        <v>42786.75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 t="e">
        <f t="shared" si="221"/>
        <v>#DIV/0!</v>
      </c>
      <c r="Q2860" t="str">
        <f t="shared" si="222"/>
        <v>theater/plays</v>
      </c>
      <c r="R2860" t="s">
        <v>8333</v>
      </c>
      <c r="S2860" t="s">
        <v>8351</v>
      </c>
      <c r="T2860" s="10">
        <f t="shared" si="223"/>
        <v>41954.545081018514</v>
      </c>
      <c r="U2860" s="11">
        <f t="shared" si="224"/>
        <v>41978.477777777778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</v>
      </c>
      <c r="P2861" s="6">
        <f t="shared" si="221"/>
        <v>35</v>
      </c>
      <c r="Q2861" t="str">
        <f t="shared" si="222"/>
        <v>theater/plays</v>
      </c>
      <c r="R2861" t="s">
        <v>8333</v>
      </c>
      <c r="S2861" t="s">
        <v>8351</v>
      </c>
      <c r="T2861" s="10">
        <f t="shared" si="223"/>
        <v>42233.362314814818</v>
      </c>
      <c r="U2861" s="11">
        <f t="shared" si="224"/>
        <v>42293.362314814818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</v>
      </c>
      <c r="P2862" s="6">
        <f t="shared" si="221"/>
        <v>29.555555555555557</v>
      </c>
      <c r="Q2862" t="str">
        <f t="shared" si="222"/>
        <v>theater/plays</v>
      </c>
      <c r="R2862" t="s">
        <v>8333</v>
      </c>
      <c r="S2862" t="s">
        <v>8351</v>
      </c>
      <c r="T2862" s="10">
        <f t="shared" si="223"/>
        <v>42480.800648148142</v>
      </c>
      <c r="U2862" s="11">
        <f t="shared" si="224"/>
        <v>42540.800648148142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 s="6">
        <f t="shared" si="221"/>
        <v>26.666666666666668</v>
      </c>
      <c r="Q2863" t="str">
        <f t="shared" si="222"/>
        <v>theater/plays</v>
      </c>
      <c r="R2863" t="s">
        <v>8333</v>
      </c>
      <c r="S2863" t="s">
        <v>8351</v>
      </c>
      <c r="T2863" s="10">
        <f t="shared" si="223"/>
        <v>42257.590833333335</v>
      </c>
      <c r="U2863" s="11">
        <f t="shared" si="224"/>
        <v>42271.590833333335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0.43307086614173229</v>
      </c>
      <c r="P2864" s="6">
        <f t="shared" si="221"/>
        <v>18.333333333333332</v>
      </c>
      <c r="Q2864" t="str">
        <f t="shared" si="222"/>
        <v>theater/plays</v>
      </c>
      <c r="R2864" t="s">
        <v>8333</v>
      </c>
      <c r="S2864" t="s">
        <v>8351</v>
      </c>
      <c r="T2864" s="10">
        <f t="shared" si="223"/>
        <v>41784.789687500001</v>
      </c>
      <c r="U2864" s="11">
        <f t="shared" si="224"/>
        <v>41814.789687500001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0.04</v>
      </c>
      <c r="P2865" s="6">
        <f t="shared" si="221"/>
        <v>20</v>
      </c>
      <c r="Q2865" t="str">
        <f t="shared" si="222"/>
        <v>theater/plays</v>
      </c>
      <c r="R2865" t="s">
        <v>8333</v>
      </c>
      <c r="S2865" t="s">
        <v>8351</v>
      </c>
      <c r="T2865" s="10">
        <f t="shared" si="223"/>
        <v>41831.675034722226</v>
      </c>
      <c r="U2865" s="11">
        <f t="shared" si="224"/>
        <v>41891.675034722226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</v>
      </c>
      <c r="P2866" s="6">
        <f t="shared" si="221"/>
        <v>13.333333333333334</v>
      </c>
      <c r="Q2866" t="str">
        <f t="shared" si="222"/>
        <v>theater/plays</v>
      </c>
      <c r="R2866" t="s">
        <v>8333</v>
      </c>
      <c r="S2866" t="s">
        <v>8351</v>
      </c>
      <c r="T2866" s="10">
        <f t="shared" si="223"/>
        <v>42172.613506944443</v>
      </c>
      <c r="U2866" s="11">
        <f t="shared" si="224"/>
        <v>42202.554166666669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 t="e">
        <f t="shared" si="221"/>
        <v>#DIV/0!</v>
      </c>
      <c r="Q2867" t="str">
        <f t="shared" si="222"/>
        <v>theater/plays</v>
      </c>
      <c r="R2867" t="s">
        <v>8333</v>
      </c>
      <c r="S2867" t="s">
        <v>8351</v>
      </c>
      <c r="T2867" s="10">
        <f t="shared" si="223"/>
        <v>41950.114108796297</v>
      </c>
      <c r="U2867" s="11">
        <f t="shared" si="224"/>
        <v>42010.114108796297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0.89999999999999991</v>
      </c>
      <c r="P2868" s="6">
        <f t="shared" si="221"/>
        <v>22.5</v>
      </c>
      <c r="Q2868" t="str">
        <f t="shared" si="222"/>
        <v>theater/plays</v>
      </c>
      <c r="R2868" t="s">
        <v>8333</v>
      </c>
      <c r="S2868" t="s">
        <v>8351</v>
      </c>
      <c r="T2868" s="10">
        <f t="shared" si="223"/>
        <v>42627.955104166671</v>
      </c>
      <c r="U2868" s="11">
        <f t="shared" si="224"/>
        <v>42657.916666666672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20.16</v>
      </c>
      <c r="P2869" s="6">
        <f t="shared" si="221"/>
        <v>50.4</v>
      </c>
      <c r="Q2869" t="str">
        <f t="shared" si="222"/>
        <v>theater/plays</v>
      </c>
      <c r="R2869" t="s">
        <v>8333</v>
      </c>
      <c r="S2869" t="s">
        <v>8351</v>
      </c>
      <c r="T2869" s="10">
        <f t="shared" si="223"/>
        <v>42531.195277777777</v>
      </c>
      <c r="U2869" s="11">
        <f t="shared" si="224"/>
        <v>42555.166666666672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42.011733333333332</v>
      </c>
      <c r="P2870" s="6">
        <f t="shared" si="221"/>
        <v>105.02933333333334</v>
      </c>
      <c r="Q2870" t="str">
        <f t="shared" si="222"/>
        <v>theater/plays</v>
      </c>
      <c r="R2870" t="s">
        <v>8333</v>
      </c>
      <c r="S2870" t="s">
        <v>8351</v>
      </c>
      <c r="T2870" s="10">
        <f t="shared" si="223"/>
        <v>42618.827013888891</v>
      </c>
      <c r="U2870" s="11">
        <f t="shared" si="224"/>
        <v>42648.827013888891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0.88500000000000001</v>
      </c>
      <c r="P2871" s="6">
        <f t="shared" si="221"/>
        <v>35.4</v>
      </c>
      <c r="Q2871" t="str">
        <f t="shared" si="222"/>
        <v>theater/plays</v>
      </c>
      <c r="R2871" t="s">
        <v>8333</v>
      </c>
      <c r="S2871" t="s">
        <v>8351</v>
      </c>
      <c r="T2871" s="10">
        <f t="shared" si="223"/>
        <v>42540.593530092592</v>
      </c>
      <c r="U2871" s="11">
        <f t="shared" si="224"/>
        <v>42570.593530092592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 s="6">
        <f t="shared" si="221"/>
        <v>83.333333333333329</v>
      </c>
      <c r="Q2872" t="str">
        <f t="shared" si="222"/>
        <v>theater/plays</v>
      </c>
      <c r="R2872" t="s">
        <v>8333</v>
      </c>
      <c r="S2872" t="s">
        <v>8351</v>
      </c>
      <c r="T2872" s="10">
        <f t="shared" si="223"/>
        <v>41746.189409722225</v>
      </c>
      <c r="U2872" s="11">
        <f t="shared" si="224"/>
        <v>41776.189409722225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4.67</v>
      </c>
      <c r="P2873" s="6">
        <f t="shared" si="221"/>
        <v>35.92307692307692</v>
      </c>
      <c r="Q2873" t="str">
        <f t="shared" si="222"/>
        <v>theater/plays</v>
      </c>
      <c r="R2873" t="s">
        <v>8333</v>
      </c>
      <c r="S2873" t="s">
        <v>8351</v>
      </c>
      <c r="T2873" s="10">
        <f t="shared" si="223"/>
        <v>41974.738576388889</v>
      </c>
      <c r="U2873" s="11">
        <f t="shared" si="224"/>
        <v>41994.738576388889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 t="e">
        <f t="shared" si="221"/>
        <v>#DIV/0!</v>
      </c>
      <c r="Q2874" t="str">
        <f t="shared" si="222"/>
        <v>theater/plays</v>
      </c>
      <c r="R2874" t="s">
        <v>8333</v>
      </c>
      <c r="S2874" t="s">
        <v>8351</v>
      </c>
      <c r="T2874" s="10">
        <f t="shared" si="223"/>
        <v>42115.11618055556</v>
      </c>
      <c r="U2874" s="11">
        <f t="shared" si="224"/>
        <v>42175.11618055556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38.119999999999997</v>
      </c>
      <c r="P2875" s="6">
        <f t="shared" si="221"/>
        <v>119.125</v>
      </c>
      <c r="Q2875" t="str">
        <f t="shared" si="222"/>
        <v>theater/plays</v>
      </c>
      <c r="R2875" t="s">
        <v>8333</v>
      </c>
      <c r="S2875" t="s">
        <v>8351</v>
      </c>
      <c r="T2875" s="10">
        <f t="shared" si="223"/>
        <v>42002.817488425921</v>
      </c>
      <c r="U2875" s="11">
        <f t="shared" si="224"/>
        <v>42032.817488425921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5.42</v>
      </c>
      <c r="P2876" s="6">
        <f t="shared" si="221"/>
        <v>90.333333333333329</v>
      </c>
      <c r="Q2876" t="str">
        <f t="shared" si="222"/>
        <v>theater/plays</v>
      </c>
      <c r="R2876" t="s">
        <v>8333</v>
      </c>
      <c r="S2876" t="s">
        <v>8351</v>
      </c>
      <c r="T2876" s="10">
        <f t="shared" si="223"/>
        <v>42722.84474537037</v>
      </c>
      <c r="U2876" s="11">
        <f t="shared" si="224"/>
        <v>42752.84474537037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3.4999999999999996E-2</v>
      </c>
      <c r="P2877" s="6">
        <f t="shared" si="221"/>
        <v>2.3333333333333335</v>
      </c>
      <c r="Q2877" t="str">
        <f t="shared" si="222"/>
        <v>theater/plays</v>
      </c>
      <c r="R2877" t="s">
        <v>8333</v>
      </c>
      <c r="S2877" t="s">
        <v>8351</v>
      </c>
      <c r="T2877" s="10">
        <f t="shared" si="223"/>
        <v>42465.128391203703</v>
      </c>
      <c r="U2877" s="11">
        <f t="shared" si="224"/>
        <v>42495.128391203703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 t="e">
        <f t="shared" si="221"/>
        <v>#DIV/0!</v>
      </c>
      <c r="Q2878" t="str">
        <f t="shared" si="222"/>
        <v>theater/plays</v>
      </c>
      <c r="R2878" t="s">
        <v>8333</v>
      </c>
      <c r="S2878" t="s">
        <v>8351</v>
      </c>
      <c r="T2878" s="10">
        <f t="shared" si="223"/>
        <v>42171.743969907402</v>
      </c>
      <c r="U2878" s="11">
        <f t="shared" si="224"/>
        <v>42201.743969907402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10.833333333333334</v>
      </c>
      <c r="P2879" s="6">
        <f t="shared" si="221"/>
        <v>108.33333333333333</v>
      </c>
      <c r="Q2879" t="str">
        <f t="shared" si="222"/>
        <v>theater/plays</v>
      </c>
      <c r="R2879" t="s">
        <v>8333</v>
      </c>
      <c r="S2879" t="s">
        <v>8351</v>
      </c>
      <c r="T2879" s="10">
        <f t="shared" si="223"/>
        <v>42672.955138888887</v>
      </c>
      <c r="U2879" s="11">
        <f t="shared" si="224"/>
        <v>42704.708333333328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</v>
      </c>
      <c r="P2880" s="6">
        <f t="shared" si="221"/>
        <v>15.75</v>
      </c>
      <c r="Q2880" t="str">
        <f t="shared" si="222"/>
        <v>theater/plays</v>
      </c>
      <c r="R2880" t="s">
        <v>8333</v>
      </c>
      <c r="S2880" t="s">
        <v>8351</v>
      </c>
      <c r="T2880" s="10">
        <f t="shared" si="223"/>
        <v>42128.615682870368</v>
      </c>
      <c r="U2880" s="11">
        <f t="shared" si="224"/>
        <v>42188.615682870368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0.2589285714285714</v>
      </c>
      <c r="P2881" s="6">
        <f t="shared" si="221"/>
        <v>29</v>
      </c>
      <c r="Q2881" t="str">
        <f t="shared" si="222"/>
        <v>theater/plays</v>
      </c>
      <c r="R2881" t="s">
        <v>8333</v>
      </c>
      <c r="S2881" t="s">
        <v>8351</v>
      </c>
      <c r="T2881" s="10">
        <f t="shared" si="223"/>
        <v>42359.725243055553</v>
      </c>
      <c r="U2881" s="11">
        <f t="shared" si="224"/>
        <v>42389.725243055553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25">(E2882/D2882)*100</f>
        <v>23.333333333333332</v>
      </c>
      <c r="P2882" s="6">
        <f t="shared" ref="P2882:P2945" si="226">(E2882/L2882)</f>
        <v>96.551724137931032</v>
      </c>
      <c r="Q2882" t="str">
        <f t="shared" ref="Q2882:Q2945" si="227">N2882</f>
        <v>theater/plays</v>
      </c>
      <c r="R2882" t="s">
        <v>8333</v>
      </c>
      <c r="S2882" t="s">
        <v>8351</v>
      </c>
      <c r="T2882" s="10">
        <f t="shared" si="223"/>
        <v>42192.905694444446</v>
      </c>
      <c r="U2882" s="11">
        <f t="shared" si="224"/>
        <v>42236.711805555555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25"/>
        <v>0</v>
      </c>
      <c r="P2883" s="6" t="e">
        <f t="shared" si="226"/>
        <v>#DIV/0!</v>
      </c>
      <c r="Q2883" t="str">
        <f t="shared" si="227"/>
        <v>theater/plays</v>
      </c>
      <c r="R2883" t="s">
        <v>8333</v>
      </c>
      <c r="S2883" t="s">
        <v>8351</v>
      </c>
      <c r="T2883" s="10">
        <f t="shared" ref="T2883:T2946" si="228">(((J2883/60)/60)/24)+DATE(1970,1,1)</f>
        <v>41916.597638888888</v>
      </c>
      <c r="U2883" s="11">
        <f t="shared" ref="U2883:U2946" si="229">(((I2883/60)/60)/24)+DATE(1970,1,1)</f>
        <v>41976.639305555553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33.6</v>
      </c>
      <c r="P2884" s="6">
        <f t="shared" si="226"/>
        <v>63</v>
      </c>
      <c r="Q2884" t="str">
        <f t="shared" si="227"/>
        <v>theater/plays</v>
      </c>
      <c r="R2884" t="s">
        <v>8333</v>
      </c>
      <c r="S2884" t="s">
        <v>8351</v>
      </c>
      <c r="T2884" s="10">
        <f t="shared" si="228"/>
        <v>42461.596273148149</v>
      </c>
      <c r="U2884" s="11">
        <f t="shared" si="229"/>
        <v>42491.596273148149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19.079999999999998</v>
      </c>
      <c r="P2885" s="6">
        <f t="shared" si="226"/>
        <v>381.6</v>
      </c>
      <c r="Q2885" t="str">
        <f t="shared" si="227"/>
        <v>theater/plays</v>
      </c>
      <c r="R2885" t="s">
        <v>8333</v>
      </c>
      <c r="S2885" t="s">
        <v>8351</v>
      </c>
      <c r="T2885" s="10">
        <f t="shared" si="228"/>
        <v>42370.90320601852</v>
      </c>
      <c r="U2885" s="11">
        <f t="shared" si="229"/>
        <v>42406.207638888889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0.41111111111111115</v>
      </c>
      <c r="P2886" s="6">
        <f t="shared" si="226"/>
        <v>46.25</v>
      </c>
      <c r="Q2886" t="str">
        <f t="shared" si="227"/>
        <v>theater/plays</v>
      </c>
      <c r="R2886" t="s">
        <v>8333</v>
      </c>
      <c r="S2886" t="s">
        <v>8351</v>
      </c>
      <c r="T2886" s="10">
        <f t="shared" si="228"/>
        <v>41948.727256944447</v>
      </c>
      <c r="U2886" s="11">
        <f t="shared" si="229"/>
        <v>41978.727256944447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32.5</v>
      </c>
      <c r="P2887" s="6">
        <f t="shared" si="226"/>
        <v>26</v>
      </c>
      <c r="Q2887" t="str">
        <f t="shared" si="227"/>
        <v>theater/plays</v>
      </c>
      <c r="R2887" t="s">
        <v>8333</v>
      </c>
      <c r="S2887" t="s">
        <v>8351</v>
      </c>
      <c r="T2887" s="10">
        <f t="shared" si="228"/>
        <v>42047.07640046296</v>
      </c>
      <c r="U2887" s="11">
        <f t="shared" si="229"/>
        <v>42077.034733796296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 s="6">
        <f t="shared" si="226"/>
        <v>10</v>
      </c>
      <c r="Q2888" t="str">
        <f t="shared" si="227"/>
        <v>theater/plays</v>
      </c>
      <c r="R2888" t="s">
        <v>8333</v>
      </c>
      <c r="S2888" t="s">
        <v>8351</v>
      </c>
      <c r="T2888" s="10">
        <f t="shared" si="228"/>
        <v>42261.632916666669</v>
      </c>
      <c r="U2888" s="11">
        <f t="shared" si="229"/>
        <v>42266.165972222225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0.16666666666666669</v>
      </c>
      <c r="P2889" s="6">
        <f t="shared" si="226"/>
        <v>5</v>
      </c>
      <c r="Q2889" t="str">
        <f t="shared" si="227"/>
        <v>theater/plays</v>
      </c>
      <c r="R2889" t="s">
        <v>8333</v>
      </c>
      <c r="S2889" t="s">
        <v>8351</v>
      </c>
      <c r="T2889" s="10">
        <f t="shared" si="228"/>
        <v>41985.427361111113</v>
      </c>
      <c r="U2889" s="11">
        <f t="shared" si="229"/>
        <v>42015.427361111113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 t="e">
        <f t="shared" si="226"/>
        <v>#DIV/0!</v>
      </c>
      <c r="Q2890" t="str">
        <f t="shared" si="227"/>
        <v>theater/plays</v>
      </c>
      <c r="R2890" t="s">
        <v>8333</v>
      </c>
      <c r="S2890" t="s">
        <v>8351</v>
      </c>
      <c r="T2890" s="10">
        <f t="shared" si="228"/>
        <v>41922.535185185188</v>
      </c>
      <c r="U2890" s="11">
        <f t="shared" si="229"/>
        <v>41930.207638888889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38.066666666666663</v>
      </c>
      <c r="P2891" s="6">
        <f t="shared" si="226"/>
        <v>81.571428571428569</v>
      </c>
      <c r="Q2891" t="str">
        <f t="shared" si="227"/>
        <v>theater/plays</v>
      </c>
      <c r="R2891" t="s">
        <v>8333</v>
      </c>
      <c r="S2891" t="s">
        <v>8351</v>
      </c>
      <c r="T2891" s="10">
        <f t="shared" si="228"/>
        <v>41850.863252314812</v>
      </c>
      <c r="U2891" s="11">
        <f t="shared" si="229"/>
        <v>41880.863252314812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</v>
      </c>
      <c r="P2892" s="6">
        <f t="shared" si="226"/>
        <v>7</v>
      </c>
      <c r="Q2892" t="str">
        <f t="shared" si="227"/>
        <v>theater/plays</v>
      </c>
      <c r="R2892" t="s">
        <v>8333</v>
      </c>
      <c r="S2892" t="s">
        <v>8351</v>
      </c>
      <c r="T2892" s="10">
        <f t="shared" si="228"/>
        <v>41831.742962962962</v>
      </c>
      <c r="U2892" s="11">
        <f t="shared" si="229"/>
        <v>41860.125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</v>
      </c>
      <c r="P2893" s="6">
        <f t="shared" si="226"/>
        <v>27.3</v>
      </c>
      <c r="Q2893" t="str">
        <f t="shared" si="227"/>
        <v>theater/plays</v>
      </c>
      <c r="R2893" t="s">
        <v>8333</v>
      </c>
      <c r="S2893" t="s">
        <v>8351</v>
      </c>
      <c r="T2893" s="10">
        <f t="shared" si="228"/>
        <v>42415.883425925931</v>
      </c>
      <c r="U2893" s="11">
        <f t="shared" si="229"/>
        <v>42475.84175925926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9.0909090909090917</v>
      </c>
      <c r="P2894" s="6">
        <f t="shared" si="226"/>
        <v>29.411764705882351</v>
      </c>
      <c r="Q2894" t="str">
        <f t="shared" si="227"/>
        <v>theater/plays</v>
      </c>
      <c r="R2894" t="s">
        <v>8333</v>
      </c>
      <c r="S2894" t="s">
        <v>8351</v>
      </c>
      <c r="T2894" s="10">
        <f t="shared" si="228"/>
        <v>41869.714166666665</v>
      </c>
      <c r="U2894" s="11">
        <f t="shared" si="229"/>
        <v>41876.875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0.5</v>
      </c>
      <c r="P2895" s="6">
        <f t="shared" si="226"/>
        <v>12.5</v>
      </c>
      <c r="Q2895" t="str">
        <f t="shared" si="227"/>
        <v>theater/plays</v>
      </c>
      <c r="R2895" t="s">
        <v>8333</v>
      </c>
      <c r="S2895" t="s">
        <v>8351</v>
      </c>
      <c r="T2895" s="10">
        <f t="shared" si="228"/>
        <v>41953.773090277777</v>
      </c>
      <c r="U2895" s="11">
        <f t="shared" si="229"/>
        <v>42013.083333333328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 t="e">
        <f t="shared" si="226"/>
        <v>#DIV/0!</v>
      </c>
      <c r="Q2896" t="str">
        <f t="shared" si="227"/>
        <v>theater/plays</v>
      </c>
      <c r="R2896" t="s">
        <v>8333</v>
      </c>
      <c r="S2896" t="s">
        <v>8351</v>
      </c>
      <c r="T2896" s="10">
        <f t="shared" si="228"/>
        <v>42037.986284722225</v>
      </c>
      <c r="U2896" s="11">
        <f t="shared" si="229"/>
        <v>42097.944618055553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4.5999999999999996</v>
      </c>
      <c r="P2897" s="6">
        <f t="shared" si="226"/>
        <v>5.75</v>
      </c>
      <c r="Q2897" t="str">
        <f t="shared" si="227"/>
        <v>theater/plays</v>
      </c>
      <c r="R2897" t="s">
        <v>8333</v>
      </c>
      <c r="S2897" t="s">
        <v>8351</v>
      </c>
      <c r="T2897" s="10">
        <f t="shared" si="228"/>
        <v>41811.555462962962</v>
      </c>
      <c r="U2897" s="11">
        <f t="shared" si="229"/>
        <v>41812.875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20.833333333333336</v>
      </c>
      <c r="P2898" s="6">
        <f t="shared" si="226"/>
        <v>52.083333333333336</v>
      </c>
      <c r="Q2898" t="str">
        <f t="shared" si="227"/>
        <v>theater/plays</v>
      </c>
      <c r="R2898" t="s">
        <v>8333</v>
      </c>
      <c r="S2898" t="s">
        <v>8351</v>
      </c>
      <c r="T2898" s="10">
        <f t="shared" si="228"/>
        <v>42701.908807870372</v>
      </c>
      <c r="U2898" s="11">
        <f t="shared" si="229"/>
        <v>42716.25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</v>
      </c>
      <c r="P2899" s="6">
        <f t="shared" si="226"/>
        <v>183.33333333333334</v>
      </c>
      <c r="Q2899" t="str">
        <f t="shared" si="227"/>
        <v>theater/plays</v>
      </c>
      <c r="R2899" t="s">
        <v>8333</v>
      </c>
      <c r="S2899" t="s">
        <v>8351</v>
      </c>
      <c r="T2899" s="10">
        <f t="shared" si="228"/>
        <v>42258.646504629629</v>
      </c>
      <c r="U2899" s="11">
        <f t="shared" si="229"/>
        <v>42288.645196759258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4.2133333333333338</v>
      </c>
      <c r="P2900" s="6">
        <f t="shared" si="226"/>
        <v>26.333333333333332</v>
      </c>
      <c r="Q2900" t="str">
        <f t="shared" si="227"/>
        <v>theater/plays</v>
      </c>
      <c r="R2900" t="s">
        <v>8333</v>
      </c>
      <c r="S2900" t="s">
        <v>8351</v>
      </c>
      <c r="T2900" s="10">
        <f t="shared" si="228"/>
        <v>42278.664965277778</v>
      </c>
      <c r="U2900" s="11">
        <f t="shared" si="229"/>
        <v>42308.664965277778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 t="e">
        <f t="shared" si="226"/>
        <v>#DIV/0!</v>
      </c>
      <c r="Q2901" t="str">
        <f t="shared" si="227"/>
        <v>theater/plays</v>
      </c>
      <c r="R2901" t="s">
        <v>8333</v>
      </c>
      <c r="S2901" t="s">
        <v>8351</v>
      </c>
      <c r="T2901" s="10">
        <f t="shared" si="228"/>
        <v>42515.078217592592</v>
      </c>
      <c r="U2901" s="11">
        <f t="shared" si="229"/>
        <v>42575.078217592592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61.909090909090914</v>
      </c>
      <c r="P2902" s="6">
        <f t="shared" si="226"/>
        <v>486.42857142857144</v>
      </c>
      <c r="Q2902" t="str">
        <f t="shared" si="227"/>
        <v>theater/plays</v>
      </c>
      <c r="R2902" t="s">
        <v>8333</v>
      </c>
      <c r="S2902" t="s">
        <v>8351</v>
      </c>
      <c r="T2902" s="10">
        <f t="shared" si="228"/>
        <v>41830.234166666669</v>
      </c>
      <c r="U2902" s="11">
        <f t="shared" si="229"/>
        <v>41860.234166666669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0.8</v>
      </c>
      <c r="P2903" s="6">
        <f t="shared" si="226"/>
        <v>3</v>
      </c>
      <c r="Q2903" t="str">
        <f t="shared" si="227"/>
        <v>theater/plays</v>
      </c>
      <c r="R2903" t="s">
        <v>8333</v>
      </c>
      <c r="S2903" t="s">
        <v>8351</v>
      </c>
      <c r="T2903" s="10">
        <f t="shared" si="228"/>
        <v>41982.904386574075</v>
      </c>
      <c r="U2903" s="11">
        <f t="shared" si="229"/>
        <v>42042.904386574075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1.6666666666666666E-2</v>
      </c>
      <c r="P2904" s="6">
        <f t="shared" si="226"/>
        <v>25</v>
      </c>
      <c r="Q2904" t="str">
        <f t="shared" si="227"/>
        <v>theater/plays</v>
      </c>
      <c r="R2904" t="s">
        <v>8333</v>
      </c>
      <c r="S2904" t="s">
        <v>8351</v>
      </c>
      <c r="T2904" s="10">
        <f t="shared" si="228"/>
        <v>42210.439768518518</v>
      </c>
      <c r="U2904" s="11">
        <f t="shared" si="229"/>
        <v>42240.439768518518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0.77999999999999992</v>
      </c>
      <c r="P2905" s="6">
        <f t="shared" si="226"/>
        <v>9.75</v>
      </c>
      <c r="Q2905" t="str">
        <f t="shared" si="227"/>
        <v>theater/plays</v>
      </c>
      <c r="R2905" t="s">
        <v>8333</v>
      </c>
      <c r="S2905" t="s">
        <v>8351</v>
      </c>
      <c r="T2905" s="10">
        <f t="shared" si="228"/>
        <v>42196.166874999995</v>
      </c>
      <c r="U2905" s="11">
        <f t="shared" si="229"/>
        <v>42256.166874999995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 s="6">
        <f t="shared" si="226"/>
        <v>18.75</v>
      </c>
      <c r="Q2906" t="str">
        <f t="shared" si="227"/>
        <v>theater/plays</v>
      </c>
      <c r="R2906" t="s">
        <v>8333</v>
      </c>
      <c r="S2906" t="s">
        <v>8351</v>
      </c>
      <c r="T2906" s="10">
        <f t="shared" si="228"/>
        <v>41940.967951388891</v>
      </c>
      <c r="U2906" s="11">
        <f t="shared" si="229"/>
        <v>41952.5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17.771428571428572</v>
      </c>
      <c r="P2907" s="6">
        <f t="shared" si="226"/>
        <v>36.588235294117645</v>
      </c>
      <c r="Q2907" t="str">
        <f t="shared" si="227"/>
        <v>theater/plays</v>
      </c>
      <c r="R2907" t="s">
        <v>8333</v>
      </c>
      <c r="S2907" t="s">
        <v>8351</v>
      </c>
      <c r="T2907" s="10">
        <f t="shared" si="228"/>
        <v>42606.056863425925</v>
      </c>
      <c r="U2907" s="11">
        <f t="shared" si="229"/>
        <v>42620.056863425925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9.4166666666666661</v>
      </c>
      <c r="P2908" s="6">
        <f t="shared" si="226"/>
        <v>80.714285714285708</v>
      </c>
      <c r="Q2908" t="str">
        <f t="shared" si="227"/>
        <v>theater/plays</v>
      </c>
      <c r="R2908" t="s">
        <v>8333</v>
      </c>
      <c r="S2908" t="s">
        <v>8351</v>
      </c>
      <c r="T2908" s="10">
        <f t="shared" si="228"/>
        <v>42199.648912037039</v>
      </c>
      <c r="U2908" s="11">
        <f t="shared" si="229"/>
        <v>42217.041666666672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0.08</v>
      </c>
      <c r="P2909" s="6">
        <f t="shared" si="226"/>
        <v>1</v>
      </c>
      <c r="Q2909" t="str">
        <f t="shared" si="227"/>
        <v>theater/plays</v>
      </c>
      <c r="R2909" t="s">
        <v>8333</v>
      </c>
      <c r="S2909" t="s">
        <v>8351</v>
      </c>
      <c r="T2909" s="10">
        <f t="shared" si="228"/>
        <v>42444.877743055549</v>
      </c>
      <c r="U2909" s="11">
        <f t="shared" si="229"/>
        <v>42504.877743055549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</v>
      </c>
      <c r="P2910" s="6">
        <f t="shared" si="226"/>
        <v>52.8</v>
      </c>
      <c r="Q2910" t="str">
        <f t="shared" si="227"/>
        <v>theater/plays</v>
      </c>
      <c r="R2910" t="s">
        <v>8333</v>
      </c>
      <c r="S2910" t="s">
        <v>8351</v>
      </c>
      <c r="T2910" s="10">
        <f t="shared" si="228"/>
        <v>42499.731701388882</v>
      </c>
      <c r="U2910" s="11">
        <f t="shared" si="229"/>
        <v>42529.731701388882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1.1111111111111112E-2</v>
      </c>
      <c r="P2911" s="6">
        <f t="shared" si="226"/>
        <v>20</v>
      </c>
      <c r="Q2911" t="str">
        <f t="shared" si="227"/>
        <v>theater/plays</v>
      </c>
      <c r="R2911" t="s">
        <v>8333</v>
      </c>
      <c r="S2911" t="s">
        <v>8351</v>
      </c>
      <c r="T2911" s="10">
        <f t="shared" si="228"/>
        <v>41929.266215277778</v>
      </c>
      <c r="U2911" s="11">
        <f t="shared" si="229"/>
        <v>41968.823611111111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3.3333333333333335E-3</v>
      </c>
      <c r="P2912" s="6">
        <f t="shared" si="226"/>
        <v>1</v>
      </c>
      <c r="Q2912" t="str">
        <f t="shared" si="227"/>
        <v>theater/plays</v>
      </c>
      <c r="R2912" t="s">
        <v>8333</v>
      </c>
      <c r="S2912" t="s">
        <v>8351</v>
      </c>
      <c r="T2912" s="10">
        <f t="shared" si="228"/>
        <v>42107.841284722221</v>
      </c>
      <c r="U2912" s="11">
        <f t="shared" si="229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36.5</v>
      </c>
      <c r="P2913" s="6">
        <f t="shared" si="226"/>
        <v>46.928571428571431</v>
      </c>
      <c r="Q2913" t="str">
        <f t="shared" si="227"/>
        <v>theater/plays</v>
      </c>
      <c r="R2913" t="s">
        <v>8333</v>
      </c>
      <c r="S2913" t="s">
        <v>8351</v>
      </c>
      <c r="T2913" s="10">
        <f t="shared" si="228"/>
        <v>42142.768819444449</v>
      </c>
      <c r="U2913" s="11">
        <f t="shared" si="229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14.058171745152354</v>
      </c>
      <c r="P2914" s="6">
        <f t="shared" si="226"/>
        <v>78.07692307692308</v>
      </c>
      <c r="Q2914" t="str">
        <f t="shared" si="227"/>
        <v>theater/plays</v>
      </c>
      <c r="R2914" t="s">
        <v>8333</v>
      </c>
      <c r="S2914" t="s">
        <v>8351</v>
      </c>
      <c r="T2914" s="10">
        <f t="shared" si="228"/>
        <v>42354.131643518514</v>
      </c>
      <c r="U2914" s="11">
        <f t="shared" si="229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0.02</v>
      </c>
      <c r="P2915" s="6">
        <f t="shared" si="226"/>
        <v>1</v>
      </c>
      <c r="Q2915" t="str">
        <f t="shared" si="227"/>
        <v>theater/plays</v>
      </c>
      <c r="R2915" t="s">
        <v>8333</v>
      </c>
      <c r="S2915" t="s">
        <v>8351</v>
      </c>
      <c r="T2915" s="10">
        <f t="shared" si="228"/>
        <v>41828.922905092593</v>
      </c>
      <c r="U2915" s="11">
        <f t="shared" si="229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4.0000000000000001E-3</v>
      </c>
      <c r="P2916" s="6">
        <f t="shared" si="226"/>
        <v>1</v>
      </c>
      <c r="Q2916" t="str">
        <f t="shared" si="227"/>
        <v>theater/plays</v>
      </c>
      <c r="R2916" t="s">
        <v>8333</v>
      </c>
      <c r="S2916" t="s">
        <v>8351</v>
      </c>
      <c r="T2916" s="10">
        <f t="shared" si="228"/>
        <v>42017.907337962963</v>
      </c>
      <c r="U2916" s="11">
        <f t="shared" si="229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61.1</v>
      </c>
      <c r="P2917" s="6">
        <f t="shared" si="226"/>
        <v>203.66666666666666</v>
      </c>
      <c r="Q2917" t="str">
        <f t="shared" si="227"/>
        <v>theater/plays</v>
      </c>
      <c r="R2917" t="s">
        <v>8333</v>
      </c>
      <c r="S2917" t="s">
        <v>8351</v>
      </c>
      <c r="T2917" s="10">
        <f t="shared" si="228"/>
        <v>42415.398032407407</v>
      </c>
      <c r="U2917" s="11">
        <f t="shared" si="229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7.8378378378378386</v>
      </c>
      <c r="P2918" s="6">
        <f t="shared" si="226"/>
        <v>20.714285714285715</v>
      </c>
      <c r="Q2918" t="str">
        <f t="shared" si="227"/>
        <v>theater/plays</v>
      </c>
      <c r="R2918" t="s">
        <v>8333</v>
      </c>
      <c r="S2918" t="s">
        <v>8351</v>
      </c>
      <c r="T2918" s="10">
        <f t="shared" si="228"/>
        <v>41755.476724537039</v>
      </c>
      <c r="U2918" s="11">
        <f t="shared" si="229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21.85</v>
      </c>
      <c r="P2919" s="6">
        <f t="shared" si="226"/>
        <v>48.555555555555557</v>
      </c>
      <c r="Q2919" t="str">
        <f t="shared" si="227"/>
        <v>theater/plays</v>
      </c>
      <c r="R2919" t="s">
        <v>8333</v>
      </c>
      <c r="S2919" t="s">
        <v>8351</v>
      </c>
      <c r="T2919" s="10">
        <f t="shared" si="228"/>
        <v>42245.234340277777</v>
      </c>
      <c r="U2919" s="11">
        <f t="shared" si="229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27.24</v>
      </c>
      <c r="P2920" s="6">
        <f t="shared" si="226"/>
        <v>68.099999999999994</v>
      </c>
      <c r="Q2920" t="str">
        <f t="shared" si="227"/>
        <v>theater/plays</v>
      </c>
      <c r="R2920" t="s">
        <v>8333</v>
      </c>
      <c r="S2920" t="s">
        <v>8351</v>
      </c>
      <c r="T2920" s="10">
        <f t="shared" si="228"/>
        <v>42278.629710648151</v>
      </c>
      <c r="U2920" s="11">
        <f t="shared" si="229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</v>
      </c>
      <c r="P2921" s="6">
        <f t="shared" si="226"/>
        <v>8.5</v>
      </c>
      <c r="Q2921" t="str">
        <f t="shared" si="227"/>
        <v>theater/plays</v>
      </c>
      <c r="R2921" t="s">
        <v>8333</v>
      </c>
      <c r="S2921" t="s">
        <v>8351</v>
      </c>
      <c r="T2921" s="10">
        <f t="shared" si="228"/>
        <v>41826.61954861111</v>
      </c>
      <c r="U2921" s="11">
        <f t="shared" si="229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26.840000000000003</v>
      </c>
      <c r="P2922" s="6">
        <f t="shared" si="226"/>
        <v>51.615384615384613</v>
      </c>
      <c r="Q2922" t="str">
        <f t="shared" si="227"/>
        <v>theater/plays</v>
      </c>
      <c r="R2922" t="s">
        <v>8333</v>
      </c>
      <c r="S2922" t="s">
        <v>8351</v>
      </c>
      <c r="T2922" s="10">
        <f t="shared" si="228"/>
        <v>42058.792476851857</v>
      </c>
      <c r="U2922" s="11">
        <f t="shared" si="229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 s="6">
        <f t="shared" si="226"/>
        <v>43</v>
      </c>
      <c r="Q2923" t="str">
        <f t="shared" si="227"/>
        <v>theater/musical</v>
      </c>
      <c r="R2923" t="s">
        <v>8327</v>
      </c>
      <c r="S2923" t="s">
        <v>8351</v>
      </c>
      <c r="T2923" s="10">
        <f t="shared" si="228"/>
        <v>41877.886620370373</v>
      </c>
      <c r="U2923" s="11">
        <f t="shared" si="229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 s="6">
        <f t="shared" si="226"/>
        <v>83.333333333333329</v>
      </c>
      <c r="Q2924" t="str">
        <f t="shared" si="227"/>
        <v>theater/musical</v>
      </c>
      <c r="R2924" t="s">
        <v>8327</v>
      </c>
      <c r="S2924" t="s">
        <v>8351</v>
      </c>
      <c r="T2924" s="10">
        <f t="shared" si="228"/>
        <v>42097.874155092592</v>
      </c>
      <c r="U2924" s="11">
        <f t="shared" si="229"/>
        <v>42142.874155092592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 s="6">
        <f t="shared" si="226"/>
        <v>30</v>
      </c>
      <c r="Q2925" t="str">
        <f t="shared" si="227"/>
        <v>theater/musical</v>
      </c>
      <c r="R2925" t="s">
        <v>8327</v>
      </c>
      <c r="S2925" t="s">
        <v>8351</v>
      </c>
      <c r="T2925" s="10">
        <f t="shared" si="228"/>
        <v>42013.15253472222</v>
      </c>
      <c r="U2925" s="11">
        <f t="shared" si="229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103.2</v>
      </c>
      <c r="P2926" s="6">
        <f t="shared" si="226"/>
        <v>175.51020408163265</v>
      </c>
      <c r="Q2926" t="str">
        <f t="shared" si="227"/>
        <v>theater/musical</v>
      </c>
      <c r="R2926" t="s">
        <v>8327</v>
      </c>
      <c r="S2926" t="s">
        <v>8351</v>
      </c>
      <c r="T2926" s="10">
        <f t="shared" si="228"/>
        <v>42103.556828703702</v>
      </c>
      <c r="U2926" s="11">
        <f t="shared" si="229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102.44597777777777</v>
      </c>
      <c r="P2927" s="6">
        <f t="shared" si="226"/>
        <v>231.66175879396985</v>
      </c>
      <c r="Q2927" t="str">
        <f t="shared" si="227"/>
        <v>theater/musical</v>
      </c>
      <c r="R2927" t="s">
        <v>8327</v>
      </c>
      <c r="S2927" t="s">
        <v>8351</v>
      </c>
      <c r="T2927" s="10">
        <f t="shared" si="228"/>
        <v>41863.584120370368</v>
      </c>
      <c r="U2927" s="11">
        <f t="shared" si="229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 s="6">
        <f t="shared" si="226"/>
        <v>75</v>
      </c>
      <c r="Q2928" t="str">
        <f t="shared" si="227"/>
        <v>theater/musical</v>
      </c>
      <c r="R2928" t="s">
        <v>8327</v>
      </c>
      <c r="S2928" t="s">
        <v>8351</v>
      </c>
      <c r="T2928" s="10">
        <f t="shared" si="228"/>
        <v>42044.765960648147</v>
      </c>
      <c r="U2928" s="11">
        <f t="shared" si="229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130.83333333333334</v>
      </c>
      <c r="P2929" s="6">
        <f t="shared" si="226"/>
        <v>112.14285714285714</v>
      </c>
      <c r="Q2929" t="str">
        <f t="shared" si="227"/>
        <v>theater/musical</v>
      </c>
      <c r="R2929" t="s">
        <v>8327</v>
      </c>
      <c r="S2929" t="s">
        <v>8351</v>
      </c>
      <c r="T2929" s="10">
        <f t="shared" si="228"/>
        <v>41806.669317129628</v>
      </c>
      <c r="U2929" s="11">
        <f t="shared" si="229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 s="6">
        <f t="shared" si="226"/>
        <v>41.666666666666664</v>
      </c>
      <c r="Q2930" t="str">
        <f t="shared" si="227"/>
        <v>theater/musical</v>
      </c>
      <c r="R2930" t="s">
        <v>8327</v>
      </c>
      <c r="S2930" t="s">
        <v>8351</v>
      </c>
      <c r="T2930" s="10">
        <f t="shared" si="228"/>
        <v>42403.998217592598</v>
      </c>
      <c r="U2930" s="11">
        <f t="shared" si="229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102.06937499999999</v>
      </c>
      <c r="P2931" s="6">
        <f t="shared" si="226"/>
        <v>255.17343750000001</v>
      </c>
      <c r="Q2931" t="str">
        <f t="shared" si="227"/>
        <v>theater/musical</v>
      </c>
      <c r="R2931" t="s">
        <v>8327</v>
      </c>
      <c r="S2931" t="s">
        <v>8351</v>
      </c>
      <c r="T2931" s="10">
        <f t="shared" si="228"/>
        <v>41754.564328703702</v>
      </c>
      <c r="U2931" s="11">
        <f t="shared" si="229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100.92000000000002</v>
      </c>
      <c r="P2932" s="6">
        <f t="shared" si="226"/>
        <v>162.7741935483871</v>
      </c>
      <c r="Q2932" t="str">
        <f t="shared" si="227"/>
        <v>theater/musical</v>
      </c>
      <c r="R2932" t="s">
        <v>8327</v>
      </c>
      <c r="S2932" t="s">
        <v>8351</v>
      </c>
      <c r="T2932" s="10">
        <f t="shared" si="228"/>
        <v>42101.584074074075</v>
      </c>
      <c r="U2932" s="11">
        <f t="shared" si="229"/>
        <v>42131.584074074075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 s="6">
        <f t="shared" si="226"/>
        <v>88.333333333333329</v>
      </c>
      <c r="Q2933" t="str">
        <f t="shared" si="227"/>
        <v>theater/musical</v>
      </c>
      <c r="R2933" t="s">
        <v>8327</v>
      </c>
      <c r="S2933" t="s">
        <v>8351</v>
      </c>
      <c r="T2933" s="10">
        <f t="shared" si="228"/>
        <v>41872.291238425925</v>
      </c>
      <c r="U2933" s="11">
        <f t="shared" si="229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105.0967741935484</v>
      </c>
      <c r="P2934" s="6">
        <f t="shared" si="226"/>
        <v>85.736842105263165</v>
      </c>
      <c r="Q2934" t="str">
        <f t="shared" si="227"/>
        <v>theater/musical</v>
      </c>
      <c r="R2934" t="s">
        <v>8327</v>
      </c>
      <c r="S2934" t="s">
        <v>8351</v>
      </c>
      <c r="T2934" s="10">
        <f t="shared" si="228"/>
        <v>42025.164780092593</v>
      </c>
      <c r="U2934" s="11">
        <f t="shared" si="229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102.76</v>
      </c>
      <c r="P2935" s="6">
        <f t="shared" si="226"/>
        <v>47.574074074074076</v>
      </c>
      <c r="Q2935" t="str">
        <f t="shared" si="227"/>
        <v>theater/musical</v>
      </c>
      <c r="R2935" t="s">
        <v>8327</v>
      </c>
      <c r="S2935" t="s">
        <v>8351</v>
      </c>
      <c r="T2935" s="10">
        <f t="shared" si="228"/>
        <v>42495.956631944442</v>
      </c>
      <c r="U2935" s="11">
        <f t="shared" si="229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 s="6">
        <f t="shared" si="226"/>
        <v>72.972972972972968</v>
      </c>
      <c r="Q2936" t="str">
        <f t="shared" si="227"/>
        <v>theater/musical</v>
      </c>
      <c r="R2936" t="s">
        <v>8327</v>
      </c>
      <c r="S2936" t="s">
        <v>8351</v>
      </c>
      <c r="T2936" s="10">
        <f t="shared" si="228"/>
        <v>41775.636157407411</v>
      </c>
      <c r="U2936" s="11">
        <f t="shared" si="229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100.88571428571429</v>
      </c>
      <c r="P2937" s="6">
        <f t="shared" si="226"/>
        <v>90.538461538461533</v>
      </c>
      <c r="Q2937" t="str">
        <f t="shared" si="227"/>
        <v>theater/musical</v>
      </c>
      <c r="R2937" t="s">
        <v>8327</v>
      </c>
      <c r="S2937" t="s">
        <v>8351</v>
      </c>
      <c r="T2937" s="10">
        <f t="shared" si="228"/>
        <v>42553.583425925928</v>
      </c>
      <c r="U2937" s="11">
        <f t="shared" si="229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 s="6">
        <f t="shared" si="226"/>
        <v>37.647058823529413</v>
      </c>
      <c r="Q2938" t="str">
        <f t="shared" si="227"/>
        <v>theater/musical</v>
      </c>
      <c r="R2938" t="s">
        <v>8327</v>
      </c>
      <c r="S2938" t="s">
        <v>8351</v>
      </c>
      <c r="T2938" s="10">
        <f t="shared" si="228"/>
        <v>41912.650729166664</v>
      </c>
      <c r="U2938" s="11">
        <f t="shared" si="229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133.33333333333331</v>
      </c>
      <c r="P2939" s="6">
        <f t="shared" si="226"/>
        <v>36.363636363636367</v>
      </c>
      <c r="Q2939" t="str">
        <f t="shared" si="227"/>
        <v>theater/musical</v>
      </c>
      <c r="R2939" t="s">
        <v>8327</v>
      </c>
      <c r="S2939" t="s">
        <v>8351</v>
      </c>
      <c r="T2939" s="10">
        <f t="shared" si="228"/>
        <v>41803.457326388889</v>
      </c>
      <c r="U2939" s="11">
        <f t="shared" si="229"/>
        <v>41833.457326388889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101.375</v>
      </c>
      <c r="P2940" s="6">
        <f t="shared" si="226"/>
        <v>126.71875</v>
      </c>
      <c r="Q2940" t="str">
        <f t="shared" si="227"/>
        <v>theater/musical</v>
      </c>
      <c r="R2940" t="s">
        <v>8327</v>
      </c>
      <c r="S2940" t="s">
        <v>8351</v>
      </c>
      <c r="T2940" s="10">
        <f t="shared" si="228"/>
        <v>42004.703865740739</v>
      </c>
      <c r="U2940" s="11">
        <f t="shared" si="229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102.875</v>
      </c>
      <c r="P2941" s="6">
        <f t="shared" si="226"/>
        <v>329.2</v>
      </c>
      <c r="Q2941" t="str">
        <f t="shared" si="227"/>
        <v>theater/musical</v>
      </c>
      <c r="R2941" t="s">
        <v>8327</v>
      </c>
      <c r="S2941" t="s">
        <v>8351</v>
      </c>
      <c r="T2941" s="10">
        <f t="shared" si="228"/>
        <v>41845.809166666666</v>
      </c>
      <c r="U2941" s="11">
        <f t="shared" si="229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107.24000000000001</v>
      </c>
      <c r="P2942" s="6">
        <f t="shared" si="226"/>
        <v>81.242424242424249</v>
      </c>
      <c r="Q2942" t="str">
        <f t="shared" si="227"/>
        <v>theater/musical</v>
      </c>
      <c r="R2942" t="s">
        <v>8327</v>
      </c>
      <c r="S2942" t="s">
        <v>8351</v>
      </c>
      <c r="T2942" s="10">
        <f t="shared" si="228"/>
        <v>41982.773356481484</v>
      </c>
      <c r="U2942" s="11">
        <f t="shared" si="229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4.0000000000000001E-3</v>
      </c>
      <c r="P2943" s="6">
        <f t="shared" si="226"/>
        <v>1</v>
      </c>
      <c r="Q2943" t="str">
        <f t="shared" si="227"/>
        <v>theater/spaces</v>
      </c>
      <c r="R2943" t="s">
        <v>8342</v>
      </c>
      <c r="S2943" t="s">
        <v>8351</v>
      </c>
      <c r="T2943" s="10">
        <f t="shared" si="228"/>
        <v>42034.960127314815</v>
      </c>
      <c r="U2943" s="11">
        <f t="shared" si="229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20.424999999999997</v>
      </c>
      <c r="P2944" s="6">
        <f t="shared" si="226"/>
        <v>202.22772277227722</v>
      </c>
      <c r="Q2944" t="str">
        <f t="shared" si="227"/>
        <v>theater/spaces</v>
      </c>
      <c r="R2944" t="s">
        <v>8342</v>
      </c>
      <c r="S2944" t="s">
        <v>8351</v>
      </c>
      <c r="T2944" s="10">
        <f t="shared" si="228"/>
        <v>42334.803923611107</v>
      </c>
      <c r="U2944" s="11">
        <f t="shared" si="229"/>
        <v>42354.845833333333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 t="e">
        <f t="shared" si="226"/>
        <v>#DIV/0!</v>
      </c>
      <c r="Q2945" t="str">
        <f t="shared" si="227"/>
        <v>theater/spaces</v>
      </c>
      <c r="R2945" t="s">
        <v>8342</v>
      </c>
      <c r="S2945" t="s">
        <v>8351</v>
      </c>
      <c r="T2945" s="10">
        <f t="shared" si="228"/>
        <v>42077.129398148143</v>
      </c>
      <c r="U2945" s="11">
        <f t="shared" si="229"/>
        <v>42107.129398148143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30">(E2946/D2946)*100</f>
        <v>1</v>
      </c>
      <c r="P2946" s="6">
        <f t="shared" ref="P2946:P3009" si="231">(E2946/L2946)</f>
        <v>100</v>
      </c>
      <c r="Q2946" t="str">
        <f t="shared" ref="Q2946:Q3009" si="232">N2946</f>
        <v>theater/spaces</v>
      </c>
      <c r="R2946" t="s">
        <v>8342</v>
      </c>
      <c r="S2946" t="s">
        <v>8351</v>
      </c>
      <c r="T2946" s="10">
        <f t="shared" si="228"/>
        <v>42132.9143287037</v>
      </c>
      <c r="U2946" s="11">
        <f t="shared" si="229"/>
        <v>42162.9143287037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30"/>
        <v>0</v>
      </c>
      <c r="P2947" s="6" t="e">
        <f t="shared" si="231"/>
        <v>#DIV/0!</v>
      </c>
      <c r="Q2947" t="str">
        <f t="shared" si="232"/>
        <v>theater/spaces</v>
      </c>
      <c r="R2947" t="s">
        <v>8342</v>
      </c>
      <c r="S2947" t="s">
        <v>8351</v>
      </c>
      <c r="T2947" s="10">
        <f t="shared" ref="T2947:T3010" si="233">(((J2947/60)/60)/24)+DATE(1970,1,1)</f>
        <v>42118.139583333337</v>
      </c>
      <c r="U2947" s="11">
        <f t="shared" ref="U2947:U3010" si="234">(((I2947/60)/60)/24)+DATE(1970,1,1)</f>
        <v>42148.139583333337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0.1</v>
      </c>
      <c r="P2948" s="6">
        <f t="shared" si="231"/>
        <v>1</v>
      </c>
      <c r="Q2948" t="str">
        <f t="shared" si="232"/>
        <v>theater/spaces</v>
      </c>
      <c r="R2948" t="s">
        <v>8342</v>
      </c>
      <c r="S2948" t="s">
        <v>8351</v>
      </c>
      <c r="T2948" s="10">
        <f t="shared" si="233"/>
        <v>42567.531157407408</v>
      </c>
      <c r="U2948" s="11">
        <f t="shared" si="234"/>
        <v>42597.531157407408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4.2880000000000003</v>
      </c>
      <c r="P2949" s="6">
        <f t="shared" si="231"/>
        <v>82.461538461538467</v>
      </c>
      <c r="Q2949" t="str">
        <f t="shared" si="232"/>
        <v>theater/spaces</v>
      </c>
      <c r="R2949" t="s">
        <v>8342</v>
      </c>
      <c r="S2949" t="s">
        <v>8351</v>
      </c>
      <c r="T2949" s="10">
        <f t="shared" si="233"/>
        <v>42649.562118055561</v>
      </c>
      <c r="U2949" s="11">
        <f t="shared" si="234"/>
        <v>42698.715972222228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4.8000000000000004E-3</v>
      </c>
      <c r="P2950" s="6">
        <f t="shared" si="231"/>
        <v>2.6666666666666665</v>
      </c>
      <c r="Q2950" t="str">
        <f t="shared" si="232"/>
        <v>theater/spaces</v>
      </c>
      <c r="R2950" t="s">
        <v>8342</v>
      </c>
      <c r="S2950" t="s">
        <v>8351</v>
      </c>
      <c r="T2950" s="10">
        <f t="shared" si="233"/>
        <v>42097.649224537032</v>
      </c>
      <c r="U2950" s="11">
        <f t="shared" si="234"/>
        <v>42157.649224537032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</v>
      </c>
      <c r="P2951" s="6">
        <f t="shared" si="231"/>
        <v>12.5</v>
      </c>
      <c r="Q2951" t="str">
        <f t="shared" si="232"/>
        <v>theater/spaces</v>
      </c>
      <c r="R2951" t="s">
        <v>8342</v>
      </c>
      <c r="S2951" t="s">
        <v>8351</v>
      </c>
      <c r="T2951" s="10">
        <f t="shared" si="233"/>
        <v>42297.823113425926</v>
      </c>
      <c r="U2951" s="11">
        <f t="shared" si="234"/>
        <v>42327.864780092597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 t="e">
        <f t="shared" si="231"/>
        <v>#DIV/0!</v>
      </c>
      <c r="Q2952" t="str">
        <f t="shared" si="232"/>
        <v>theater/spaces</v>
      </c>
      <c r="R2952" t="s">
        <v>8342</v>
      </c>
      <c r="S2952" t="s">
        <v>8351</v>
      </c>
      <c r="T2952" s="10">
        <f t="shared" si="233"/>
        <v>42362.36518518519</v>
      </c>
      <c r="U2952" s="11">
        <f t="shared" si="234"/>
        <v>42392.36518518519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2.1919999999999997</v>
      </c>
      <c r="P2953" s="6">
        <f t="shared" si="231"/>
        <v>18.896551724137932</v>
      </c>
      <c r="Q2953" t="str">
        <f t="shared" si="232"/>
        <v>theater/spaces</v>
      </c>
      <c r="R2953" t="s">
        <v>8342</v>
      </c>
      <c r="S2953" t="s">
        <v>8351</v>
      </c>
      <c r="T2953" s="10">
        <f t="shared" si="233"/>
        <v>41872.802928240737</v>
      </c>
      <c r="U2953" s="11">
        <f t="shared" si="234"/>
        <v>41917.802928240737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8.0250000000000004</v>
      </c>
      <c r="P2954" s="6">
        <f t="shared" si="231"/>
        <v>200.625</v>
      </c>
      <c r="Q2954" t="str">
        <f t="shared" si="232"/>
        <v>theater/spaces</v>
      </c>
      <c r="R2954" t="s">
        <v>8342</v>
      </c>
      <c r="S2954" t="s">
        <v>8351</v>
      </c>
      <c r="T2954" s="10">
        <f t="shared" si="233"/>
        <v>42628.690266203703</v>
      </c>
      <c r="U2954" s="11">
        <f t="shared" si="234"/>
        <v>42660.166666666672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0.15125</v>
      </c>
      <c r="P2955" s="6">
        <f t="shared" si="231"/>
        <v>201.66666666666666</v>
      </c>
      <c r="Q2955" t="str">
        <f t="shared" si="232"/>
        <v>theater/spaces</v>
      </c>
      <c r="R2955" t="s">
        <v>8342</v>
      </c>
      <c r="S2955" t="s">
        <v>8351</v>
      </c>
      <c r="T2955" s="10">
        <f t="shared" si="233"/>
        <v>42255.791909722218</v>
      </c>
      <c r="U2955" s="11">
        <f t="shared" si="234"/>
        <v>42285.791909722218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 t="e">
        <f t="shared" si="231"/>
        <v>#DIV/0!</v>
      </c>
      <c r="Q2956" t="str">
        <f t="shared" si="232"/>
        <v>theater/spaces</v>
      </c>
      <c r="R2956" t="s">
        <v>8342</v>
      </c>
      <c r="S2956" t="s">
        <v>8351</v>
      </c>
      <c r="T2956" s="10">
        <f t="shared" si="233"/>
        <v>42790.583368055552</v>
      </c>
      <c r="U2956" s="11">
        <f t="shared" si="234"/>
        <v>42810.541701388895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59.583333333333336</v>
      </c>
      <c r="P2957" s="6">
        <f t="shared" si="231"/>
        <v>65</v>
      </c>
      <c r="Q2957" t="str">
        <f t="shared" si="232"/>
        <v>theater/spaces</v>
      </c>
      <c r="R2957" t="s">
        <v>8342</v>
      </c>
      <c r="S2957" t="s">
        <v>8351</v>
      </c>
      <c r="T2957" s="10">
        <f t="shared" si="233"/>
        <v>42141.741307870368</v>
      </c>
      <c r="U2957" s="11">
        <f t="shared" si="234"/>
        <v>42171.741307870368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16.734177215189874</v>
      </c>
      <c r="P2958" s="6">
        <f t="shared" si="231"/>
        <v>66.099999999999994</v>
      </c>
      <c r="Q2958" t="str">
        <f t="shared" si="232"/>
        <v>theater/spaces</v>
      </c>
      <c r="R2958" t="s">
        <v>8342</v>
      </c>
      <c r="S2958" t="s">
        <v>8351</v>
      </c>
      <c r="T2958" s="10">
        <f t="shared" si="233"/>
        <v>42464.958912037036</v>
      </c>
      <c r="U2958" s="11">
        <f t="shared" si="234"/>
        <v>42494.958912037036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1.8666666666666669</v>
      </c>
      <c r="P2959" s="6">
        <f t="shared" si="231"/>
        <v>93.333333333333329</v>
      </c>
      <c r="Q2959" t="str">
        <f t="shared" si="232"/>
        <v>theater/spaces</v>
      </c>
      <c r="R2959" t="s">
        <v>8342</v>
      </c>
      <c r="S2959" t="s">
        <v>8351</v>
      </c>
      <c r="T2959" s="10">
        <f t="shared" si="233"/>
        <v>42031.011249999996</v>
      </c>
      <c r="U2959" s="11">
        <f t="shared" si="234"/>
        <v>42090.969583333332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 t="e">
        <f t="shared" si="231"/>
        <v>#DIV/0!</v>
      </c>
      <c r="Q2960" t="str">
        <f t="shared" si="232"/>
        <v>theater/spaces</v>
      </c>
      <c r="R2960" t="s">
        <v>8342</v>
      </c>
      <c r="S2960" t="s">
        <v>8351</v>
      </c>
      <c r="T2960" s="10">
        <f t="shared" si="233"/>
        <v>42438.779131944444</v>
      </c>
      <c r="U2960" s="11">
        <f t="shared" si="234"/>
        <v>42498.73746527778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 t="e">
        <f t="shared" si="231"/>
        <v>#DIV/0!</v>
      </c>
      <c r="Q2961" t="str">
        <f t="shared" si="232"/>
        <v>theater/spaces</v>
      </c>
      <c r="R2961" t="s">
        <v>8342</v>
      </c>
      <c r="S2961" t="s">
        <v>8351</v>
      </c>
      <c r="T2961" s="10">
        <f t="shared" si="233"/>
        <v>42498.008391203708</v>
      </c>
      <c r="U2961" s="11">
        <f t="shared" si="234"/>
        <v>42528.008391203708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 t="e">
        <f t="shared" si="231"/>
        <v>#DIV/0!</v>
      </c>
      <c r="Q2962" t="str">
        <f t="shared" si="232"/>
        <v>theater/spaces</v>
      </c>
      <c r="R2962" t="s">
        <v>8342</v>
      </c>
      <c r="S2962" t="s">
        <v>8351</v>
      </c>
      <c r="T2962" s="10">
        <f t="shared" si="233"/>
        <v>41863.757210648146</v>
      </c>
      <c r="U2962" s="11">
        <f t="shared" si="234"/>
        <v>41893.757210648146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109.62</v>
      </c>
      <c r="P2963" s="6">
        <f t="shared" si="231"/>
        <v>50.75</v>
      </c>
      <c r="Q2963" t="str">
        <f t="shared" si="232"/>
        <v>theater/plays</v>
      </c>
      <c r="R2963" t="s">
        <v>8333</v>
      </c>
      <c r="S2963" t="s">
        <v>8351</v>
      </c>
      <c r="T2963" s="10">
        <f t="shared" si="233"/>
        <v>42061.212488425925</v>
      </c>
      <c r="U2963" s="11">
        <f t="shared" si="234"/>
        <v>42089.166666666672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121.8</v>
      </c>
      <c r="P2964" s="6">
        <f t="shared" si="231"/>
        <v>60.9</v>
      </c>
      <c r="Q2964" t="str">
        <f t="shared" si="232"/>
        <v>theater/plays</v>
      </c>
      <c r="R2964" t="s">
        <v>8333</v>
      </c>
      <c r="S2964" t="s">
        <v>8351</v>
      </c>
      <c r="T2964" s="10">
        <f t="shared" si="233"/>
        <v>42036.24428240741</v>
      </c>
      <c r="U2964" s="11">
        <f t="shared" si="234"/>
        <v>42064.290972222225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106.85</v>
      </c>
      <c r="P2965" s="6">
        <f t="shared" si="231"/>
        <v>109.03061224489795</v>
      </c>
      <c r="Q2965" t="str">
        <f t="shared" si="232"/>
        <v>theater/plays</v>
      </c>
      <c r="R2965" t="s">
        <v>8333</v>
      </c>
      <c r="S2965" t="s">
        <v>8351</v>
      </c>
      <c r="T2965" s="10">
        <f t="shared" si="233"/>
        <v>42157.470185185186</v>
      </c>
      <c r="U2965" s="11">
        <f t="shared" si="234"/>
        <v>42187.470185185186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100.71379999999999</v>
      </c>
      <c r="P2966" s="6">
        <f t="shared" si="231"/>
        <v>25.692295918367346</v>
      </c>
      <c r="Q2966" t="str">
        <f t="shared" si="232"/>
        <v>theater/plays</v>
      </c>
      <c r="R2966" t="s">
        <v>8333</v>
      </c>
      <c r="S2966" t="s">
        <v>8351</v>
      </c>
      <c r="T2966" s="10">
        <f t="shared" si="233"/>
        <v>41827.909942129627</v>
      </c>
      <c r="U2966" s="11">
        <f t="shared" si="234"/>
        <v>41857.897222222222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109.00000000000001</v>
      </c>
      <c r="P2967" s="6">
        <f t="shared" si="231"/>
        <v>41.92307692307692</v>
      </c>
      <c r="Q2967" t="str">
        <f t="shared" si="232"/>
        <v>theater/plays</v>
      </c>
      <c r="R2967" t="s">
        <v>8333</v>
      </c>
      <c r="S2967" t="s">
        <v>8351</v>
      </c>
      <c r="T2967" s="10">
        <f t="shared" si="233"/>
        <v>42162.729548611111</v>
      </c>
      <c r="U2967" s="11">
        <f t="shared" si="234"/>
        <v>42192.729548611111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113.63000000000001</v>
      </c>
      <c r="P2968" s="6">
        <f t="shared" si="231"/>
        <v>88.7734375</v>
      </c>
      <c r="Q2968" t="str">
        <f t="shared" si="232"/>
        <v>theater/plays</v>
      </c>
      <c r="R2968" t="s">
        <v>8333</v>
      </c>
      <c r="S2968" t="s">
        <v>8351</v>
      </c>
      <c r="T2968" s="10">
        <f t="shared" si="233"/>
        <v>42233.738564814819</v>
      </c>
      <c r="U2968" s="11">
        <f t="shared" si="234"/>
        <v>42263.738564814819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113.92</v>
      </c>
      <c r="P2969" s="6">
        <f t="shared" si="231"/>
        <v>80.225352112676063</v>
      </c>
      <c r="Q2969" t="str">
        <f t="shared" si="232"/>
        <v>theater/plays</v>
      </c>
      <c r="R2969" t="s">
        <v>8333</v>
      </c>
      <c r="S2969" t="s">
        <v>8351</v>
      </c>
      <c r="T2969" s="10">
        <f t="shared" si="233"/>
        <v>42042.197824074072</v>
      </c>
      <c r="U2969" s="11">
        <f t="shared" si="234"/>
        <v>42072.156157407408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 s="6">
        <f t="shared" si="231"/>
        <v>78.936170212765958</v>
      </c>
      <c r="Q2970" t="str">
        <f t="shared" si="232"/>
        <v>theater/plays</v>
      </c>
      <c r="R2970" t="s">
        <v>8333</v>
      </c>
      <c r="S2970" t="s">
        <v>8351</v>
      </c>
      <c r="T2970" s="10">
        <f t="shared" si="233"/>
        <v>42585.523842592593</v>
      </c>
      <c r="U2970" s="11">
        <f t="shared" si="234"/>
        <v>42599.165972222225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162.5</v>
      </c>
      <c r="P2971" s="6">
        <f t="shared" si="231"/>
        <v>95.588235294117652</v>
      </c>
      <c r="Q2971" t="str">
        <f t="shared" si="232"/>
        <v>theater/plays</v>
      </c>
      <c r="R2971" t="s">
        <v>8333</v>
      </c>
      <c r="S2971" t="s">
        <v>8351</v>
      </c>
      <c r="T2971" s="10">
        <f t="shared" si="233"/>
        <v>42097.786493055552</v>
      </c>
      <c r="U2971" s="11">
        <f t="shared" si="234"/>
        <v>42127.952083333337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 s="6">
        <f t="shared" si="231"/>
        <v>69.890109890109883</v>
      </c>
      <c r="Q2972" t="str">
        <f t="shared" si="232"/>
        <v>theater/plays</v>
      </c>
      <c r="R2972" t="s">
        <v>8333</v>
      </c>
      <c r="S2972" t="s">
        <v>8351</v>
      </c>
      <c r="T2972" s="10">
        <f t="shared" si="233"/>
        <v>41808.669571759259</v>
      </c>
      <c r="U2972" s="11">
        <f t="shared" si="234"/>
        <v>41838.669571759259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100.15624999999999</v>
      </c>
      <c r="P2973" s="6">
        <f t="shared" si="231"/>
        <v>74.534883720930239</v>
      </c>
      <c r="Q2973" t="str">
        <f t="shared" si="232"/>
        <v>theater/plays</v>
      </c>
      <c r="R2973" t="s">
        <v>8333</v>
      </c>
      <c r="S2973" t="s">
        <v>8351</v>
      </c>
      <c r="T2973" s="10">
        <f t="shared" si="233"/>
        <v>41852.658310185187</v>
      </c>
      <c r="U2973" s="11">
        <f t="shared" si="234"/>
        <v>41882.658310185187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105.35000000000001</v>
      </c>
      <c r="P2974" s="6">
        <f t="shared" si="231"/>
        <v>123.94117647058823</v>
      </c>
      <c r="Q2974" t="str">
        <f t="shared" si="232"/>
        <v>theater/plays</v>
      </c>
      <c r="R2974" t="s">
        <v>8333</v>
      </c>
      <c r="S2974" t="s">
        <v>8351</v>
      </c>
      <c r="T2974" s="10">
        <f t="shared" si="233"/>
        <v>42694.110185185185</v>
      </c>
      <c r="U2974" s="11">
        <f t="shared" si="234"/>
        <v>42709.041666666672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174.8</v>
      </c>
      <c r="P2975" s="6">
        <f t="shared" si="231"/>
        <v>264.84848484848487</v>
      </c>
      <c r="Q2975" t="str">
        <f t="shared" si="232"/>
        <v>theater/plays</v>
      </c>
      <c r="R2975" t="s">
        <v>8333</v>
      </c>
      <c r="S2975" t="s">
        <v>8351</v>
      </c>
      <c r="T2975" s="10">
        <f t="shared" si="233"/>
        <v>42341.818379629629</v>
      </c>
      <c r="U2975" s="11">
        <f t="shared" si="234"/>
        <v>42370.166666666672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 s="6">
        <f t="shared" si="231"/>
        <v>58.620689655172413</v>
      </c>
      <c r="Q2976" t="str">
        <f t="shared" si="232"/>
        <v>theater/plays</v>
      </c>
      <c r="R2976" t="s">
        <v>8333</v>
      </c>
      <c r="S2976" t="s">
        <v>8351</v>
      </c>
      <c r="T2976" s="10">
        <f t="shared" si="233"/>
        <v>41880.061006944445</v>
      </c>
      <c r="U2976" s="11">
        <f t="shared" si="234"/>
        <v>41908.065972222219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100.125</v>
      </c>
      <c r="P2977" s="6">
        <f t="shared" si="231"/>
        <v>70.884955752212392</v>
      </c>
      <c r="Q2977" t="str">
        <f t="shared" si="232"/>
        <v>theater/plays</v>
      </c>
      <c r="R2977" t="s">
        <v>8333</v>
      </c>
      <c r="S2977" t="s">
        <v>8351</v>
      </c>
      <c r="T2977" s="10">
        <f t="shared" si="233"/>
        <v>41941.683865740742</v>
      </c>
      <c r="U2977" s="11">
        <f t="shared" si="234"/>
        <v>41970.125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171.42857142857142</v>
      </c>
      <c r="P2978" s="6">
        <f t="shared" si="231"/>
        <v>8.5714285714285712</v>
      </c>
      <c r="Q2978" t="str">
        <f t="shared" si="232"/>
        <v>theater/plays</v>
      </c>
      <c r="R2978" t="s">
        <v>8333</v>
      </c>
      <c r="S2978" t="s">
        <v>8351</v>
      </c>
      <c r="T2978" s="10">
        <f t="shared" si="233"/>
        <v>42425.730671296296</v>
      </c>
      <c r="U2978" s="11">
        <f t="shared" si="234"/>
        <v>42442.5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113.56666666666666</v>
      </c>
      <c r="P2979" s="6">
        <f t="shared" si="231"/>
        <v>113.56666666666666</v>
      </c>
      <c r="Q2979" t="str">
        <f t="shared" si="232"/>
        <v>theater/plays</v>
      </c>
      <c r="R2979" t="s">
        <v>8333</v>
      </c>
      <c r="S2979" t="s">
        <v>8351</v>
      </c>
      <c r="T2979" s="10">
        <f t="shared" si="233"/>
        <v>42026.88118055556</v>
      </c>
      <c r="U2979" s="11">
        <f t="shared" si="234"/>
        <v>42086.093055555553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129.46666666666667</v>
      </c>
      <c r="P2980" s="6">
        <f t="shared" si="231"/>
        <v>60.6875</v>
      </c>
      <c r="Q2980" t="str">
        <f t="shared" si="232"/>
        <v>theater/plays</v>
      </c>
      <c r="R2980" t="s">
        <v>8333</v>
      </c>
      <c r="S2980" t="s">
        <v>8351</v>
      </c>
      <c r="T2980" s="10">
        <f t="shared" si="233"/>
        <v>41922.640590277777</v>
      </c>
      <c r="U2980" s="11">
        <f t="shared" si="234"/>
        <v>41932.249305555553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101.4</v>
      </c>
      <c r="P2981" s="6">
        <f t="shared" si="231"/>
        <v>110.21739130434783</v>
      </c>
      <c r="Q2981" t="str">
        <f t="shared" si="232"/>
        <v>theater/plays</v>
      </c>
      <c r="R2981" t="s">
        <v>8333</v>
      </c>
      <c r="S2981" t="s">
        <v>8351</v>
      </c>
      <c r="T2981" s="10">
        <f t="shared" si="233"/>
        <v>41993.824340277773</v>
      </c>
      <c r="U2981" s="11">
        <f t="shared" si="234"/>
        <v>42010.25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109.16666666666666</v>
      </c>
      <c r="P2982" s="6">
        <f t="shared" si="231"/>
        <v>136.45833333333334</v>
      </c>
      <c r="Q2982" t="str">
        <f t="shared" si="232"/>
        <v>theater/plays</v>
      </c>
      <c r="R2982" t="s">
        <v>8333</v>
      </c>
      <c r="S2982" t="s">
        <v>8351</v>
      </c>
      <c r="T2982" s="10">
        <f t="shared" si="233"/>
        <v>42219.915856481486</v>
      </c>
      <c r="U2982" s="11">
        <f t="shared" si="234"/>
        <v>42240.083333333328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128.92500000000001</v>
      </c>
      <c r="P2983" s="6">
        <f t="shared" si="231"/>
        <v>53.164948453608247</v>
      </c>
      <c r="Q2983" t="str">
        <f t="shared" si="232"/>
        <v>theater/spaces</v>
      </c>
      <c r="R2983" t="s">
        <v>8342</v>
      </c>
      <c r="S2983" t="s">
        <v>8351</v>
      </c>
      <c r="T2983" s="10">
        <f t="shared" si="233"/>
        <v>42225.559675925921</v>
      </c>
      <c r="U2983" s="11">
        <f t="shared" si="234"/>
        <v>42270.559675925921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102.06</v>
      </c>
      <c r="P2984" s="6">
        <f t="shared" si="231"/>
        <v>86.491525423728817</v>
      </c>
      <c r="Q2984" t="str">
        <f t="shared" si="232"/>
        <v>theater/spaces</v>
      </c>
      <c r="R2984" t="s">
        <v>8342</v>
      </c>
      <c r="S2984" t="s">
        <v>8351</v>
      </c>
      <c r="T2984" s="10">
        <f t="shared" si="233"/>
        <v>42381.686840277776</v>
      </c>
      <c r="U2984" s="11">
        <f t="shared" si="234"/>
        <v>42411.686840277776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146.53957758620692</v>
      </c>
      <c r="P2985" s="6">
        <f t="shared" si="231"/>
        <v>155.23827397260274</v>
      </c>
      <c r="Q2985" t="str">
        <f t="shared" si="232"/>
        <v>theater/spaces</v>
      </c>
      <c r="R2985" t="s">
        <v>8342</v>
      </c>
      <c r="S2985" t="s">
        <v>8351</v>
      </c>
      <c r="T2985" s="10">
        <f t="shared" si="233"/>
        <v>41894.632361111115</v>
      </c>
      <c r="U2985" s="11">
        <f t="shared" si="234"/>
        <v>41954.674027777779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100.352</v>
      </c>
      <c r="P2986" s="6">
        <f t="shared" si="231"/>
        <v>115.08256880733946</v>
      </c>
      <c r="Q2986" t="str">
        <f t="shared" si="232"/>
        <v>theater/spaces</v>
      </c>
      <c r="R2986" t="s">
        <v>8342</v>
      </c>
      <c r="S2986" t="s">
        <v>8351</v>
      </c>
      <c r="T2986" s="10">
        <f t="shared" si="233"/>
        <v>42576.278715277775</v>
      </c>
      <c r="U2986" s="11">
        <f t="shared" si="234"/>
        <v>42606.278715277775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121.64999999999999</v>
      </c>
      <c r="P2987" s="6">
        <f t="shared" si="231"/>
        <v>109.5945945945946</v>
      </c>
      <c r="Q2987" t="str">
        <f t="shared" si="232"/>
        <v>theater/spaces</v>
      </c>
      <c r="R2987" t="s">
        <v>8342</v>
      </c>
      <c r="S2987" t="s">
        <v>8351</v>
      </c>
      <c r="T2987" s="10">
        <f t="shared" si="233"/>
        <v>42654.973703703698</v>
      </c>
      <c r="U2987" s="11">
        <f t="shared" si="234"/>
        <v>42674.166666666672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105.5</v>
      </c>
      <c r="P2988" s="6">
        <f t="shared" si="231"/>
        <v>45.214285714285715</v>
      </c>
      <c r="Q2988" t="str">
        <f t="shared" si="232"/>
        <v>theater/spaces</v>
      </c>
      <c r="R2988" t="s">
        <v>8342</v>
      </c>
      <c r="S2988" t="s">
        <v>8351</v>
      </c>
      <c r="T2988" s="10">
        <f t="shared" si="233"/>
        <v>42431.500069444446</v>
      </c>
      <c r="U2988" s="11">
        <f t="shared" si="234"/>
        <v>42491.458402777775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110.4008</v>
      </c>
      <c r="P2989" s="6">
        <f t="shared" si="231"/>
        <v>104.15169811320754</v>
      </c>
      <c r="Q2989" t="str">
        <f t="shared" si="232"/>
        <v>theater/spaces</v>
      </c>
      <c r="R2989" t="s">
        <v>8342</v>
      </c>
      <c r="S2989" t="s">
        <v>8351</v>
      </c>
      <c r="T2989" s="10">
        <f t="shared" si="233"/>
        <v>42627.307303240741</v>
      </c>
      <c r="U2989" s="11">
        <f t="shared" si="234"/>
        <v>42656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 s="6">
        <f t="shared" si="231"/>
        <v>35.714285714285715</v>
      </c>
      <c r="Q2990" t="str">
        <f t="shared" si="232"/>
        <v>theater/spaces</v>
      </c>
      <c r="R2990" t="s">
        <v>8342</v>
      </c>
      <c r="S2990" t="s">
        <v>8351</v>
      </c>
      <c r="T2990" s="10">
        <f t="shared" si="233"/>
        <v>42511.362048611118</v>
      </c>
      <c r="U2990" s="11">
        <f t="shared" si="234"/>
        <v>42541.362048611118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176.535</v>
      </c>
      <c r="P2991" s="6">
        <f t="shared" si="231"/>
        <v>96.997252747252745</v>
      </c>
      <c r="Q2991" t="str">
        <f t="shared" si="232"/>
        <v>theater/spaces</v>
      </c>
      <c r="R2991" t="s">
        <v>8342</v>
      </c>
      <c r="S2991" t="s">
        <v>8351</v>
      </c>
      <c r="T2991" s="10">
        <f t="shared" si="233"/>
        <v>42337.02039351852</v>
      </c>
      <c r="U2991" s="11">
        <f t="shared" si="234"/>
        <v>42359.207638888889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 s="6">
        <f t="shared" si="231"/>
        <v>370.37037037037038</v>
      </c>
      <c r="Q2992" t="str">
        <f t="shared" si="232"/>
        <v>theater/spaces</v>
      </c>
      <c r="R2992" t="s">
        <v>8342</v>
      </c>
      <c r="S2992" t="s">
        <v>8351</v>
      </c>
      <c r="T2992" s="10">
        <f t="shared" si="233"/>
        <v>42341.57430555555</v>
      </c>
      <c r="U2992" s="11">
        <f t="shared" si="234"/>
        <v>42376.57430555555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103.29411764705883</v>
      </c>
      <c r="P2993" s="6">
        <f t="shared" si="231"/>
        <v>94.408602150537632</v>
      </c>
      <c r="Q2993" t="str">
        <f t="shared" si="232"/>
        <v>theater/spaces</v>
      </c>
      <c r="R2993" t="s">
        <v>8342</v>
      </c>
      <c r="S2993" t="s">
        <v>8351</v>
      </c>
      <c r="T2993" s="10">
        <f t="shared" si="233"/>
        <v>42740.837152777778</v>
      </c>
      <c r="U2993" s="11">
        <f t="shared" si="234"/>
        <v>42762.837152777778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104.5</v>
      </c>
      <c r="P2994" s="6">
        <f t="shared" si="231"/>
        <v>48.984375</v>
      </c>
      <c r="Q2994" t="str">
        <f t="shared" si="232"/>
        <v>theater/spaces</v>
      </c>
      <c r="R2994" t="s">
        <v>8342</v>
      </c>
      <c r="S2994" t="s">
        <v>8351</v>
      </c>
      <c r="T2994" s="10">
        <f t="shared" si="233"/>
        <v>42622.767476851848</v>
      </c>
      <c r="U2994" s="11">
        <f t="shared" si="234"/>
        <v>42652.767476851848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100.29999999999998</v>
      </c>
      <c r="P2995" s="6">
        <f t="shared" si="231"/>
        <v>45.590909090909093</v>
      </c>
      <c r="Q2995" t="str">
        <f t="shared" si="232"/>
        <v>theater/spaces</v>
      </c>
      <c r="R2995" t="s">
        <v>8342</v>
      </c>
      <c r="S2995" t="s">
        <v>8351</v>
      </c>
      <c r="T2995" s="10">
        <f t="shared" si="233"/>
        <v>42390.838738425926</v>
      </c>
      <c r="U2995" s="11">
        <f t="shared" si="234"/>
        <v>42420.838738425926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457.74666666666673</v>
      </c>
      <c r="P2996" s="6">
        <f t="shared" si="231"/>
        <v>23.275254237288134</v>
      </c>
      <c r="Q2996" t="str">
        <f t="shared" si="232"/>
        <v>theater/spaces</v>
      </c>
      <c r="R2996" t="s">
        <v>8342</v>
      </c>
      <c r="S2996" t="s">
        <v>8351</v>
      </c>
      <c r="T2996" s="10">
        <f t="shared" si="233"/>
        <v>41885.478842592594</v>
      </c>
      <c r="U2996" s="11">
        <f t="shared" si="234"/>
        <v>41915.478842592594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104.96000000000001</v>
      </c>
      <c r="P2997" s="6">
        <f t="shared" si="231"/>
        <v>63.2289156626506</v>
      </c>
      <c r="Q2997" t="str">
        <f t="shared" si="232"/>
        <v>theater/spaces</v>
      </c>
      <c r="R2997" t="s">
        <v>8342</v>
      </c>
      <c r="S2997" t="s">
        <v>8351</v>
      </c>
      <c r="T2997" s="10">
        <f t="shared" si="233"/>
        <v>42724.665173611109</v>
      </c>
      <c r="U2997" s="11">
        <f t="shared" si="234"/>
        <v>42754.665173611109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171.94285714285715</v>
      </c>
      <c r="P2998" s="6">
        <f t="shared" si="231"/>
        <v>153.5204081632653</v>
      </c>
      <c r="Q2998" t="str">
        <f t="shared" si="232"/>
        <v>theater/spaces</v>
      </c>
      <c r="R2998" t="s">
        <v>8342</v>
      </c>
      <c r="S2998" t="s">
        <v>8351</v>
      </c>
      <c r="T2998" s="10">
        <f t="shared" si="233"/>
        <v>42090.912500000006</v>
      </c>
      <c r="U2998" s="11">
        <f t="shared" si="234"/>
        <v>42150.912500000006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103.73000000000002</v>
      </c>
      <c r="P2999" s="6">
        <f t="shared" si="231"/>
        <v>90.2</v>
      </c>
      <c r="Q2999" t="str">
        <f t="shared" si="232"/>
        <v>theater/spaces</v>
      </c>
      <c r="R2999" t="s">
        <v>8342</v>
      </c>
      <c r="S2999" t="s">
        <v>8351</v>
      </c>
      <c r="T2999" s="10">
        <f t="shared" si="233"/>
        <v>42775.733715277776</v>
      </c>
      <c r="U2999" s="11">
        <f t="shared" si="234"/>
        <v>42793.207638888889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103.029</v>
      </c>
      <c r="P3000" s="6">
        <f t="shared" si="231"/>
        <v>118.97113163972287</v>
      </c>
      <c r="Q3000" t="str">
        <f t="shared" si="232"/>
        <v>theater/spaces</v>
      </c>
      <c r="R3000" t="s">
        <v>8342</v>
      </c>
      <c r="S3000" t="s">
        <v>8351</v>
      </c>
      <c r="T3000" s="10">
        <f t="shared" si="233"/>
        <v>41778.193622685183</v>
      </c>
      <c r="U3000" s="11">
        <f t="shared" si="234"/>
        <v>41806.184027777781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118.88888888888889</v>
      </c>
      <c r="P3001" s="6">
        <f t="shared" si="231"/>
        <v>80.25</v>
      </c>
      <c r="Q3001" t="str">
        <f t="shared" si="232"/>
        <v>theater/spaces</v>
      </c>
      <c r="R3001" t="s">
        <v>8342</v>
      </c>
      <c r="S3001" t="s">
        <v>8351</v>
      </c>
      <c r="T3001" s="10">
        <f t="shared" si="233"/>
        <v>42780.740277777775</v>
      </c>
      <c r="U3001" s="11">
        <f t="shared" si="234"/>
        <v>42795.083333333328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 s="6">
        <f t="shared" si="231"/>
        <v>62.5</v>
      </c>
      <c r="Q3002" t="str">
        <f t="shared" si="232"/>
        <v>theater/spaces</v>
      </c>
      <c r="R3002" t="s">
        <v>8342</v>
      </c>
      <c r="S3002" t="s">
        <v>8351</v>
      </c>
      <c r="T3002" s="10">
        <f t="shared" si="233"/>
        <v>42752.827199074076</v>
      </c>
      <c r="U3002" s="11">
        <f t="shared" si="234"/>
        <v>42766.75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318.69988910451895</v>
      </c>
      <c r="P3003" s="6">
        <f t="shared" si="231"/>
        <v>131.37719999999999</v>
      </c>
      <c r="Q3003" t="str">
        <f t="shared" si="232"/>
        <v>theater/spaces</v>
      </c>
      <c r="R3003" t="s">
        <v>8342</v>
      </c>
      <c r="S3003" t="s">
        <v>8351</v>
      </c>
      <c r="T3003" s="10">
        <f t="shared" si="233"/>
        <v>42534.895625000005</v>
      </c>
      <c r="U3003" s="11">
        <f t="shared" si="234"/>
        <v>42564.895625000005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108.50614285714286</v>
      </c>
      <c r="P3004" s="6">
        <f t="shared" si="231"/>
        <v>73.032980769230775</v>
      </c>
      <c r="Q3004" t="str">
        <f t="shared" si="232"/>
        <v>theater/spaces</v>
      </c>
      <c r="R3004" t="s">
        <v>8342</v>
      </c>
      <c r="S3004" t="s">
        <v>8351</v>
      </c>
      <c r="T3004" s="10">
        <f t="shared" si="233"/>
        <v>41239.83625</v>
      </c>
      <c r="U3004" s="11">
        <f t="shared" si="234"/>
        <v>41269.83625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101.16666666666667</v>
      </c>
      <c r="P3005" s="6">
        <f t="shared" si="231"/>
        <v>178.52941176470588</v>
      </c>
      <c r="Q3005" t="str">
        <f t="shared" si="232"/>
        <v>theater/spaces</v>
      </c>
      <c r="R3005" t="s">
        <v>8342</v>
      </c>
      <c r="S3005" t="s">
        <v>8351</v>
      </c>
      <c r="T3005" s="10">
        <f t="shared" si="233"/>
        <v>42398.849259259259</v>
      </c>
      <c r="U3005" s="11">
        <f t="shared" si="234"/>
        <v>42430.249305555553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112.815</v>
      </c>
      <c r="P3006" s="6">
        <f t="shared" si="231"/>
        <v>162.90974729241879</v>
      </c>
      <c r="Q3006" t="str">
        <f t="shared" si="232"/>
        <v>theater/spaces</v>
      </c>
      <c r="R3006" t="s">
        <v>8342</v>
      </c>
      <c r="S3006" t="s">
        <v>8351</v>
      </c>
      <c r="T3006" s="10">
        <f t="shared" si="233"/>
        <v>41928.881064814814</v>
      </c>
      <c r="U3006" s="11">
        <f t="shared" si="234"/>
        <v>41958.922731481478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120.49622641509434</v>
      </c>
      <c r="P3007" s="6">
        <f t="shared" si="231"/>
        <v>108.24237288135593</v>
      </c>
      <c r="Q3007" t="str">
        <f t="shared" si="232"/>
        <v>theater/spaces</v>
      </c>
      <c r="R3007" t="s">
        <v>8342</v>
      </c>
      <c r="S3007" t="s">
        <v>8351</v>
      </c>
      <c r="T3007" s="10">
        <f t="shared" si="233"/>
        <v>41888.674826388888</v>
      </c>
      <c r="U3007" s="11">
        <f t="shared" si="234"/>
        <v>41918.674826388888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107.74999999999999</v>
      </c>
      <c r="P3008" s="6">
        <f t="shared" si="231"/>
        <v>88.865979381443296</v>
      </c>
      <c r="Q3008" t="str">
        <f t="shared" si="232"/>
        <v>theater/spaces</v>
      </c>
      <c r="R3008" t="s">
        <v>8342</v>
      </c>
      <c r="S3008" t="s">
        <v>8351</v>
      </c>
      <c r="T3008" s="10">
        <f t="shared" si="233"/>
        <v>41957.756840277783</v>
      </c>
      <c r="U3008" s="11">
        <f t="shared" si="234"/>
        <v>41987.756840277783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 s="6">
        <f t="shared" si="231"/>
        <v>54</v>
      </c>
      <c r="Q3009" t="str">
        <f t="shared" si="232"/>
        <v>theater/spaces</v>
      </c>
      <c r="R3009" t="s">
        <v>8342</v>
      </c>
      <c r="S3009" t="s">
        <v>8351</v>
      </c>
      <c r="T3009" s="10">
        <f t="shared" si="233"/>
        <v>42098.216238425928</v>
      </c>
      <c r="U3009" s="11">
        <f t="shared" si="234"/>
        <v>42119.216238425928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35">(E3010/D3010)*100</f>
        <v>101.16666666666667</v>
      </c>
      <c r="P3010" s="6">
        <f t="shared" ref="P3010:P3073" si="236">(E3010/L3010)</f>
        <v>116.73076923076923</v>
      </c>
      <c r="Q3010" t="str">
        <f t="shared" ref="Q3010:Q3073" si="237">N3010</f>
        <v>theater/spaces</v>
      </c>
      <c r="R3010" t="s">
        <v>8342</v>
      </c>
      <c r="S3010" t="s">
        <v>8351</v>
      </c>
      <c r="T3010" s="10">
        <f t="shared" si="233"/>
        <v>42360.212025462963</v>
      </c>
      <c r="U3010" s="11">
        <f t="shared" si="234"/>
        <v>42390.212025462963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35"/>
        <v>119.756</v>
      </c>
      <c r="P3011" s="6">
        <f t="shared" si="236"/>
        <v>233.8984375</v>
      </c>
      <c r="Q3011" t="str">
        <f t="shared" si="237"/>
        <v>theater/spaces</v>
      </c>
      <c r="R3011" t="s">
        <v>8342</v>
      </c>
      <c r="S3011" t="s">
        <v>8351</v>
      </c>
      <c r="T3011" s="10">
        <f t="shared" ref="T3011:T3074" si="238">(((J3011/60)/60)/24)+DATE(1970,1,1)</f>
        <v>41939.569907407407</v>
      </c>
      <c r="U3011" s="11">
        <f t="shared" ref="U3011:U3074" si="239">(((I3011/60)/60)/24)+DATE(1970,1,1)</f>
        <v>41969.611574074079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 s="6">
        <f t="shared" si="236"/>
        <v>158</v>
      </c>
      <c r="Q3012" t="str">
        <f t="shared" si="237"/>
        <v>theater/spaces</v>
      </c>
      <c r="R3012" t="s">
        <v>8342</v>
      </c>
      <c r="S3012" t="s">
        <v>8351</v>
      </c>
      <c r="T3012" s="10">
        <f t="shared" si="238"/>
        <v>41996.832395833335</v>
      </c>
      <c r="U3012" s="11">
        <f t="shared" si="239"/>
        <v>42056.832395833335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123.66666666666666</v>
      </c>
      <c r="P3013" s="6">
        <f t="shared" si="236"/>
        <v>14.84</v>
      </c>
      <c r="Q3013" t="str">
        <f t="shared" si="237"/>
        <v>theater/spaces</v>
      </c>
      <c r="R3013" t="s">
        <v>8342</v>
      </c>
      <c r="S3013" t="s">
        <v>8351</v>
      </c>
      <c r="T3013" s="10">
        <f t="shared" si="238"/>
        <v>42334.468935185185</v>
      </c>
      <c r="U3013" s="11">
        <f t="shared" si="239"/>
        <v>42361.957638888889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117.12499999999999</v>
      </c>
      <c r="P3014" s="6">
        <f t="shared" si="236"/>
        <v>85.181818181818187</v>
      </c>
      <c r="Q3014" t="str">
        <f t="shared" si="237"/>
        <v>theater/spaces</v>
      </c>
      <c r="R3014" t="s">
        <v>8342</v>
      </c>
      <c r="S3014" t="s">
        <v>8351</v>
      </c>
      <c r="T3014" s="10">
        <f t="shared" si="238"/>
        <v>42024.702893518523</v>
      </c>
      <c r="U3014" s="11">
        <f t="shared" si="239"/>
        <v>42045.702893518523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156.96</v>
      </c>
      <c r="P3015" s="6">
        <f t="shared" si="236"/>
        <v>146.69158878504672</v>
      </c>
      <c r="Q3015" t="str">
        <f t="shared" si="237"/>
        <v>theater/spaces</v>
      </c>
      <c r="R3015" t="s">
        <v>8342</v>
      </c>
      <c r="S3015" t="s">
        <v>8351</v>
      </c>
      <c r="T3015" s="10">
        <f t="shared" si="238"/>
        <v>42146.836215277777</v>
      </c>
      <c r="U3015" s="11">
        <f t="shared" si="239"/>
        <v>42176.836215277777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113.104</v>
      </c>
      <c r="P3016" s="6">
        <f t="shared" si="236"/>
        <v>50.764811490125673</v>
      </c>
      <c r="Q3016" t="str">
        <f t="shared" si="237"/>
        <v>theater/spaces</v>
      </c>
      <c r="R3016" t="s">
        <v>8342</v>
      </c>
      <c r="S3016" t="s">
        <v>8351</v>
      </c>
      <c r="T3016" s="10">
        <f t="shared" si="238"/>
        <v>41920.123611111114</v>
      </c>
      <c r="U3016" s="11">
        <f t="shared" si="239"/>
        <v>41948.208333333336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103.17647058823529</v>
      </c>
      <c r="P3017" s="6">
        <f t="shared" si="236"/>
        <v>87.7</v>
      </c>
      <c r="Q3017" t="str">
        <f t="shared" si="237"/>
        <v>theater/spaces</v>
      </c>
      <c r="R3017" t="s">
        <v>8342</v>
      </c>
      <c r="S3017" t="s">
        <v>8351</v>
      </c>
      <c r="T3017" s="10">
        <f t="shared" si="238"/>
        <v>41785.72729166667</v>
      </c>
      <c r="U3017" s="11">
        <f t="shared" si="239"/>
        <v>41801.166666666664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102.61176470588236</v>
      </c>
      <c r="P3018" s="6">
        <f t="shared" si="236"/>
        <v>242.27777777777777</v>
      </c>
      <c r="Q3018" t="str">
        <f t="shared" si="237"/>
        <v>theater/spaces</v>
      </c>
      <c r="R3018" t="s">
        <v>8342</v>
      </c>
      <c r="S3018" t="s">
        <v>8351</v>
      </c>
      <c r="T3018" s="10">
        <f t="shared" si="238"/>
        <v>41778.548055555555</v>
      </c>
      <c r="U3018" s="11">
        <f t="shared" si="239"/>
        <v>41838.548055555555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105.84090909090908</v>
      </c>
      <c r="P3019" s="6">
        <f t="shared" si="236"/>
        <v>146.44654088050314</v>
      </c>
      <c r="Q3019" t="str">
        <f t="shared" si="237"/>
        <v>theater/spaces</v>
      </c>
      <c r="R3019" t="s">
        <v>8342</v>
      </c>
      <c r="S3019" t="s">
        <v>8351</v>
      </c>
      <c r="T3019" s="10">
        <f t="shared" si="238"/>
        <v>41841.850034722222</v>
      </c>
      <c r="U3019" s="11">
        <f t="shared" si="239"/>
        <v>41871.850034722222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100.71428571428571</v>
      </c>
      <c r="P3020" s="6">
        <f t="shared" si="236"/>
        <v>103.17073170731707</v>
      </c>
      <c r="Q3020" t="str">
        <f t="shared" si="237"/>
        <v>theater/spaces</v>
      </c>
      <c r="R3020" t="s">
        <v>8342</v>
      </c>
      <c r="S3020" t="s">
        <v>8351</v>
      </c>
      <c r="T3020" s="10">
        <f t="shared" si="238"/>
        <v>42163.29833333334</v>
      </c>
      <c r="U3020" s="11">
        <f t="shared" si="239"/>
        <v>42205.916666666672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121.23333333333332</v>
      </c>
      <c r="P3021" s="6">
        <f t="shared" si="236"/>
        <v>80.464601769911511</v>
      </c>
      <c r="Q3021" t="str">
        <f t="shared" si="237"/>
        <v>theater/spaces</v>
      </c>
      <c r="R3021" t="s">
        <v>8342</v>
      </c>
      <c r="S3021" t="s">
        <v>8351</v>
      </c>
      <c r="T3021" s="10">
        <f t="shared" si="238"/>
        <v>41758.833564814813</v>
      </c>
      <c r="U3021" s="11">
        <f t="shared" si="239"/>
        <v>41786.125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100.57142857142858</v>
      </c>
      <c r="P3022" s="6">
        <f t="shared" si="236"/>
        <v>234.66666666666666</v>
      </c>
      <c r="Q3022" t="str">
        <f t="shared" si="237"/>
        <v>theater/spaces</v>
      </c>
      <c r="R3022" t="s">
        <v>8342</v>
      </c>
      <c r="S3022" t="s">
        <v>8351</v>
      </c>
      <c r="T3022" s="10">
        <f t="shared" si="238"/>
        <v>42170.846446759257</v>
      </c>
      <c r="U3022" s="11">
        <f t="shared" si="239"/>
        <v>42230.846446759257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116.02222222222223</v>
      </c>
      <c r="P3023" s="6">
        <f t="shared" si="236"/>
        <v>50.689320388349515</v>
      </c>
      <c r="Q3023" t="str">
        <f t="shared" si="237"/>
        <v>theater/spaces</v>
      </c>
      <c r="R3023" t="s">
        <v>8342</v>
      </c>
      <c r="S3023" t="s">
        <v>8351</v>
      </c>
      <c r="T3023" s="10">
        <f t="shared" si="238"/>
        <v>42660.618854166663</v>
      </c>
      <c r="U3023" s="11">
        <f t="shared" si="239"/>
        <v>42696.249305555553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100.88</v>
      </c>
      <c r="P3024" s="6">
        <f t="shared" si="236"/>
        <v>162.70967741935485</v>
      </c>
      <c r="Q3024" t="str">
        <f t="shared" si="237"/>
        <v>theater/spaces</v>
      </c>
      <c r="R3024" t="s">
        <v>8342</v>
      </c>
      <c r="S3024" t="s">
        <v>8351</v>
      </c>
      <c r="T3024" s="10">
        <f t="shared" si="238"/>
        <v>42564.95380787037</v>
      </c>
      <c r="U3024" s="11">
        <f t="shared" si="239"/>
        <v>42609.95380787037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 s="6">
        <f t="shared" si="236"/>
        <v>120.16666666666667</v>
      </c>
      <c r="Q3025" t="str">
        <f t="shared" si="237"/>
        <v>theater/spaces</v>
      </c>
      <c r="R3025" t="s">
        <v>8342</v>
      </c>
      <c r="S3025" t="s">
        <v>8351</v>
      </c>
      <c r="T3025" s="10">
        <f t="shared" si="238"/>
        <v>42121.675763888896</v>
      </c>
      <c r="U3025" s="11">
        <f t="shared" si="239"/>
        <v>42166.675763888896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246.42</v>
      </c>
      <c r="P3026" s="6">
        <f t="shared" si="236"/>
        <v>67.697802197802204</v>
      </c>
      <c r="Q3026" t="str">
        <f t="shared" si="237"/>
        <v>theater/spaces</v>
      </c>
      <c r="R3026" t="s">
        <v>8342</v>
      </c>
      <c r="S3026" t="s">
        <v>8351</v>
      </c>
      <c r="T3026" s="10">
        <f t="shared" si="238"/>
        <v>41158.993923611109</v>
      </c>
      <c r="U3026" s="11">
        <f t="shared" si="239"/>
        <v>41188.993923611109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302.2</v>
      </c>
      <c r="P3027" s="6">
        <f t="shared" si="236"/>
        <v>52.103448275862071</v>
      </c>
      <c r="Q3027" t="str">
        <f t="shared" si="237"/>
        <v>theater/spaces</v>
      </c>
      <c r="R3027" t="s">
        <v>8342</v>
      </c>
      <c r="S3027" t="s">
        <v>8351</v>
      </c>
      <c r="T3027" s="10">
        <f t="shared" si="238"/>
        <v>41761.509409722225</v>
      </c>
      <c r="U3027" s="11">
        <f t="shared" si="239"/>
        <v>41789.666666666664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143.33333333333334</v>
      </c>
      <c r="P3028" s="6">
        <f t="shared" si="236"/>
        <v>51.6</v>
      </c>
      <c r="Q3028" t="str">
        <f t="shared" si="237"/>
        <v>theater/spaces</v>
      </c>
      <c r="R3028" t="s">
        <v>8342</v>
      </c>
      <c r="S3028" t="s">
        <v>8351</v>
      </c>
      <c r="T3028" s="10">
        <f t="shared" si="238"/>
        <v>42783.459398148145</v>
      </c>
      <c r="U3028" s="11">
        <f t="shared" si="239"/>
        <v>42797.459398148145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131.44</v>
      </c>
      <c r="P3029" s="6">
        <f t="shared" si="236"/>
        <v>164.3</v>
      </c>
      <c r="Q3029" t="str">
        <f t="shared" si="237"/>
        <v>theater/spaces</v>
      </c>
      <c r="R3029" t="s">
        <v>8342</v>
      </c>
      <c r="S3029" t="s">
        <v>8351</v>
      </c>
      <c r="T3029" s="10">
        <f t="shared" si="238"/>
        <v>42053.704293981486</v>
      </c>
      <c r="U3029" s="11">
        <f t="shared" si="239"/>
        <v>42083.662627314814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168.01999999999998</v>
      </c>
      <c r="P3030" s="6">
        <f t="shared" si="236"/>
        <v>84.858585858585855</v>
      </c>
      <c r="Q3030" t="str">
        <f t="shared" si="237"/>
        <v>theater/spaces</v>
      </c>
      <c r="R3030" t="s">
        <v>8342</v>
      </c>
      <c r="S3030" t="s">
        <v>8351</v>
      </c>
      <c r="T3030" s="10">
        <f t="shared" si="238"/>
        <v>42567.264178240745</v>
      </c>
      <c r="U3030" s="11">
        <f t="shared" si="239"/>
        <v>42597.264178240745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109.67666666666666</v>
      </c>
      <c r="P3031" s="6">
        <f t="shared" si="236"/>
        <v>94.548850574712645</v>
      </c>
      <c r="Q3031" t="str">
        <f t="shared" si="237"/>
        <v>theater/spaces</v>
      </c>
      <c r="R3031" t="s">
        <v>8342</v>
      </c>
      <c r="S3031" t="s">
        <v>8351</v>
      </c>
      <c r="T3031" s="10">
        <f t="shared" si="238"/>
        <v>41932.708877314813</v>
      </c>
      <c r="U3031" s="11">
        <f t="shared" si="239"/>
        <v>41961.190972222219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106.6857142857143</v>
      </c>
      <c r="P3032" s="6">
        <f t="shared" si="236"/>
        <v>45.536585365853661</v>
      </c>
      <c r="Q3032" t="str">
        <f t="shared" si="237"/>
        <v>theater/spaces</v>
      </c>
      <c r="R3032" t="s">
        <v>8342</v>
      </c>
      <c r="S3032" t="s">
        <v>8351</v>
      </c>
      <c r="T3032" s="10">
        <f t="shared" si="238"/>
        <v>42233.747349537036</v>
      </c>
      <c r="U3032" s="11">
        <f t="shared" si="239"/>
        <v>42263.747349537036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 s="6">
        <f t="shared" si="236"/>
        <v>51.724137931034484</v>
      </c>
      <c r="Q3033" t="str">
        <f t="shared" si="237"/>
        <v>theater/spaces</v>
      </c>
      <c r="R3033" t="s">
        <v>8342</v>
      </c>
      <c r="S3033" t="s">
        <v>8351</v>
      </c>
      <c r="T3033" s="10">
        <f t="shared" si="238"/>
        <v>42597.882488425923</v>
      </c>
      <c r="U3033" s="11">
        <f t="shared" si="239"/>
        <v>42657.882488425923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127.2</v>
      </c>
      <c r="P3034" s="6">
        <f t="shared" si="236"/>
        <v>50.88</v>
      </c>
      <c r="Q3034" t="str">
        <f t="shared" si="237"/>
        <v>theater/spaces</v>
      </c>
      <c r="R3034" t="s">
        <v>8342</v>
      </c>
      <c r="S3034" t="s">
        <v>8351</v>
      </c>
      <c r="T3034" s="10">
        <f t="shared" si="238"/>
        <v>42228.044664351852</v>
      </c>
      <c r="U3034" s="11">
        <f t="shared" si="239"/>
        <v>42258.044664351852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146.53333333333333</v>
      </c>
      <c r="P3035" s="6">
        <f t="shared" si="236"/>
        <v>191.13043478260869</v>
      </c>
      <c r="Q3035" t="str">
        <f t="shared" si="237"/>
        <v>theater/spaces</v>
      </c>
      <c r="R3035" t="s">
        <v>8342</v>
      </c>
      <c r="S3035" t="s">
        <v>8351</v>
      </c>
      <c r="T3035" s="10">
        <f t="shared" si="238"/>
        <v>42570.110243055555</v>
      </c>
      <c r="U3035" s="11">
        <f t="shared" si="239"/>
        <v>42600.110243055555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112.53599999999999</v>
      </c>
      <c r="P3036" s="6">
        <f t="shared" si="236"/>
        <v>89.314285714285717</v>
      </c>
      <c r="Q3036" t="str">
        <f t="shared" si="237"/>
        <v>theater/spaces</v>
      </c>
      <c r="R3036" t="s">
        <v>8342</v>
      </c>
      <c r="S3036" t="s">
        <v>8351</v>
      </c>
      <c r="T3036" s="10">
        <f t="shared" si="238"/>
        <v>42644.535358796296</v>
      </c>
      <c r="U3036" s="11">
        <f t="shared" si="239"/>
        <v>42675.165972222225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108.78684000000001</v>
      </c>
      <c r="P3037" s="6">
        <f t="shared" si="236"/>
        <v>88.588631921824103</v>
      </c>
      <c r="Q3037" t="str">
        <f t="shared" si="237"/>
        <v>theater/spaces</v>
      </c>
      <c r="R3037" t="s">
        <v>8342</v>
      </c>
      <c r="S3037" t="s">
        <v>8351</v>
      </c>
      <c r="T3037" s="10">
        <f t="shared" si="238"/>
        <v>41368.560289351852</v>
      </c>
      <c r="U3037" s="11">
        <f t="shared" si="239"/>
        <v>41398.560289351852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126.732</v>
      </c>
      <c r="P3038" s="6">
        <f t="shared" si="236"/>
        <v>96.300911854103347</v>
      </c>
      <c r="Q3038" t="str">
        <f t="shared" si="237"/>
        <v>theater/spaces</v>
      </c>
      <c r="R3038" t="s">
        <v>8342</v>
      </c>
      <c r="S3038" t="s">
        <v>8351</v>
      </c>
      <c r="T3038" s="10">
        <f t="shared" si="238"/>
        <v>41466.785231481481</v>
      </c>
      <c r="U3038" s="11">
        <f t="shared" si="239"/>
        <v>41502.499305555553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213.20000000000002</v>
      </c>
      <c r="P3039" s="6">
        <f t="shared" si="236"/>
        <v>33.3125</v>
      </c>
      <c r="Q3039" t="str">
        <f t="shared" si="237"/>
        <v>theater/spaces</v>
      </c>
      <c r="R3039" t="s">
        <v>8342</v>
      </c>
      <c r="S3039" t="s">
        <v>8351</v>
      </c>
      <c r="T3039" s="10">
        <f t="shared" si="238"/>
        <v>40378.893206018518</v>
      </c>
      <c r="U3039" s="11">
        <f t="shared" si="239"/>
        <v>40453.207638888889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100.49999999999999</v>
      </c>
      <c r="P3040" s="6">
        <f t="shared" si="236"/>
        <v>37.222222222222221</v>
      </c>
      <c r="Q3040" t="str">
        <f t="shared" si="237"/>
        <v>theater/spaces</v>
      </c>
      <c r="R3040" t="s">
        <v>8342</v>
      </c>
      <c r="S3040" t="s">
        <v>8351</v>
      </c>
      <c r="T3040" s="10">
        <f t="shared" si="238"/>
        <v>42373.252280092594</v>
      </c>
      <c r="U3040" s="11">
        <f t="shared" si="239"/>
        <v>42433.252280092594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108.71389999999998</v>
      </c>
      <c r="P3041" s="6">
        <f t="shared" si="236"/>
        <v>92.130423728813554</v>
      </c>
      <c r="Q3041" t="str">
        <f t="shared" si="237"/>
        <v>theater/spaces</v>
      </c>
      <c r="R3041" t="s">
        <v>8342</v>
      </c>
      <c r="S3041" t="s">
        <v>8351</v>
      </c>
      <c r="T3041" s="10">
        <f t="shared" si="238"/>
        <v>41610.794421296298</v>
      </c>
      <c r="U3041" s="11">
        <f t="shared" si="239"/>
        <v>41637.332638888889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107.5</v>
      </c>
      <c r="P3042" s="6">
        <f t="shared" si="236"/>
        <v>76.785714285714292</v>
      </c>
      <c r="Q3042" t="str">
        <f t="shared" si="237"/>
        <v>theater/spaces</v>
      </c>
      <c r="R3042" t="s">
        <v>8342</v>
      </c>
      <c r="S3042" t="s">
        <v>8351</v>
      </c>
      <c r="T3042" s="10">
        <f t="shared" si="238"/>
        <v>42177.791909722218</v>
      </c>
      <c r="U3042" s="11">
        <f t="shared" si="239"/>
        <v>42181.958333333328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110.48192771084338</v>
      </c>
      <c r="P3043" s="6">
        <f t="shared" si="236"/>
        <v>96.526315789473685</v>
      </c>
      <c r="Q3043" t="str">
        <f t="shared" si="237"/>
        <v>theater/spaces</v>
      </c>
      <c r="R3043" t="s">
        <v>8342</v>
      </c>
      <c r="S3043" t="s">
        <v>8351</v>
      </c>
      <c r="T3043" s="10">
        <f t="shared" si="238"/>
        <v>42359.868611111116</v>
      </c>
      <c r="U3043" s="11">
        <f t="shared" si="239"/>
        <v>42389.868611111116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 s="6">
        <f t="shared" si="236"/>
        <v>51.891891891891895</v>
      </c>
      <c r="Q3044" t="str">
        <f t="shared" si="237"/>
        <v>theater/spaces</v>
      </c>
      <c r="R3044" t="s">
        <v>8342</v>
      </c>
      <c r="S3044" t="s">
        <v>8351</v>
      </c>
      <c r="T3044" s="10">
        <f t="shared" si="238"/>
        <v>42253.688043981485</v>
      </c>
      <c r="U3044" s="11">
        <f t="shared" si="239"/>
        <v>42283.688043981485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110.00666666666667</v>
      </c>
      <c r="P3045" s="6">
        <f t="shared" si="236"/>
        <v>128.9140625</v>
      </c>
      <c r="Q3045" t="str">
        <f t="shared" si="237"/>
        <v>theater/spaces</v>
      </c>
      <c r="R3045" t="s">
        <v>8342</v>
      </c>
      <c r="S3045" t="s">
        <v>8351</v>
      </c>
      <c r="T3045" s="10">
        <f t="shared" si="238"/>
        <v>42083.070590277777</v>
      </c>
      <c r="U3045" s="11">
        <f t="shared" si="239"/>
        <v>42110.118055555555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109.34166666666667</v>
      </c>
      <c r="P3046" s="6">
        <f t="shared" si="236"/>
        <v>84.108974358974365</v>
      </c>
      <c r="Q3046" t="str">
        <f t="shared" si="237"/>
        <v>theater/spaces</v>
      </c>
      <c r="R3046" t="s">
        <v>8342</v>
      </c>
      <c r="S3046" t="s">
        <v>8351</v>
      </c>
      <c r="T3046" s="10">
        <f t="shared" si="238"/>
        <v>42387.7268287037</v>
      </c>
      <c r="U3046" s="11">
        <f t="shared" si="239"/>
        <v>42402.7268287037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132.70650000000001</v>
      </c>
      <c r="P3047" s="6">
        <f t="shared" si="236"/>
        <v>82.941562500000003</v>
      </c>
      <c r="Q3047" t="str">
        <f t="shared" si="237"/>
        <v>theater/spaces</v>
      </c>
      <c r="R3047" t="s">
        <v>8342</v>
      </c>
      <c r="S3047" t="s">
        <v>8351</v>
      </c>
      <c r="T3047" s="10">
        <f t="shared" si="238"/>
        <v>41843.155729166669</v>
      </c>
      <c r="U3047" s="11">
        <f t="shared" si="239"/>
        <v>41873.155729166669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190.84810126582278</v>
      </c>
      <c r="P3048" s="6">
        <f t="shared" si="236"/>
        <v>259.94827586206895</v>
      </c>
      <c r="Q3048" t="str">
        <f t="shared" si="237"/>
        <v>theater/spaces</v>
      </c>
      <c r="R3048" t="s">
        <v>8342</v>
      </c>
      <c r="S3048" t="s">
        <v>8351</v>
      </c>
      <c r="T3048" s="10">
        <f t="shared" si="238"/>
        <v>41862.803078703706</v>
      </c>
      <c r="U3048" s="11">
        <f t="shared" si="239"/>
        <v>41892.202777777777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 s="6">
        <f t="shared" si="236"/>
        <v>37.25</v>
      </c>
      <c r="Q3049" t="str">
        <f t="shared" si="237"/>
        <v>theater/spaces</v>
      </c>
      <c r="R3049" t="s">
        <v>8342</v>
      </c>
      <c r="S3049" t="s">
        <v>8351</v>
      </c>
      <c r="T3049" s="10">
        <f t="shared" si="238"/>
        <v>42443.989050925928</v>
      </c>
      <c r="U3049" s="11">
        <f t="shared" si="239"/>
        <v>42487.552777777775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166.4</v>
      </c>
      <c r="P3050" s="6">
        <f t="shared" si="236"/>
        <v>177.02127659574469</v>
      </c>
      <c r="Q3050" t="str">
        <f t="shared" si="237"/>
        <v>theater/spaces</v>
      </c>
      <c r="R3050" t="s">
        <v>8342</v>
      </c>
      <c r="S3050" t="s">
        <v>8351</v>
      </c>
      <c r="T3050" s="10">
        <f t="shared" si="238"/>
        <v>41975.901180555549</v>
      </c>
      <c r="U3050" s="11">
        <f t="shared" si="239"/>
        <v>42004.890277777777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106.66666666666667</v>
      </c>
      <c r="P3051" s="6">
        <f t="shared" si="236"/>
        <v>74.074074074074076</v>
      </c>
      <c r="Q3051" t="str">
        <f t="shared" si="237"/>
        <v>theater/spaces</v>
      </c>
      <c r="R3051" t="s">
        <v>8342</v>
      </c>
      <c r="S3051" t="s">
        <v>8351</v>
      </c>
      <c r="T3051" s="10">
        <f t="shared" si="238"/>
        <v>42139.014525462961</v>
      </c>
      <c r="U3051" s="11">
        <f t="shared" si="239"/>
        <v>42169.014525462961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 s="6">
        <f t="shared" si="236"/>
        <v>70.666666666666671</v>
      </c>
      <c r="Q3052" t="str">
        <f t="shared" si="237"/>
        <v>theater/spaces</v>
      </c>
      <c r="R3052" t="s">
        <v>8342</v>
      </c>
      <c r="S3052" t="s">
        <v>8351</v>
      </c>
      <c r="T3052" s="10">
        <f t="shared" si="238"/>
        <v>42465.16851851852</v>
      </c>
      <c r="U3052" s="11">
        <f t="shared" si="239"/>
        <v>42495.16851851852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23.62857142857143</v>
      </c>
      <c r="P3053" s="6">
        <f t="shared" si="236"/>
        <v>23.62857142857143</v>
      </c>
      <c r="Q3053" t="str">
        <f t="shared" si="237"/>
        <v>theater/spaces</v>
      </c>
      <c r="R3053" t="s">
        <v>8342</v>
      </c>
      <c r="S3053" t="s">
        <v>8351</v>
      </c>
      <c r="T3053" s="10">
        <f t="shared" si="238"/>
        <v>42744.416030092587</v>
      </c>
      <c r="U3053" s="11">
        <f t="shared" si="239"/>
        <v>42774.416030092587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0.15</v>
      </c>
      <c r="P3054" s="6">
        <f t="shared" si="236"/>
        <v>37.5</v>
      </c>
      <c r="Q3054" t="str">
        <f t="shared" si="237"/>
        <v>theater/spaces</v>
      </c>
      <c r="R3054" t="s">
        <v>8342</v>
      </c>
      <c r="S3054" t="s">
        <v>8351</v>
      </c>
      <c r="T3054" s="10">
        <f t="shared" si="238"/>
        <v>42122.670069444444</v>
      </c>
      <c r="U3054" s="11">
        <f t="shared" si="239"/>
        <v>42152.665972222225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0.4</v>
      </c>
      <c r="P3055" s="6">
        <f t="shared" si="236"/>
        <v>13.333333333333334</v>
      </c>
      <c r="Q3055" t="str">
        <f t="shared" si="237"/>
        <v>theater/spaces</v>
      </c>
      <c r="R3055" t="s">
        <v>8342</v>
      </c>
      <c r="S3055" t="s">
        <v>8351</v>
      </c>
      <c r="T3055" s="10">
        <f t="shared" si="238"/>
        <v>41862.761724537035</v>
      </c>
      <c r="U3055" s="11">
        <f t="shared" si="239"/>
        <v>41914.165972222225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 t="e">
        <f t="shared" si="236"/>
        <v>#DIV/0!</v>
      </c>
      <c r="Q3056" t="str">
        <f t="shared" si="237"/>
        <v>theater/spaces</v>
      </c>
      <c r="R3056" t="s">
        <v>8342</v>
      </c>
      <c r="S3056" t="s">
        <v>8351</v>
      </c>
      <c r="T3056" s="10">
        <f t="shared" si="238"/>
        <v>42027.832800925928</v>
      </c>
      <c r="U3056" s="11">
        <f t="shared" si="239"/>
        <v>42065.044444444444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5.0000000000000001E-3</v>
      </c>
      <c r="P3057" s="6">
        <f t="shared" si="236"/>
        <v>1</v>
      </c>
      <c r="Q3057" t="str">
        <f t="shared" si="237"/>
        <v>theater/spaces</v>
      </c>
      <c r="R3057" t="s">
        <v>8342</v>
      </c>
      <c r="S3057" t="s">
        <v>8351</v>
      </c>
      <c r="T3057" s="10">
        <f t="shared" si="238"/>
        <v>41953.95821759259</v>
      </c>
      <c r="U3057" s="11">
        <f t="shared" si="239"/>
        <v>42013.95821759259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 t="e">
        <f t="shared" si="236"/>
        <v>#DIV/0!</v>
      </c>
      <c r="Q3058" t="str">
        <f t="shared" si="237"/>
        <v>theater/spaces</v>
      </c>
      <c r="R3058" t="s">
        <v>8342</v>
      </c>
      <c r="S3058" t="s">
        <v>8351</v>
      </c>
      <c r="T3058" s="10">
        <f t="shared" si="238"/>
        <v>41851.636388888888</v>
      </c>
      <c r="U3058" s="11">
        <f t="shared" si="239"/>
        <v>41911.636388888888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 t="e">
        <f t="shared" si="236"/>
        <v>#DIV/0!</v>
      </c>
      <c r="Q3059" t="str">
        <f t="shared" si="237"/>
        <v>theater/spaces</v>
      </c>
      <c r="R3059" t="s">
        <v>8342</v>
      </c>
      <c r="S3059" t="s">
        <v>8351</v>
      </c>
      <c r="T3059" s="10">
        <f t="shared" si="238"/>
        <v>42433.650590277779</v>
      </c>
      <c r="U3059" s="11">
        <f t="shared" si="239"/>
        <v>42463.608923611115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1.6666666666666666E-2</v>
      </c>
      <c r="P3060" s="6">
        <f t="shared" si="236"/>
        <v>1</v>
      </c>
      <c r="Q3060" t="str">
        <f t="shared" si="237"/>
        <v>theater/spaces</v>
      </c>
      <c r="R3060" t="s">
        <v>8342</v>
      </c>
      <c r="S3060" t="s">
        <v>8351</v>
      </c>
      <c r="T3060" s="10">
        <f t="shared" si="238"/>
        <v>42460.374305555553</v>
      </c>
      <c r="U3060" s="11">
        <f t="shared" si="239"/>
        <v>42510.374305555553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3.0066666666666664</v>
      </c>
      <c r="P3061" s="6">
        <f t="shared" si="236"/>
        <v>41</v>
      </c>
      <c r="Q3061" t="str">
        <f t="shared" si="237"/>
        <v>theater/spaces</v>
      </c>
      <c r="R3061" t="s">
        <v>8342</v>
      </c>
      <c r="S3061" t="s">
        <v>8351</v>
      </c>
      <c r="T3061" s="10">
        <f t="shared" si="238"/>
        <v>41829.935717592591</v>
      </c>
      <c r="U3061" s="11">
        <f t="shared" si="239"/>
        <v>41859.935717592591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0.15227272727272728</v>
      </c>
      <c r="P3062" s="6">
        <f t="shared" si="236"/>
        <v>55.833333333333336</v>
      </c>
      <c r="Q3062" t="str">
        <f t="shared" si="237"/>
        <v>theater/spaces</v>
      </c>
      <c r="R3062" t="s">
        <v>8342</v>
      </c>
      <c r="S3062" t="s">
        <v>8351</v>
      </c>
      <c r="T3062" s="10">
        <f t="shared" si="238"/>
        <v>42245.274699074071</v>
      </c>
      <c r="U3062" s="11">
        <f t="shared" si="239"/>
        <v>42275.274699074071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 t="e">
        <f t="shared" si="236"/>
        <v>#DIV/0!</v>
      </c>
      <c r="Q3063" t="str">
        <f t="shared" si="237"/>
        <v>theater/spaces</v>
      </c>
      <c r="R3063" t="s">
        <v>8342</v>
      </c>
      <c r="S3063" t="s">
        <v>8351</v>
      </c>
      <c r="T3063" s="10">
        <f t="shared" si="238"/>
        <v>41834.784120370372</v>
      </c>
      <c r="U3063" s="11">
        <f t="shared" si="239"/>
        <v>41864.784120370372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66.84</v>
      </c>
      <c r="P3064" s="6">
        <f t="shared" si="236"/>
        <v>99.761194029850742</v>
      </c>
      <c r="Q3064" t="str">
        <f t="shared" si="237"/>
        <v>theater/spaces</v>
      </c>
      <c r="R3064" t="s">
        <v>8342</v>
      </c>
      <c r="S3064" t="s">
        <v>8351</v>
      </c>
      <c r="T3064" s="10">
        <f t="shared" si="238"/>
        <v>42248.535787037035</v>
      </c>
      <c r="U3064" s="11">
        <f t="shared" si="239"/>
        <v>42277.75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19.566666666666666</v>
      </c>
      <c r="P3065" s="6">
        <f t="shared" si="236"/>
        <v>25.521739130434781</v>
      </c>
      <c r="Q3065" t="str">
        <f t="shared" si="237"/>
        <v>theater/spaces</v>
      </c>
      <c r="R3065" t="s">
        <v>8342</v>
      </c>
      <c r="S3065" t="s">
        <v>8351</v>
      </c>
      <c r="T3065" s="10">
        <f t="shared" si="238"/>
        <v>42630.922893518517</v>
      </c>
      <c r="U3065" s="11">
        <f t="shared" si="239"/>
        <v>42665.922893518517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11.294666666666666</v>
      </c>
      <c r="P3066" s="6">
        <f t="shared" si="236"/>
        <v>117.65277777777777</v>
      </c>
      <c r="Q3066" t="str">
        <f t="shared" si="237"/>
        <v>theater/spaces</v>
      </c>
      <c r="R3066" t="s">
        <v>8342</v>
      </c>
      <c r="S3066" t="s">
        <v>8351</v>
      </c>
      <c r="T3066" s="10">
        <f t="shared" si="238"/>
        <v>42299.130162037036</v>
      </c>
      <c r="U3066" s="11">
        <f t="shared" si="239"/>
        <v>42330.290972222225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0.04</v>
      </c>
      <c r="P3067" s="6">
        <f t="shared" si="236"/>
        <v>5</v>
      </c>
      <c r="Q3067" t="str">
        <f t="shared" si="237"/>
        <v>theater/spaces</v>
      </c>
      <c r="R3067" t="s">
        <v>8342</v>
      </c>
      <c r="S3067" t="s">
        <v>8351</v>
      </c>
      <c r="T3067" s="10">
        <f t="shared" si="238"/>
        <v>41825.055231481485</v>
      </c>
      <c r="U3067" s="11">
        <f t="shared" si="239"/>
        <v>41850.055231481485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11.985714285714286</v>
      </c>
      <c r="P3068" s="6">
        <f t="shared" si="236"/>
        <v>2796.6666666666665</v>
      </c>
      <c r="Q3068" t="str">
        <f t="shared" si="237"/>
        <v>theater/spaces</v>
      </c>
      <c r="R3068" t="s">
        <v>8342</v>
      </c>
      <c r="S3068" t="s">
        <v>8351</v>
      </c>
      <c r="T3068" s="10">
        <f t="shared" si="238"/>
        <v>42531.228437500002</v>
      </c>
      <c r="U3068" s="11">
        <f t="shared" si="239"/>
        <v>42561.228437500002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</v>
      </c>
      <c r="P3069" s="6">
        <f t="shared" si="236"/>
        <v>200</v>
      </c>
      <c r="Q3069" t="str">
        <f t="shared" si="237"/>
        <v>theater/spaces</v>
      </c>
      <c r="R3069" t="s">
        <v>8342</v>
      </c>
      <c r="S3069" t="s">
        <v>8351</v>
      </c>
      <c r="T3069" s="10">
        <f t="shared" si="238"/>
        <v>42226.938414351855</v>
      </c>
      <c r="U3069" s="11">
        <f t="shared" si="239"/>
        <v>42256.938414351855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6.9999999999999993E-2</v>
      </c>
      <c r="P3070" s="6">
        <f t="shared" si="236"/>
        <v>87.5</v>
      </c>
      <c r="Q3070" t="str">
        <f t="shared" si="237"/>
        <v>theater/spaces</v>
      </c>
      <c r="R3070" t="s">
        <v>8342</v>
      </c>
      <c r="S3070" t="s">
        <v>8351</v>
      </c>
      <c r="T3070" s="10">
        <f t="shared" si="238"/>
        <v>42263.691574074073</v>
      </c>
      <c r="U3070" s="11">
        <f t="shared" si="239"/>
        <v>42293.691574074073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14.099999999999998</v>
      </c>
      <c r="P3071" s="6">
        <f t="shared" si="236"/>
        <v>20.142857142857142</v>
      </c>
      <c r="Q3071" t="str">
        <f t="shared" si="237"/>
        <v>theater/spaces</v>
      </c>
      <c r="R3071" t="s">
        <v>8342</v>
      </c>
      <c r="S3071" t="s">
        <v>8351</v>
      </c>
      <c r="T3071" s="10">
        <f t="shared" si="238"/>
        <v>41957.833726851852</v>
      </c>
      <c r="U3071" s="11">
        <f t="shared" si="239"/>
        <v>41987.833726851852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3.34</v>
      </c>
      <c r="P3072" s="6">
        <f t="shared" si="236"/>
        <v>20.875</v>
      </c>
      <c r="Q3072" t="str">
        <f t="shared" si="237"/>
        <v>theater/spaces</v>
      </c>
      <c r="R3072" t="s">
        <v>8342</v>
      </c>
      <c r="S3072" t="s">
        <v>8351</v>
      </c>
      <c r="T3072" s="10">
        <f t="shared" si="238"/>
        <v>42690.733437499999</v>
      </c>
      <c r="U3072" s="11">
        <f t="shared" si="239"/>
        <v>42711.733437499999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59.774999999999999</v>
      </c>
      <c r="P3073" s="6">
        <f t="shared" si="236"/>
        <v>61.307692307692307</v>
      </c>
      <c r="Q3073" t="str">
        <f t="shared" si="237"/>
        <v>theater/spaces</v>
      </c>
      <c r="R3073" t="s">
        <v>8342</v>
      </c>
      <c r="S3073" t="s">
        <v>8351</v>
      </c>
      <c r="T3073" s="10">
        <f t="shared" si="238"/>
        <v>42097.732418981483</v>
      </c>
      <c r="U3073" s="11">
        <f t="shared" si="239"/>
        <v>42115.249305555553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40">(E3074/D3074)*100</f>
        <v>1.6666666666666666E-2</v>
      </c>
      <c r="P3074" s="6">
        <f t="shared" ref="P3074:P3137" si="241">(E3074/L3074)</f>
        <v>1</v>
      </c>
      <c r="Q3074" t="str">
        <f t="shared" ref="Q3074:Q3137" si="242">N3074</f>
        <v>theater/spaces</v>
      </c>
      <c r="R3074" t="s">
        <v>8342</v>
      </c>
      <c r="S3074" t="s">
        <v>8351</v>
      </c>
      <c r="T3074" s="10">
        <f t="shared" si="238"/>
        <v>42658.690532407403</v>
      </c>
      <c r="U3074" s="11">
        <f t="shared" si="239"/>
        <v>42673.073611111111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40"/>
        <v>2.3035714285714284E-2</v>
      </c>
      <c r="P3075" s="6">
        <f t="shared" si="241"/>
        <v>92.142857142857139</v>
      </c>
      <c r="Q3075" t="str">
        <f t="shared" si="242"/>
        <v>theater/spaces</v>
      </c>
      <c r="R3075" t="s">
        <v>8342</v>
      </c>
      <c r="S3075" t="s">
        <v>8351</v>
      </c>
      <c r="T3075" s="10">
        <f t="shared" ref="T3075:T3138" si="243">(((J3075/60)/60)/24)+DATE(1970,1,1)</f>
        <v>42111.684027777781</v>
      </c>
      <c r="U3075" s="11">
        <f t="shared" ref="U3075:U3138" si="244">(((I3075/60)/60)/24)+DATE(1970,1,1)</f>
        <v>42169.804861111115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8.8000000000000009E-2</v>
      </c>
      <c r="P3076" s="6">
        <f t="shared" si="241"/>
        <v>7.333333333333333</v>
      </c>
      <c r="Q3076" t="str">
        <f t="shared" si="242"/>
        <v>theater/spaces</v>
      </c>
      <c r="R3076" t="s">
        <v>8342</v>
      </c>
      <c r="S3076" t="s">
        <v>8351</v>
      </c>
      <c r="T3076" s="10">
        <f t="shared" si="243"/>
        <v>42409.571284722217</v>
      </c>
      <c r="U3076" s="11">
        <f t="shared" si="244"/>
        <v>42439.571284722217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</v>
      </c>
      <c r="P3077" s="6">
        <f t="shared" si="241"/>
        <v>64.8</v>
      </c>
      <c r="Q3077" t="str">
        <f t="shared" si="242"/>
        <v>theater/spaces</v>
      </c>
      <c r="R3077" t="s">
        <v>8342</v>
      </c>
      <c r="S3077" t="s">
        <v>8351</v>
      </c>
      <c r="T3077" s="10">
        <f t="shared" si="243"/>
        <v>42551.102314814809</v>
      </c>
      <c r="U3077" s="11">
        <f t="shared" si="244"/>
        <v>42601.102314814809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15.06</v>
      </c>
      <c r="P3078" s="6">
        <f t="shared" si="241"/>
        <v>30.12</v>
      </c>
      <c r="Q3078" t="str">
        <f t="shared" si="242"/>
        <v>theater/spaces</v>
      </c>
      <c r="R3078" t="s">
        <v>8342</v>
      </c>
      <c r="S3078" t="s">
        <v>8351</v>
      </c>
      <c r="T3078" s="10">
        <f t="shared" si="243"/>
        <v>42226.651886574073</v>
      </c>
      <c r="U3078" s="11">
        <f t="shared" si="244"/>
        <v>42286.651886574073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0.47727272727272729</v>
      </c>
      <c r="P3079" s="6">
        <f t="shared" si="241"/>
        <v>52.5</v>
      </c>
      <c r="Q3079" t="str">
        <f t="shared" si="242"/>
        <v>theater/spaces</v>
      </c>
      <c r="R3079" t="s">
        <v>8342</v>
      </c>
      <c r="S3079" t="s">
        <v>8351</v>
      </c>
      <c r="T3079" s="10">
        <f t="shared" si="243"/>
        <v>42766.956921296296</v>
      </c>
      <c r="U3079" s="11">
        <f t="shared" si="244"/>
        <v>42796.956921296296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0.11833333333333333</v>
      </c>
      <c r="P3080" s="6">
        <f t="shared" si="241"/>
        <v>23.666666666666668</v>
      </c>
      <c r="Q3080" t="str">
        <f t="shared" si="242"/>
        <v>theater/spaces</v>
      </c>
      <c r="R3080" t="s">
        <v>8342</v>
      </c>
      <c r="S3080" t="s">
        <v>8351</v>
      </c>
      <c r="T3080" s="10">
        <f t="shared" si="243"/>
        <v>42031.138831018514</v>
      </c>
      <c r="U3080" s="11">
        <f t="shared" si="244"/>
        <v>42061.138831018514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0.8417399858735245</v>
      </c>
      <c r="P3081" s="6">
        <f t="shared" si="241"/>
        <v>415.77777777777777</v>
      </c>
      <c r="Q3081" t="str">
        <f t="shared" si="242"/>
        <v>theater/spaces</v>
      </c>
      <c r="R3081" t="s">
        <v>8342</v>
      </c>
      <c r="S3081" t="s">
        <v>8351</v>
      </c>
      <c r="T3081" s="10">
        <f t="shared" si="243"/>
        <v>42055.713368055556</v>
      </c>
      <c r="U3081" s="11">
        <f t="shared" si="244"/>
        <v>42085.671701388885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1.8799999999999997E-2</v>
      </c>
      <c r="P3082" s="6">
        <f t="shared" si="241"/>
        <v>53.714285714285715</v>
      </c>
      <c r="Q3082" t="str">
        <f t="shared" si="242"/>
        <v>theater/spaces</v>
      </c>
      <c r="R3082" t="s">
        <v>8342</v>
      </c>
      <c r="S3082" t="s">
        <v>8351</v>
      </c>
      <c r="T3082" s="10">
        <f t="shared" si="243"/>
        <v>41940.028287037036</v>
      </c>
      <c r="U3082" s="11">
        <f t="shared" si="244"/>
        <v>42000.0699537037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0.21029999999999999</v>
      </c>
      <c r="P3083" s="6">
        <f t="shared" si="241"/>
        <v>420.6</v>
      </c>
      <c r="Q3083" t="str">
        <f t="shared" si="242"/>
        <v>theater/spaces</v>
      </c>
      <c r="R3083" t="s">
        <v>8342</v>
      </c>
      <c r="S3083" t="s">
        <v>8351</v>
      </c>
      <c r="T3083" s="10">
        <f t="shared" si="243"/>
        <v>42237.181608796294</v>
      </c>
      <c r="U3083" s="11">
        <f t="shared" si="244"/>
        <v>42267.181608796294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 t="e">
        <f t="shared" si="241"/>
        <v>#DIV/0!</v>
      </c>
      <c r="Q3084" t="str">
        <f t="shared" si="242"/>
        <v>theater/spaces</v>
      </c>
      <c r="R3084" t="s">
        <v>8342</v>
      </c>
      <c r="S3084" t="s">
        <v>8351</v>
      </c>
      <c r="T3084" s="10">
        <f t="shared" si="243"/>
        <v>42293.922986111109</v>
      </c>
      <c r="U3084" s="11">
        <f t="shared" si="244"/>
        <v>42323.96465277778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0.27999999999999997</v>
      </c>
      <c r="P3085" s="6">
        <f t="shared" si="241"/>
        <v>18.666666666666668</v>
      </c>
      <c r="Q3085" t="str">
        <f t="shared" si="242"/>
        <v>theater/spaces</v>
      </c>
      <c r="R3085" t="s">
        <v>8342</v>
      </c>
      <c r="S3085" t="s">
        <v>8351</v>
      </c>
      <c r="T3085" s="10">
        <f t="shared" si="243"/>
        <v>41853.563402777778</v>
      </c>
      <c r="U3085" s="11">
        <f t="shared" si="244"/>
        <v>41883.208333333336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11.57920670115792</v>
      </c>
      <c r="P3086" s="6">
        <f t="shared" si="241"/>
        <v>78.333333333333329</v>
      </c>
      <c r="Q3086" t="str">
        <f t="shared" si="242"/>
        <v>theater/spaces</v>
      </c>
      <c r="R3086" t="s">
        <v>8342</v>
      </c>
      <c r="S3086" t="s">
        <v>8351</v>
      </c>
      <c r="T3086" s="10">
        <f t="shared" si="243"/>
        <v>42100.723738425921</v>
      </c>
      <c r="U3086" s="11">
        <f t="shared" si="244"/>
        <v>42129.783333333333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</v>
      </c>
      <c r="P3087" s="6">
        <f t="shared" si="241"/>
        <v>67.777777777777771</v>
      </c>
      <c r="Q3087" t="str">
        <f t="shared" si="242"/>
        <v>theater/spaces</v>
      </c>
      <c r="R3087" t="s">
        <v>8342</v>
      </c>
      <c r="S3087" t="s">
        <v>8351</v>
      </c>
      <c r="T3087" s="10">
        <f t="shared" si="243"/>
        <v>42246.883784722217</v>
      </c>
      <c r="U3087" s="11">
        <f t="shared" si="244"/>
        <v>42276.883784722217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0.25</v>
      </c>
      <c r="P3088" s="6">
        <f t="shared" si="241"/>
        <v>16.666666666666668</v>
      </c>
      <c r="Q3088" t="str">
        <f t="shared" si="242"/>
        <v>theater/spaces</v>
      </c>
      <c r="R3088" t="s">
        <v>8342</v>
      </c>
      <c r="S3088" t="s">
        <v>8351</v>
      </c>
      <c r="T3088" s="10">
        <f t="shared" si="243"/>
        <v>42173.67082175926</v>
      </c>
      <c r="U3088" s="11">
        <f t="shared" si="244"/>
        <v>42233.67082175926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0.625</v>
      </c>
      <c r="P3089" s="6">
        <f t="shared" si="241"/>
        <v>62.5</v>
      </c>
      <c r="Q3089" t="str">
        <f t="shared" si="242"/>
        <v>theater/spaces</v>
      </c>
      <c r="R3089" t="s">
        <v>8342</v>
      </c>
      <c r="S3089" t="s">
        <v>8351</v>
      </c>
      <c r="T3089" s="10">
        <f t="shared" si="243"/>
        <v>42665.150347222225</v>
      </c>
      <c r="U3089" s="11">
        <f t="shared" si="244"/>
        <v>42725.192013888889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0.19384615384615383</v>
      </c>
      <c r="P3090" s="6">
        <f t="shared" si="241"/>
        <v>42</v>
      </c>
      <c r="Q3090" t="str">
        <f t="shared" si="242"/>
        <v>theater/spaces</v>
      </c>
      <c r="R3090" t="s">
        <v>8342</v>
      </c>
      <c r="S3090" t="s">
        <v>8351</v>
      </c>
      <c r="T3090" s="10">
        <f t="shared" si="243"/>
        <v>41981.57230324074</v>
      </c>
      <c r="U3090" s="11">
        <f t="shared" si="244"/>
        <v>42012.570138888885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23.416</v>
      </c>
      <c r="P3091" s="6">
        <f t="shared" si="241"/>
        <v>130.0888888888889</v>
      </c>
      <c r="Q3091" t="str">
        <f t="shared" si="242"/>
        <v>theater/spaces</v>
      </c>
      <c r="R3091" t="s">
        <v>8342</v>
      </c>
      <c r="S3091" t="s">
        <v>8351</v>
      </c>
      <c r="T3091" s="10">
        <f t="shared" si="243"/>
        <v>42528.542627314819</v>
      </c>
      <c r="U3091" s="11">
        <f t="shared" si="244"/>
        <v>42560.082638888889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5.0808888888888886</v>
      </c>
      <c r="P3092" s="6">
        <f t="shared" si="241"/>
        <v>1270.2222222222222</v>
      </c>
      <c r="Q3092" t="str">
        <f t="shared" si="242"/>
        <v>theater/spaces</v>
      </c>
      <c r="R3092" t="s">
        <v>8342</v>
      </c>
      <c r="S3092" t="s">
        <v>8351</v>
      </c>
      <c r="T3092" s="10">
        <f t="shared" si="243"/>
        <v>42065.818807870368</v>
      </c>
      <c r="U3092" s="11">
        <f t="shared" si="244"/>
        <v>42125.777141203704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15.920000000000002</v>
      </c>
      <c r="P3093" s="6">
        <f t="shared" si="241"/>
        <v>88.444444444444443</v>
      </c>
      <c r="Q3093" t="str">
        <f t="shared" si="242"/>
        <v>theater/spaces</v>
      </c>
      <c r="R3093" t="s">
        <v>8342</v>
      </c>
      <c r="S3093" t="s">
        <v>8351</v>
      </c>
      <c r="T3093" s="10">
        <f t="shared" si="243"/>
        <v>42566.948414351849</v>
      </c>
      <c r="U3093" s="11">
        <f t="shared" si="244"/>
        <v>42596.948414351849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1.1831900000000002</v>
      </c>
      <c r="P3094" s="6">
        <f t="shared" si="241"/>
        <v>56.342380952380957</v>
      </c>
      <c r="Q3094" t="str">
        <f t="shared" si="242"/>
        <v>theater/spaces</v>
      </c>
      <c r="R3094" t="s">
        <v>8342</v>
      </c>
      <c r="S3094" t="s">
        <v>8351</v>
      </c>
      <c r="T3094" s="10">
        <f t="shared" si="243"/>
        <v>42255.619351851856</v>
      </c>
      <c r="U3094" s="11">
        <f t="shared" si="244"/>
        <v>42292.916666666672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22.75</v>
      </c>
      <c r="P3095" s="6">
        <f t="shared" si="241"/>
        <v>53.529411764705884</v>
      </c>
      <c r="Q3095" t="str">
        <f t="shared" si="242"/>
        <v>theater/spaces</v>
      </c>
      <c r="R3095" t="s">
        <v>8342</v>
      </c>
      <c r="S3095" t="s">
        <v>8351</v>
      </c>
      <c r="T3095" s="10">
        <f t="shared" si="243"/>
        <v>41760.909039351849</v>
      </c>
      <c r="U3095" s="11">
        <f t="shared" si="244"/>
        <v>41791.165972222225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2.5000000000000001E-2</v>
      </c>
      <c r="P3096" s="6">
        <f t="shared" si="241"/>
        <v>25</v>
      </c>
      <c r="Q3096" t="str">
        <f t="shared" si="242"/>
        <v>theater/spaces</v>
      </c>
      <c r="R3096" t="s">
        <v>8342</v>
      </c>
      <c r="S3096" t="s">
        <v>8351</v>
      </c>
      <c r="T3096" s="10">
        <f t="shared" si="243"/>
        <v>42207.795787037037</v>
      </c>
      <c r="U3096" s="11">
        <f t="shared" si="244"/>
        <v>42267.795787037037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0.33512064343163539</v>
      </c>
      <c r="P3097" s="6">
        <f t="shared" si="241"/>
        <v>50</v>
      </c>
      <c r="Q3097" t="str">
        <f t="shared" si="242"/>
        <v>theater/spaces</v>
      </c>
      <c r="R3097" t="s">
        <v>8342</v>
      </c>
      <c r="S3097" t="s">
        <v>8351</v>
      </c>
      <c r="T3097" s="10">
        <f t="shared" si="243"/>
        <v>42523.025231481486</v>
      </c>
      <c r="U3097" s="11">
        <f t="shared" si="244"/>
        <v>42583.025231481486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</v>
      </c>
      <c r="P3098" s="6">
        <f t="shared" si="241"/>
        <v>56.785714285714285</v>
      </c>
      <c r="Q3098" t="str">
        <f t="shared" si="242"/>
        <v>theater/spaces</v>
      </c>
      <c r="R3098" t="s">
        <v>8342</v>
      </c>
      <c r="S3098" t="s">
        <v>8351</v>
      </c>
      <c r="T3098" s="10">
        <f t="shared" si="243"/>
        <v>42114.825532407413</v>
      </c>
      <c r="U3098" s="11">
        <f t="shared" si="244"/>
        <v>42144.825532407413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17.150000000000002</v>
      </c>
      <c r="P3099" s="6">
        <f t="shared" si="241"/>
        <v>40.833333333333336</v>
      </c>
      <c r="Q3099" t="str">
        <f t="shared" si="242"/>
        <v>theater/spaces</v>
      </c>
      <c r="R3099" t="s">
        <v>8342</v>
      </c>
      <c r="S3099" t="s">
        <v>8351</v>
      </c>
      <c r="T3099" s="10">
        <f t="shared" si="243"/>
        <v>42629.503483796296</v>
      </c>
      <c r="U3099" s="11">
        <f t="shared" si="244"/>
        <v>42650.583333333328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3.6080041046690612</v>
      </c>
      <c r="P3100" s="6">
        <f t="shared" si="241"/>
        <v>65.111111111111114</v>
      </c>
      <c r="Q3100" t="str">
        <f t="shared" si="242"/>
        <v>theater/spaces</v>
      </c>
      <c r="R3100" t="s">
        <v>8342</v>
      </c>
      <c r="S3100" t="s">
        <v>8351</v>
      </c>
      <c r="T3100" s="10">
        <f t="shared" si="243"/>
        <v>42359.792233796295</v>
      </c>
      <c r="U3100" s="11">
        <f t="shared" si="244"/>
        <v>42408.01180555555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13.900000000000002</v>
      </c>
      <c r="P3101" s="6">
        <f t="shared" si="241"/>
        <v>55.6</v>
      </c>
      <c r="Q3101" t="str">
        <f t="shared" si="242"/>
        <v>theater/spaces</v>
      </c>
      <c r="R3101" t="s">
        <v>8342</v>
      </c>
      <c r="S3101" t="s">
        <v>8351</v>
      </c>
      <c r="T3101" s="10">
        <f t="shared" si="243"/>
        <v>42382.189710648148</v>
      </c>
      <c r="U3101" s="11">
        <f t="shared" si="244"/>
        <v>42412.189710648148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15.225</v>
      </c>
      <c r="P3102" s="6">
        <f t="shared" si="241"/>
        <v>140.53846153846155</v>
      </c>
      <c r="Q3102" t="str">
        <f t="shared" si="242"/>
        <v>theater/spaces</v>
      </c>
      <c r="R3102" t="s">
        <v>8342</v>
      </c>
      <c r="S3102" t="s">
        <v>8351</v>
      </c>
      <c r="T3102" s="10">
        <f t="shared" si="243"/>
        <v>41902.622395833336</v>
      </c>
      <c r="U3102" s="11">
        <f t="shared" si="244"/>
        <v>41932.622395833336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 s="6">
        <f t="shared" si="241"/>
        <v>25</v>
      </c>
      <c r="Q3103" t="str">
        <f t="shared" si="242"/>
        <v>theater/spaces</v>
      </c>
      <c r="R3103" t="s">
        <v>8342</v>
      </c>
      <c r="S3103" t="s">
        <v>8351</v>
      </c>
      <c r="T3103" s="10">
        <f t="shared" si="243"/>
        <v>42171.383530092593</v>
      </c>
      <c r="U3103" s="11">
        <f t="shared" si="244"/>
        <v>42201.330555555556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39.112499999999997</v>
      </c>
      <c r="P3104" s="6">
        <f t="shared" si="241"/>
        <v>69.533333333333331</v>
      </c>
      <c r="Q3104" t="str">
        <f t="shared" si="242"/>
        <v>theater/spaces</v>
      </c>
      <c r="R3104" t="s">
        <v>8342</v>
      </c>
      <c r="S3104" t="s">
        <v>8351</v>
      </c>
      <c r="T3104" s="10">
        <f t="shared" si="243"/>
        <v>42555.340486111112</v>
      </c>
      <c r="U3104" s="11">
        <f t="shared" si="244"/>
        <v>42605.340486111112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0.26829268292682928</v>
      </c>
      <c r="P3105" s="6">
        <f t="shared" si="241"/>
        <v>5.5</v>
      </c>
      <c r="Q3105" t="str">
        <f t="shared" si="242"/>
        <v>theater/spaces</v>
      </c>
      <c r="R3105" t="s">
        <v>8342</v>
      </c>
      <c r="S3105" t="s">
        <v>8351</v>
      </c>
      <c r="T3105" s="10">
        <f t="shared" si="243"/>
        <v>42107.156319444446</v>
      </c>
      <c r="U3105" s="11">
        <f t="shared" si="244"/>
        <v>42167.156319444446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29.625</v>
      </c>
      <c r="P3106" s="6">
        <f t="shared" si="241"/>
        <v>237</v>
      </c>
      <c r="Q3106" t="str">
        <f t="shared" si="242"/>
        <v>theater/spaces</v>
      </c>
      <c r="R3106" t="s">
        <v>8342</v>
      </c>
      <c r="S3106" t="s">
        <v>8351</v>
      </c>
      <c r="T3106" s="10">
        <f t="shared" si="243"/>
        <v>42006.908692129626</v>
      </c>
      <c r="U3106" s="11">
        <f t="shared" si="244"/>
        <v>42038.083333333328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42.360992301112063</v>
      </c>
      <c r="P3107" s="6">
        <f t="shared" si="241"/>
        <v>79.870967741935488</v>
      </c>
      <c r="Q3107" t="str">
        <f t="shared" si="242"/>
        <v>theater/spaces</v>
      </c>
      <c r="R3107" t="s">
        <v>8342</v>
      </c>
      <c r="S3107" t="s">
        <v>8351</v>
      </c>
      <c r="T3107" s="10">
        <f t="shared" si="243"/>
        <v>41876.718935185185</v>
      </c>
      <c r="U3107" s="11">
        <f t="shared" si="244"/>
        <v>41931.208333333336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4.1000000000000005</v>
      </c>
      <c r="P3108" s="6">
        <f t="shared" si="241"/>
        <v>10.25</v>
      </c>
      <c r="Q3108" t="str">
        <f t="shared" si="242"/>
        <v>theater/spaces</v>
      </c>
      <c r="R3108" t="s">
        <v>8342</v>
      </c>
      <c r="S3108" t="s">
        <v>8351</v>
      </c>
      <c r="T3108" s="10">
        <f t="shared" si="243"/>
        <v>42241.429120370376</v>
      </c>
      <c r="U3108" s="11">
        <f t="shared" si="244"/>
        <v>42263.916666666672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19.762499999999999</v>
      </c>
      <c r="P3109" s="6">
        <f t="shared" si="241"/>
        <v>272.58620689655174</v>
      </c>
      <c r="Q3109" t="str">
        <f t="shared" si="242"/>
        <v>theater/spaces</v>
      </c>
      <c r="R3109" t="s">
        <v>8342</v>
      </c>
      <c r="S3109" t="s">
        <v>8351</v>
      </c>
      <c r="T3109" s="10">
        <f t="shared" si="243"/>
        <v>42128.814247685179</v>
      </c>
      <c r="U3109" s="11">
        <f t="shared" si="244"/>
        <v>42135.814247685179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5.1999999999999998E-2</v>
      </c>
      <c r="P3110" s="6">
        <f t="shared" si="241"/>
        <v>13</v>
      </c>
      <c r="Q3110" t="str">
        <f t="shared" si="242"/>
        <v>theater/spaces</v>
      </c>
      <c r="R3110" t="s">
        <v>8342</v>
      </c>
      <c r="S3110" t="s">
        <v>8351</v>
      </c>
      <c r="T3110" s="10">
        <f t="shared" si="243"/>
        <v>42062.680486111116</v>
      </c>
      <c r="U3110" s="11">
        <f t="shared" si="244"/>
        <v>42122.638819444444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25.030188679245285</v>
      </c>
      <c r="P3111" s="6">
        <f t="shared" si="241"/>
        <v>58.184210526315788</v>
      </c>
      <c r="Q3111" t="str">
        <f t="shared" si="242"/>
        <v>theater/spaces</v>
      </c>
      <c r="R3111" t="s">
        <v>8342</v>
      </c>
      <c r="S3111" t="s">
        <v>8351</v>
      </c>
      <c r="T3111" s="10">
        <f t="shared" si="243"/>
        <v>41844.125115740739</v>
      </c>
      <c r="U3111" s="11">
        <f t="shared" si="244"/>
        <v>41879.125115740739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0.04</v>
      </c>
      <c r="P3112" s="6">
        <f t="shared" si="241"/>
        <v>10</v>
      </c>
      <c r="Q3112" t="str">
        <f t="shared" si="242"/>
        <v>theater/spaces</v>
      </c>
      <c r="R3112" t="s">
        <v>8342</v>
      </c>
      <c r="S3112" t="s">
        <v>8351</v>
      </c>
      <c r="T3112" s="10">
        <f t="shared" si="243"/>
        <v>42745.031469907408</v>
      </c>
      <c r="U3112" s="11">
        <f t="shared" si="244"/>
        <v>42785.031469907408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26.640000000000004</v>
      </c>
      <c r="P3113" s="6">
        <f t="shared" si="241"/>
        <v>70.10526315789474</v>
      </c>
      <c r="Q3113" t="str">
        <f t="shared" si="242"/>
        <v>theater/spaces</v>
      </c>
      <c r="R3113" t="s">
        <v>8342</v>
      </c>
      <c r="S3113" t="s">
        <v>8351</v>
      </c>
      <c r="T3113" s="10">
        <f t="shared" si="243"/>
        <v>41885.595138888886</v>
      </c>
      <c r="U3113" s="11">
        <f t="shared" si="244"/>
        <v>41916.595138888886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4.7363636363636363</v>
      </c>
      <c r="P3114" s="6">
        <f t="shared" si="241"/>
        <v>57.888888888888886</v>
      </c>
      <c r="Q3114" t="str">
        <f t="shared" si="242"/>
        <v>theater/spaces</v>
      </c>
      <c r="R3114" t="s">
        <v>8342</v>
      </c>
      <c r="S3114" t="s">
        <v>8351</v>
      </c>
      <c r="T3114" s="10">
        <f t="shared" si="243"/>
        <v>42615.121921296297</v>
      </c>
      <c r="U3114" s="11">
        <f t="shared" si="244"/>
        <v>42675.121921296297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4.2435339894712749</v>
      </c>
      <c r="P3115" s="6">
        <f t="shared" si="241"/>
        <v>125.27027027027027</v>
      </c>
      <c r="Q3115" t="str">
        <f t="shared" si="242"/>
        <v>theater/spaces</v>
      </c>
      <c r="R3115" t="s">
        <v>8342</v>
      </c>
      <c r="S3115" t="s">
        <v>8351</v>
      </c>
      <c r="T3115" s="10">
        <f t="shared" si="243"/>
        <v>42081.731273148151</v>
      </c>
      <c r="U3115" s="11">
        <f t="shared" si="244"/>
        <v>42111.731273148151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 t="e">
        <f t="shared" si="241"/>
        <v>#DIV/0!</v>
      </c>
      <c r="Q3116" t="str">
        <f t="shared" si="242"/>
        <v>theater/spaces</v>
      </c>
      <c r="R3116" t="s">
        <v>8342</v>
      </c>
      <c r="S3116" t="s">
        <v>8351</v>
      </c>
      <c r="T3116" s="10">
        <f t="shared" si="243"/>
        <v>41843.632523148146</v>
      </c>
      <c r="U3116" s="11">
        <f t="shared" si="244"/>
        <v>41903.632523148146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 s="6">
        <f t="shared" si="241"/>
        <v>300</v>
      </c>
      <c r="Q3117" t="str">
        <f t="shared" si="242"/>
        <v>theater/spaces</v>
      </c>
      <c r="R3117" t="s">
        <v>8342</v>
      </c>
      <c r="S3117" t="s">
        <v>8351</v>
      </c>
      <c r="T3117" s="10">
        <f t="shared" si="243"/>
        <v>42496.447071759263</v>
      </c>
      <c r="U3117" s="11">
        <f t="shared" si="244"/>
        <v>42526.447071759263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57.333333333333336</v>
      </c>
      <c r="P3118" s="6">
        <f t="shared" si="241"/>
        <v>43</v>
      </c>
      <c r="Q3118" t="str">
        <f t="shared" si="242"/>
        <v>theater/spaces</v>
      </c>
      <c r="R3118" t="s">
        <v>8342</v>
      </c>
      <c r="S3118" t="s">
        <v>8351</v>
      </c>
      <c r="T3118" s="10">
        <f t="shared" si="243"/>
        <v>42081.515335648146</v>
      </c>
      <c r="U3118" s="11">
        <f t="shared" si="244"/>
        <v>42095.515335648146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0.1</v>
      </c>
      <c r="P3119" s="6">
        <f t="shared" si="241"/>
        <v>1</v>
      </c>
      <c r="Q3119" t="str">
        <f t="shared" si="242"/>
        <v>theater/spaces</v>
      </c>
      <c r="R3119" t="s">
        <v>8342</v>
      </c>
      <c r="S3119" t="s">
        <v>8351</v>
      </c>
      <c r="T3119" s="10">
        <f t="shared" si="243"/>
        <v>42509.374537037031</v>
      </c>
      <c r="U3119" s="11">
        <f t="shared" si="244"/>
        <v>42517.55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0.31</v>
      </c>
      <c r="P3120" s="6">
        <f t="shared" si="241"/>
        <v>775</v>
      </c>
      <c r="Q3120" t="str">
        <f t="shared" si="242"/>
        <v>theater/spaces</v>
      </c>
      <c r="R3120" t="s">
        <v>8342</v>
      </c>
      <c r="S3120" t="s">
        <v>8351</v>
      </c>
      <c r="T3120" s="10">
        <f t="shared" si="243"/>
        <v>42534.649571759262</v>
      </c>
      <c r="U3120" s="11">
        <f t="shared" si="244"/>
        <v>42553.649571759262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0.05</v>
      </c>
      <c r="P3121" s="6">
        <f t="shared" si="241"/>
        <v>5</v>
      </c>
      <c r="Q3121" t="str">
        <f t="shared" si="242"/>
        <v>theater/spaces</v>
      </c>
      <c r="R3121" t="s">
        <v>8342</v>
      </c>
      <c r="S3121" t="s">
        <v>8351</v>
      </c>
      <c r="T3121" s="10">
        <f t="shared" si="243"/>
        <v>42060.04550925926</v>
      </c>
      <c r="U3121" s="11">
        <f t="shared" si="244"/>
        <v>42090.003842592589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9.8461538461538465E-3</v>
      </c>
      <c r="P3122" s="6">
        <f t="shared" si="241"/>
        <v>12.8</v>
      </c>
      <c r="Q3122" t="str">
        <f t="shared" si="242"/>
        <v>theater/spaces</v>
      </c>
      <c r="R3122" t="s">
        <v>8342</v>
      </c>
      <c r="S3122" t="s">
        <v>8351</v>
      </c>
      <c r="T3122" s="10">
        <f t="shared" si="243"/>
        <v>42435.942083333335</v>
      </c>
      <c r="U3122" s="11">
        <f t="shared" si="244"/>
        <v>42495.900416666671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0.66666666666666674</v>
      </c>
      <c r="P3123" s="6">
        <f t="shared" si="241"/>
        <v>10</v>
      </c>
      <c r="Q3123" t="str">
        <f t="shared" si="242"/>
        <v>theater/spaces</v>
      </c>
      <c r="R3123" t="s">
        <v>8342</v>
      </c>
      <c r="S3123" t="s">
        <v>8351</v>
      </c>
      <c r="T3123" s="10">
        <f t="shared" si="243"/>
        <v>41848.679803240739</v>
      </c>
      <c r="U3123" s="11">
        <f t="shared" si="244"/>
        <v>41908.679803240739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58.291457286432156</v>
      </c>
      <c r="P3124" s="6">
        <f t="shared" si="241"/>
        <v>58</v>
      </c>
      <c r="Q3124" t="str">
        <f t="shared" si="242"/>
        <v>theater/spaces</v>
      </c>
      <c r="R3124" t="s">
        <v>8342</v>
      </c>
      <c r="S3124" t="s">
        <v>8351</v>
      </c>
      <c r="T3124" s="10">
        <f t="shared" si="243"/>
        <v>42678.932083333333</v>
      </c>
      <c r="U3124" s="11">
        <f t="shared" si="244"/>
        <v>42683.973750000005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68.153599999999997</v>
      </c>
      <c r="P3125" s="6">
        <f t="shared" si="241"/>
        <v>244.80459770114942</v>
      </c>
      <c r="Q3125" t="str">
        <f t="shared" si="242"/>
        <v>theater/spaces</v>
      </c>
      <c r="R3125" t="s">
        <v>8342</v>
      </c>
      <c r="S3125" t="s">
        <v>8351</v>
      </c>
      <c r="T3125" s="10">
        <f t="shared" si="243"/>
        <v>42530.993032407408</v>
      </c>
      <c r="U3125" s="11">
        <f t="shared" si="244"/>
        <v>42560.993032407408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3.2499999999999999E-3</v>
      </c>
      <c r="P3126" s="6">
        <f t="shared" si="241"/>
        <v>6.5</v>
      </c>
      <c r="Q3126" t="str">
        <f t="shared" si="242"/>
        <v>theater/spaces</v>
      </c>
      <c r="R3126" t="s">
        <v>8342</v>
      </c>
      <c r="S3126" t="s">
        <v>8351</v>
      </c>
      <c r="T3126" s="10">
        <f t="shared" si="243"/>
        <v>41977.780104166668</v>
      </c>
      <c r="U3126" s="11">
        <f t="shared" si="244"/>
        <v>42037.780104166668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 t="e">
        <f t="shared" si="241"/>
        <v>#DIV/0!</v>
      </c>
      <c r="Q3127" t="str">
        <f t="shared" si="242"/>
        <v>theater/spaces</v>
      </c>
      <c r="R3127" t="s">
        <v>8342</v>
      </c>
      <c r="S3127" t="s">
        <v>8351</v>
      </c>
      <c r="T3127" s="10">
        <f t="shared" si="243"/>
        <v>42346.20685185185</v>
      </c>
      <c r="U3127" s="11">
        <f t="shared" si="244"/>
        <v>42376.20685185185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4.16</v>
      </c>
      <c r="P3128" s="6">
        <f t="shared" si="241"/>
        <v>61.176470588235297</v>
      </c>
      <c r="Q3128" t="str">
        <f t="shared" si="242"/>
        <v>theater/spaces</v>
      </c>
      <c r="R3128" t="s">
        <v>8342</v>
      </c>
      <c r="S3128" t="s">
        <v>8351</v>
      </c>
      <c r="T3128" s="10">
        <f t="shared" si="243"/>
        <v>42427.01807870371</v>
      </c>
      <c r="U3128" s="11">
        <f t="shared" si="244"/>
        <v>42456.976412037038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 t="e">
        <f t="shared" si="241"/>
        <v>#DIV/0!</v>
      </c>
      <c r="Q3129" t="str">
        <f t="shared" si="242"/>
        <v>theater/spaces</v>
      </c>
      <c r="R3129" t="s">
        <v>8342</v>
      </c>
      <c r="S3129" t="s">
        <v>8351</v>
      </c>
      <c r="T3129" s="10">
        <f t="shared" si="243"/>
        <v>42034.856817129628</v>
      </c>
      <c r="U3129" s="11">
        <f t="shared" si="244"/>
        <v>42064.856817129628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108.60666666666667</v>
      </c>
      <c r="P3130" s="6">
        <f t="shared" si="241"/>
        <v>139.23931623931625</v>
      </c>
      <c r="Q3130" t="str">
        <f t="shared" si="242"/>
        <v>theater/plays</v>
      </c>
      <c r="R3130" t="s">
        <v>8333</v>
      </c>
      <c r="S3130" t="s">
        <v>8351</v>
      </c>
      <c r="T3130" s="10">
        <f t="shared" si="243"/>
        <v>42780.825706018513</v>
      </c>
      <c r="U3130" s="11">
        <f t="shared" si="244"/>
        <v>42810.784039351856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0.8</v>
      </c>
      <c r="P3131" s="6">
        <f t="shared" si="241"/>
        <v>10</v>
      </c>
      <c r="Q3131" t="str">
        <f t="shared" si="242"/>
        <v>theater/plays</v>
      </c>
      <c r="R3131" t="s">
        <v>8333</v>
      </c>
      <c r="S3131" t="s">
        <v>8351</v>
      </c>
      <c r="T3131" s="10">
        <f t="shared" si="243"/>
        <v>42803.842812499999</v>
      </c>
      <c r="U3131" s="11">
        <f t="shared" si="244"/>
        <v>42843.801145833335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3.75</v>
      </c>
      <c r="P3132" s="6">
        <f t="shared" si="241"/>
        <v>93.75</v>
      </c>
      <c r="Q3132" t="str">
        <f t="shared" si="242"/>
        <v>theater/plays</v>
      </c>
      <c r="R3132" t="s">
        <v>8333</v>
      </c>
      <c r="S3132" t="s">
        <v>8351</v>
      </c>
      <c r="T3132" s="10">
        <f t="shared" si="243"/>
        <v>42808.640231481477</v>
      </c>
      <c r="U3132" s="11">
        <f t="shared" si="244"/>
        <v>42839.207638888889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15.731707317073171</v>
      </c>
      <c r="P3133" s="6">
        <f t="shared" si="241"/>
        <v>53.75</v>
      </c>
      <c r="Q3133" t="str">
        <f t="shared" si="242"/>
        <v>theater/plays</v>
      </c>
      <c r="R3133" t="s">
        <v>8333</v>
      </c>
      <c r="S3133" t="s">
        <v>8351</v>
      </c>
      <c r="T3133" s="10">
        <f t="shared" si="243"/>
        <v>42803.579224537039</v>
      </c>
      <c r="U3133" s="11">
        <f t="shared" si="244"/>
        <v>42833.537557870368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3.3333333333333333E-2</v>
      </c>
      <c r="P3134" s="6">
        <f t="shared" si="241"/>
        <v>10</v>
      </c>
      <c r="Q3134" t="str">
        <f t="shared" si="242"/>
        <v>theater/plays</v>
      </c>
      <c r="R3134" t="s">
        <v>8333</v>
      </c>
      <c r="S3134" t="s">
        <v>8351</v>
      </c>
      <c r="T3134" s="10">
        <f t="shared" si="243"/>
        <v>42786.350231481483</v>
      </c>
      <c r="U3134" s="11">
        <f t="shared" si="244"/>
        <v>42846.308564814812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 s="6">
        <f t="shared" si="241"/>
        <v>33.75</v>
      </c>
      <c r="Q3135" t="str">
        <f t="shared" si="242"/>
        <v>theater/plays</v>
      </c>
      <c r="R3135" t="s">
        <v>8333</v>
      </c>
      <c r="S3135" t="s">
        <v>8351</v>
      </c>
      <c r="T3135" s="10">
        <f t="shared" si="243"/>
        <v>42788.565208333333</v>
      </c>
      <c r="U3135" s="11">
        <f t="shared" si="244"/>
        <v>42818.523541666669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22.5</v>
      </c>
      <c r="P3136" s="6">
        <f t="shared" si="241"/>
        <v>18.75</v>
      </c>
      <c r="Q3136" t="str">
        <f t="shared" si="242"/>
        <v>theater/plays</v>
      </c>
      <c r="R3136" t="s">
        <v>8333</v>
      </c>
      <c r="S3136" t="s">
        <v>8351</v>
      </c>
      <c r="T3136" s="10">
        <f t="shared" si="243"/>
        <v>42800.720127314817</v>
      </c>
      <c r="U3136" s="11">
        <f t="shared" si="244"/>
        <v>42821.678460648152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20.849420849420849</v>
      </c>
      <c r="P3137" s="6">
        <f t="shared" si="241"/>
        <v>23.142857142857142</v>
      </c>
      <c r="Q3137" t="str">
        <f t="shared" si="242"/>
        <v>theater/plays</v>
      </c>
      <c r="R3137" t="s">
        <v>8333</v>
      </c>
      <c r="S3137" t="s">
        <v>8351</v>
      </c>
      <c r="T3137" s="10">
        <f t="shared" si="243"/>
        <v>42807.151863425926</v>
      </c>
      <c r="U3137" s="11">
        <f t="shared" si="244"/>
        <v>42829.151863425926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45">(E3138/D3138)*100</f>
        <v>127.8</v>
      </c>
      <c r="P3138" s="6">
        <f t="shared" ref="P3138:P3201" si="246">(E3138/L3138)</f>
        <v>29.045454545454547</v>
      </c>
      <c r="Q3138" t="str">
        <f t="shared" ref="Q3138:Q3201" si="247">N3138</f>
        <v>theater/plays</v>
      </c>
      <c r="R3138" t="s">
        <v>8333</v>
      </c>
      <c r="S3138" t="s">
        <v>8351</v>
      </c>
      <c r="T3138" s="10">
        <f t="shared" si="243"/>
        <v>42789.462430555555</v>
      </c>
      <c r="U3138" s="11">
        <f t="shared" si="244"/>
        <v>42825.957638888889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45"/>
        <v>3.3333333333333335</v>
      </c>
      <c r="P3139" s="6">
        <f t="shared" si="246"/>
        <v>50</v>
      </c>
      <c r="Q3139" t="str">
        <f t="shared" si="247"/>
        <v>theater/plays</v>
      </c>
      <c r="R3139" t="s">
        <v>8333</v>
      </c>
      <c r="S3139" t="s">
        <v>8351</v>
      </c>
      <c r="T3139" s="10">
        <f t="shared" ref="T3139:T3202" si="248">(((J3139/60)/60)/24)+DATE(1970,1,1)</f>
        <v>42807.885057870371</v>
      </c>
      <c r="U3139" s="11">
        <f t="shared" ref="U3139:U3202" si="249">(((I3139/60)/60)/24)+DATE(1970,1,1)</f>
        <v>42858.8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 t="e">
        <f t="shared" si="246"/>
        <v>#DIV/0!</v>
      </c>
      <c r="Q3140" t="str">
        <f t="shared" si="247"/>
        <v>theater/plays</v>
      </c>
      <c r="R3140" t="s">
        <v>8333</v>
      </c>
      <c r="S3140" t="s">
        <v>8351</v>
      </c>
      <c r="T3140" s="10">
        <f t="shared" si="248"/>
        <v>42809.645914351851</v>
      </c>
      <c r="U3140" s="11">
        <f t="shared" si="249"/>
        <v>42828.645914351851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5.4</v>
      </c>
      <c r="P3141" s="6">
        <f t="shared" si="246"/>
        <v>450</v>
      </c>
      <c r="Q3141" t="str">
        <f t="shared" si="247"/>
        <v>theater/plays</v>
      </c>
      <c r="R3141" t="s">
        <v>8333</v>
      </c>
      <c r="S3141" t="s">
        <v>8351</v>
      </c>
      <c r="T3141" s="10">
        <f t="shared" si="248"/>
        <v>42785.270370370374</v>
      </c>
      <c r="U3141" s="11">
        <f t="shared" si="249"/>
        <v>42819.189583333333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0.96</v>
      </c>
      <c r="P3142" s="6">
        <f t="shared" si="246"/>
        <v>24</v>
      </c>
      <c r="Q3142" t="str">
        <f t="shared" si="247"/>
        <v>theater/plays</v>
      </c>
      <c r="R3142" t="s">
        <v>8333</v>
      </c>
      <c r="S3142" t="s">
        <v>8351</v>
      </c>
      <c r="T3142" s="10">
        <f t="shared" si="248"/>
        <v>42802.718784722223</v>
      </c>
      <c r="U3142" s="11">
        <f t="shared" si="249"/>
        <v>42832.677118055552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51.6</v>
      </c>
      <c r="P3143" s="6">
        <f t="shared" si="246"/>
        <v>32.25</v>
      </c>
      <c r="Q3143" t="str">
        <f t="shared" si="247"/>
        <v>theater/plays</v>
      </c>
      <c r="R3143" t="s">
        <v>8333</v>
      </c>
      <c r="S3143" t="s">
        <v>8351</v>
      </c>
      <c r="T3143" s="10">
        <f t="shared" si="248"/>
        <v>42800.753333333334</v>
      </c>
      <c r="U3143" s="11">
        <f t="shared" si="249"/>
        <v>42841.833333333328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</v>
      </c>
      <c r="P3144" s="6">
        <f t="shared" si="246"/>
        <v>15</v>
      </c>
      <c r="Q3144" t="str">
        <f t="shared" si="247"/>
        <v>theater/plays</v>
      </c>
      <c r="R3144" t="s">
        <v>8333</v>
      </c>
      <c r="S3144" t="s">
        <v>8351</v>
      </c>
      <c r="T3144" s="10">
        <f t="shared" si="248"/>
        <v>42783.513182870374</v>
      </c>
      <c r="U3144" s="11">
        <f t="shared" si="249"/>
        <v>42813.471516203703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 t="e">
        <f t="shared" si="246"/>
        <v>#DIV/0!</v>
      </c>
      <c r="Q3145" t="str">
        <f t="shared" si="247"/>
        <v>theater/plays</v>
      </c>
      <c r="R3145" t="s">
        <v>8333</v>
      </c>
      <c r="S3145" t="s">
        <v>8351</v>
      </c>
      <c r="T3145" s="10">
        <f t="shared" si="248"/>
        <v>42808.358287037037</v>
      </c>
      <c r="U3145" s="11">
        <f t="shared" si="249"/>
        <v>42834.358287037037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75.400000000000006</v>
      </c>
      <c r="P3146" s="6">
        <f t="shared" si="246"/>
        <v>251.33333333333334</v>
      </c>
      <c r="Q3146" t="str">
        <f t="shared" si="247"/>
        <v>theater/plays</v>
      </c>
      <c r="R3146" t="s">
        <v>8333</v>
      </c>
      <c r="S3146" t="s">
        <v>8351</v>
      </c>
      <c r="T3146" s="10">
        <f t="shared" si="248"/>
        <v>42796.538275462968</v>
      </c>
      <c r="U3146" s="11">
        <f t="shared" si="249"/>
        <v>42813.25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 t="e">
        <f t="shared" si="246"/>
        <v>#DIV/0!</v>
      </c>
      <c r="Q3147" t="str">
        <f t="shared" si="247"/>
        <v>theater/plays</v>
      </c>
      <c r="R3147" t="s">
        <v>8333</v>
      </c>
      <c r="S3147" t="s">
        <v>8351</v>
      </c>
      <c r="T3147" s="10">
        <f t="shared" si="248"/>
        <v>42762.040902777779</v>
      </c>
      <c r="U3147" s="11">
        <f t="shared" si="249"/>
        <v>42821.999236111107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10.5</v>
      </c>
      <c r="P3148" s="6">
        <f t="shared" si="246"/>
        <v>437.5</v>
      </c>
      <c r="Q3148" t="str">
        <f t="shared" si="247"/>
        <v>theater/plays</v>
      </c>
      <c r="R3148" t="s">
        <v>8333</v>
      </c>
      <c r="S3148" t="s">
        <v>8351</v>
      </c>
      <c r="T3148" s="10">
        <f t="shared" si="248"/>
        <v>42796.682476851856</v>
      </c>
      <c r="U3148" s="11">
        <f t="shared" si="249"/>
        <v>42841.640810185185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117.52499999999999</v>
      </c>
      <c r="P3149" s="6">
        <f t="shared" si="246"/>
        <v>110.35211267605634</v>
      </c>
      <c r="Q3149" t="str">
        <f t="shared" si="247"/>
        <v>theater/plays</v>
      </c>
      <c r="R3149" t="s">
        <v>8333</v>
      </c>
      <c r="S3149" t="s">
        <v>8351</v>
      </c>
      <c r="T3149" s="10">
        <f t="shared" si="248"/>
        <v>41909.969386574077</v>
      </c>
      <c r="U3149" s="11">
        <f t="shared" si="249"/>
        <v>41950.011053240742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131.16666666666669</v>
      </c>
      <c r="P3150" s="6">
        <f t="shared" si="246"/>
        <v>41.421052631578945</v>
      </c>
      <c r="Q3150" t="str">
        <f t="shared" si="247"/>
        <v>theater/plays</v>
      </c>
      <c r="R3150" t="s">
        <v>8333</v>
      </c>
      <c r="S3150" t="s">
        <v>8351</v>
      </c>
      <c r="T3150" s="10">
        <f t="shared" si="248"/>
        <v>41891.665324074071</v>
      </c>
      <c r="U3150" s="11">
        <f t="shared" si="249"/>
        <v>41913.166666666664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 s="6">
        <f t="shared" si="246"/>
        <v>52</v>
      </c>
      <c r="Q3151" t="str">
        <f t="shared" si="247"/>
        <v>theater/plays</v>
      </c>
      <c r="R3151" t="s">
        <v>8333</v>
      </c>
      <c r="S3151" t="s">
        <v>8351</v>
      </c>
      <c r="T3151" s="10">
        <f t="shared" si="248"/>
        <v>41226.017361111109</v>
      </c>
      <c r="U3151" s="11">
        <f t="shared" si="249"/>
        <v>41250.083333333336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 s="6">
        <f t="shared" si="246"/>
        <v>33.990384615384613</v>
      </c>
      <c r="Q3152" t="str">
        <f t="shared" si="247"/>
        <v>theater/plays</v>
      </c>
      <c r="R3152" t="s">
        <v>8333</v>
      </c>
      <c r="S3152" t="s">
        <v>8351</v>
      </c>
      <c r="T3152" s="10">
        <f t="shared" si="248"/>
        <v>40478.263923611114</v>
      </c>
      <c r="U3152" s="11">
        <f t="shared" si="249"/>
        <v>40568.166666666664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100.4</v>
      </c>
      <c r="P3153" s="6">
        <f t="shared" si="246"/>
        <v>103.35294117647059</v>
      </c>
      <c r="Q3153" t="str">
        <f t="shared" si="247"/>
        <v>theater/plays</v>
      </c>
      <c r="R3153" t="s">
        <v>8333</v>
      </c>
      <c r="S3153" t="s">
        <v>8351</v>
      </c>
      <c r="T3153" s="10">
        <f t="shared" si="248"/>
        <v>41862.83997685185</v>
      </c>
      <c r="U3153" s="11">
        <f t="shared" si="249"/>
        <v>41892.83997685185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105.95454545454545</v>
      </c>
      <c r="P3154" s="6">
        <f t="shared" si="246"/>
        <v>34.791044776119406</v>
      </c>
      <c r="Q3154" t="str">
        <f t="shared" si="247"/>
        <v>theater/plays</v>
      </c>
      <c r="R3154" t="s">
        <v>8333</v>
      </c>
      <c r="S3154" t="s">
        <v>8351</v>
      </c>
      <c r="T3154" s="10">
        <f t="shared" si="248"/>
        <v>41550.867673611108</v>
      </c>
      <c r="U3154" s="11">
        <f t="shared" si="249"/>
        <v>41580.867673611108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335.58333333333337</v>
      </c>
      <c r="P3155" s="6">
        <f t="shared" si="246"/>
        <v>41.773858921161825</v>
      </c>
      <c r="Q3155" t="str">
        <f t="shared" si="247"/>
        <v>theater/plays</v>
      </c>
      <c r="R3155" t="s">
        <v>8333</v>
      </c>
      <c r="S3155" t="s">
        <v>8351</v>
      </c>
      <c r="T3155" s="10">
        <f t="shared" si="248"/>
        <v>40633.154363425929</v>
      </c>
      <c r="U3155" s="11">
        <f t="shared" si="249"/>
        <v>40664.207638888889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112.92857142857142</v>
      </c>
      <c r="P3156" s="6">
        <f t="shared" si="246"/>
        <v>64.268292682926827</v>
      </c>
      <c r="Q3156" t="str">
        <f t="shared" si="247"/>
        <v>theater/plays</v>
      </c>
      <c r="R3156" t="s">
        <v>8333</v>
      </c>
      <c r="S3156" t="s">
        <v>8351</v>
      </c>
      <c r="T3156" s="10">
        <f t="shared" si="248"/>
        <v>40970.875671296293</v>
      </c>
      <c r="U3156" s="11">
        <f t="shared" si="249"/>
        <v>41000.834004629629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188.50460000000001</v>
      </c>
      <c r="P3157" s="6">
        <f t="shared" si="246"/>
        <v>31.209370860927152</v>
      </c>
      <c r="Q3157" t="str">
        <f t="shared" si="247"/>
        <v>theater/plays</v>
      </c>
      <c r="R3157" t="s">
        <v>8333</v>
      </c>
      <c r="S3157" t="s">
        <v>8351</v>
      </c>
      <c r="T3157" s="10">
        <f t="shared" si="248"/>
        <v>41233.499131944445</v>
      </c>
      <c r="U3157" s="11">
        <f t="shared" si="249"/>
        <v>41263.499131944445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101.81818181818181</v>
      </c>
      <c r="P3158" s="6">
        <f t="shared" si="246"/>
        <v>62.921348314606739</v>
      </c>
      <c r="Q3158" t="str">
        <f t="shared" si="247"/>
        <v>theater/plays</v>
      </c>
      <c r="R3158" t="s">
        <v>8333</v>
      </c>
      <c r="S3158" t="s">
        <v>8351</v>
      </c>
      <c r="T3158" s="10">
        <f t="shared" si="248"/>
        <v>41026.953055555554</v>
      </c>
      <c r="U3158" s="11">
        <f t="shared" si="249"/>
        <v>41061.953055555554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 s="6">
        <f t="shared" si="246"/>
        <v>98.536585365853654</v>
      </c>
      <c r="Q3159" t="str">
        <f t="shared" si="247"/>
        <v>theater/plays</v>
      </c>
      <c r="R3159" t="s">
        <v>8333</v>
      </c>
      <c r="S3159" t="s">
        <v>8351</v>
      </c>
      <c r="T3159" s="10">
        <f t="shared" si="248"/>
        <v>41829.788252314815</v>
      </c>
      <c r="U3159" s="11">
        <f t="shared" si="249"/>
        <v>41839.208333333336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113.99999999999999</v>
      </c>
      <c r="P3160" s="6">
        <f t="shared" si="246"/>
        <v>82.608695652173907</v>
      </c>
      <c r="Q3160" t="str">
        <f t="shared" si="247"/>
        <v>theater/plays</v>
      </c>
      <c r="R3160" t="s">
        <v>8333</v>
      </c>
      <c r="S3160" t="s">
        <v>8351</v>
      </c>
      <c r="T3160" s="10">
        <f t="shared" si="248"/>
        <v>41447.839722222219</v>
      </c>
      <c r="U3160" s="11">
        <f t="shared" si="249"/>
        <v>41477.839722222219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133.48133333333334</v>
      </c>
      <c r="P3161" s="6">
        <f t="shared" si="246"/>
        <v>38.504230769230773</v>
      </c>
      <c r="Q3161" t="str">
        <f t="shared" si="247"/>
        <v>theater/plays</v>
      </c>
      <c r="R3161" t="s">
        <v>8333</v>
      </c>
      <c r="S3161" t="s">
        <v>8351</v>
      </c>
      <c r="T3161" s="10">
        <f t="shared" si="248"/>
        <v>40884.066678240742</v>
      </c>
      <c r="U3161" s="11">
        <f t="shared" si="249"/>
        <v>40926.958333333336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101.53333333333335</v>
      </c>
      <c r="P3162" s="6">
        <f t="shared" si="246"/>
        <v>80.15789473684211</v>
      </c>
      <c r="Q3162" t="str">
        <f t="shared" si="247"/>
        <v>theater/plays</v>
      </c>
      <c r="R3162" t="s">
        <v>8333</v>
      </c>
      <c r="S3162" t="s">
        <v>8351</v>
      </c>
      <c r="T3162" s="10">
        <f t="shared" si="248"/>
        <v>41841.26489583333</v>
      </c>
      <c r="U3162" s="11">
        <f t="shared" si="249"/>
        <v>41864.207638888889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105.1</v>
      </c>
      <c r="P3163" s="6">
        <f t="shared" si="246"/>
        <v>28.405405405405407</v>
      </c>
      <c r="Q3163" t="str">
        <f t="shared" si="247"/>
        <v>theater/plays</v>
      </c>
      <c r="R3163" t="s">
        <v>8333</v>
      </c>
      <c r="S3163" t="s">
        <v>8351</v>
      </c>
      <c r="T3163" s="10">
        <f t="shared" si="248"/>
        <v>41897.536134259259</v>
      </c>
      <c r="U3163" s="11">
        <f t="shared" si="249"/>
        <v>41927.536134259259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127.15</v>
      </c>
      <c r="P3164" s="6">
        <f t="shared" si="246"/>
        <v>80.730158730158735</v>
      </c>
      <c r="Q3164" t="str">
        <f t="shared" si="247"/>
        <v>theater/plays</v>
      </c>
      <c r="R3164" t="s">
        <v>8333</v>
      </c>
      <c r="S3164" t="s">
        <v>8351</v>
      </c>
      <c r="T3164" s="10">
        <f t="shared" si="248"/>
        <v>41799.685902777775</v>
      </c>
      <c r="U3164" s="11">
        <f t="shared" si="249"/>
        <v>41827.083333333336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111.15384615384616</v>
      </c>
      <c r="P3165" s="6">
        <f t="shared" si="246"/>
        <v>200.69444444444446</v>
      </c>
      <c r="Q3165" t="str">
        <f t="shared" si="247"/>
        <v>theater/plays</v>
      </c>
      <c r="R3165" t="s">
        <v>8333</v>
      </c>
      <c r="S3165" t="s">
        <v>8351</v>
      </c>
      <c r="T3165" s="10">
        <f t="shared" si="248"/>
        <v>41775.753761574073</v>
      </c>
      <c r="U3165" s="11">
        <f t="shared" si="249"/>
        <v>41805.753761574073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106.76</v>
      </c>
      <c r="P3166" s="6">
        <f t="shared" si="246"/>
        <v>37.591549295774648</v>
      </c>
      <c r="Q3166" t="str">
        <f t="shared" si="247"/>
        <v>theater/plays</v>
      </c>
      <c r="R3166" t="s">
        <v>8333</v>
      </c>
      <c r="S3166" t="s">
        <v>8351</v>
      </c>
      <c r="T3166" s="10">
        <f t="shared" si="248"/>
        <v>41766.80572916667</v>
      </c>
      <c r="U3166" s="11">
        <f t="shared" si="249"/>
        <v>41799.80572916667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162.66666666666666</v>
      </c>
      <c r="P3167" s="6">
        <f t="shared" si="246"/>
        <v>58.095238095238095</v>
      </c>
      <c r="Q3167" t="str">
        <f t="shared" si="247"/>
        <v>theater/plays</v>
      </c>
      <c r="R3167" t="s">
        <v>8333</v>
      </c>
      <c r="S3167" t="s">
        <v>8351</v>
      </c>
      <c r="T3167" s="10">
        <f t="shared" si="248"/>
        <v>40644.159259259257</v>
      </c>
      <c r="U3167" s="11">
        <f t="shared" si="249"/>
        <v>40666.165972222225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160.22808571428573</v>
      </c>
      <c r="P3168" s="6">
        <f t="shared" si="246"/>
        <v>60.300892473118282</v>
      </c>
      <c r="Q3168" t="str">
        <f t="shared" si="247"/>
        <v>theater/plays</v>
      </c>
      <c r="R3168" t="s">
        <v>8333</v>
      </c>
      <c r="S3168" t="s">
        <v>8351</v>
      </c>
      <c r="T3168" s="10">
        <f t="shared" si="248"/>
        <v>41940.69158564815</v>
      </c>
      <c r="U3168" s="11">
        <f t="shared" si="249"/>
        <v>41969.332638888889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116.16666666666666</v>
      </c>
      <c r="P3169" s="6">
        <f t="shared" si="246"/>
        <v>63.363636363636367</v>
      </c>
      <c r="Q3169" t="str">
        <f t="shared" si="247"/>
        <v>theater/plays</v>
      </c>
      <c r="R3169" t="s">
        <v>8333</v>
      </c>
      <c r="S3169" t="s">
        <v>8351</v>
      </c>
      <c r="T3169" s="10">
        <f t="shared" si="248"/>
        <v>41839.175706018519</v>
      </c>
      <c r="U3169" s="11">
        <f t="shared" si="249"/>
        <v>41853.175706018519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124.2</v>
      </c>
      <c r="P3170" s="6">
        <f t="shared" si="246"/>
        <v>50.901639344262293</v>
      </c>
      <c r="Q3170" t="str">
        <f t="shared" si="247"/>
        <v>theater/plays</v>
      </c>
      <c r="R3170" t="s">
        <v>8333</v>
      </c>
      <c r="S3170" t="s">
        <v>8351</v>
      </c>
      <c r="T3170" s="10">
        <f t="shared" si="248"/>
        <v>41772.105937500004</v>
      </c>
      <c r="U3170" s="11">
        <f t="shared" si="249"/>
        <v>41803.916666666664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103.01249999999999</v>
      </c>
      <c r="P3171" s="6">
        <f t="shared" si="246"/>
        <v>100.5</v>
      </c>
      <c r="Q3171" t="str">
        <f t="shared" si="247"/>
        <v>theater/plays</v>
      </c>
      <c r="R3171" t="s">
        <v>8333</v>
      </c>
      <c r="S3171" t="s">
        <v>8351</v>
      </c>
      <c r="T3171" s="10">
        <f t="shared" si="248"/>
        <v>41591.737974537034</v>
      </c>
      <c r="U3171" s="11">
        <f t="shared" si="249"/>
        <v>41621.207638888889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112.25</v>
      </c>
      <c r="P3172" s="6">
        <f t="shared" si="246"/>
        <v>31.619718309859156</v>
      </c>
      <c r="Q3172" t="str">
        <f t="shared" si="247"/>
        <v>theater/plays</v>
      </c>
      <c r="R3172" t="s">
        <v>8333</v>
      </c>
      <c r="S3172" t="s">
        <v>8351</v>
      </c>
      <c r="T3172" s="10">
        <f t="shared" si="248"/>
        <v>41789.080370370371</v>
      </c>
      <c r="U3172" s="11">
        <f t="shared" si="249"/>
        <v>41822.166666666664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108.8142857142857</v>
      </c>
      <c r="P3173" s="6">
        <f t="shared" si="246"/>
        <v>65.102564102564102</v>
      </c>
      <c r="Q3173" t="str">
        <f t="shared" si="247"/>
        <v>theater/plays</v>
      </c>
      <c r="R3173" t="s">
        <v>8333</v>
      </c>
      <c r="S3173" t="s">
        <v>8351</v>
      </c>
      <c r="T3173" s="10">
        <f t="shared" si="248"/>
        <v>42466.608310185184</v>
      </c>
      <c r="U3173" s="11">
        <f t="shared" si="249"/>
        <v>42496.608310185184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114.99999999999999</v>
      </c>
      <c r="P3174" s="6">
        <f t="shared" si="246"/>
        <v>79.310344827586206</v>
      </c>
      <c r="Q3174" t="str">
        <f t="shared" si="247"/>
        <v>theater/plays</v>
      </c>
      <c r="R3174" t="s">
        <v>8333</v>
      </c>
      <c r="S3174" t="s">
        <v>8351</v>
      </c>
      <c r="T3174" s="10">
        <f t="shared" si="248"/>
        <v>40923.729953703703</v>
      </c>
      <c r="U3174" s="11">
        <f t="shared" si="249"/>
        <v>40953.729953703703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 s="6">
        <f t="shared" si="246"/>
        <v>139.18918918918919</v>
      </c>
      <c r="Q3175" t="str">
        <f t="shared" si="247"/>
        <v>theater/plays</v>
      </c>
      <c r="R3175" t="s">
        <v>8333</v>
      </c>
      <c r="S3175" t="s">
        <v>8351</v>
      </c>
      <c r="T3175" s="10">
        <f t="shared" si="248"/>
        <v>41878.878379629627</v>
      </c>
      <c r="U3175" s="11">
        <f t="shared" si="249"/>
        <v>41908.878379629627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101.13333333333334</v>
      </c>
      <c r="P3176" s="6">
        <f t="shared" si="246"/>
        <v>131.91304347826087</v>
      </c>
      <c r="Q3176" t="str">
        <f t="shared" si="247"/>
        <v>theater/plays</v>
      </c>
      <c r="R3176" t="s">
        <v>8333</v>
      </c>
      <c r="S3176" t="s">
        <v>8351</v>
      </c>
      <c r="T3176" s="10">
        <f t="shared" si="248"/>
        <v>41862.864675925928</v>
      </c>
      <c r="U3176" s="11">
        <f t="shared" si="249"/>
        <v>41876.864675925928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109.55999999999999</v>
      </c>
      <c r="P3177" s="6">
        <f t="shared" si="246"/>
        <v>91.3</v>
      </c>
      <c r="Q3177" t="str">
        <f t="shared" si="247"/>
        <v>theater/plays</v>
      </c>
      <c r="R3177" t="s">
        <v>8333</v>
      </c>
      <c r="S3177" t="s">
        <v>8351</v>
      </c>
      <c r="T3177" s="10">
        <f t="shared" si="248"/>
        <v>40531.886886574073</v>
      </c>
      <c r="U3177" s="11">
        <f t="shared" si="249"/>
        <v>40591.886886574073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114.8421052631579</v>
      </c>
      <c r="P3178" s="6">
        <f t="shared" si="246"/>
        <v>39.672727272727272</v>
      </c>
      <c r="Q3178" t="str">
        <f t="shared" si="247"/>
        <v>theater/plays</v>
      </c>
      <c r="R3178" t="s">
        <v>8333</v>
      </c>
      <c r="S3178" t="s">
        <v>8351</v>
      </c>
      <c r="T3178" s="10">
        <f t="shared" si="248"/>
        <v>41477.930914351848</v>
      </c>
      <c r="U3178" s="11">
        <f t="shared" si="249"/>
        <v>41504.625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117.39999999999999</v>
      </c>
      <c r="P3179" s="6">
        <f t="shared" si="246"/>
        <v>57.549019607843135</v>
      </c>
      <c r="Q3179" t="str">
        <f t="shared" si="247"/>
        <v>theater/plays</v>
      </c>
      <c r="R3179" t="s">
        <v>8333</v>
      </c>
      <c r="S3179" t="s">
        <v>8351</v>
      </c>
      <c r="T3179" s="10">
        <f t="shared" si="248"/>
        <v>41781.666770833333</v>
      </c>
      <c r="U3179" s="11">
        <f t="shared" si="249"/>
        <v>41811.666770833333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171.73333333333335</v>
      </c>
      <c r="P3180" s="6">
        <f t="shared" si="246"/>
        <v>33.025641025641029</v>
      </c>
      <c r="Q3180" t="str">
        <f t="shared" si="247"/>
        <v>theater/plays</v>
      </c>
      <c r="R3180" t="s">
        <v>8333</v>
      </c>
      <c r="S3180" t="s">
        <v>8351</v>
      </c>
      <c r="T3180" s="10">
        <f t="shared" si="248"/>
        <v>41806.605034722219</v>
      </c>
      <c r="U3180" s="11">
        <f t="shared" si="249"/>
        <v>41836.605034722219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114.16238095238094</v>
      </c>
      <c r="P3181" s="6">
        <f t="shared" si="246"/>
        <v>77.335806451612896</v>
      </c>
      <c r="Q3181" t="str">
        <f t="shared" si="247"/>
        <v>theater/plays</v>
      </c>
      <c r="R3181" t="s">
        <v>8333</v>
      </c>
      <c r="S3181" t="s">
        <v>8351</v>
      </c>
      <c r="T3181" s="10">
        <f t="shared" si="248"/>
        <v>41375.702210648145</v>
      </c>
      <c r="U3181" s="11">
        <f t="shared" si="249"/>
        <v>41400.702210648145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119.75</v>
      </c>
      <c r="P3182" s="6">
        <f t="shared" si="246"/>
        <v>31.933333333333334</v>
      </c>
      <c r="Q3182" t="str">
        <f t="shared" si="247"/>
        <v>theater/plays</v>
      </c>
      <c r="R3182" t="s">
        <v>8333</v>
      </c>
      <c r="S3182" t="s">
        <v>8351</v>
      </c>
      <c r="T3182" s="10">
        <f t="shared" si="248"/>
        <v>41780.412604166668</v>
      </c>
      <c r="U3182" s="11">
        <f t="shared" si="249"/>
        <v>41810.412604166668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109.00000000000001</v>
      </c>
      <c r="P3183" s="6">
        <f t="shared" si="246"/>
        <v>36.333333333333336</v>
      </c>
      <c r="Q3183" t="str">
        <f t="shared" si="247"/>
        <v>theater/plays</v>
      </c>
      <c r="R3183" t="s">
        <v>8333</v>
      </c>
      <c r="S3183" t="s">
        <v>8351</v>
      </c>
      <c r="T3183" s="10">
        <f t="shared" si="248"/>
        <v>41779.310034722221</v>
      </c>
      <c r="U3183" s="11">
        <f t="shared" si="249"/>
        <v>41805.666666666664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100.88571428571429</v>
      </c>
      <c r="P3184" s="6">
        <f t="shared" si="246"/>
        <v>46.768211920529801</v>
      </c>
      <c r="Q3184" t="str">
        <f t="shared" si="247"/>
        <v>theater/plays</v>
      </c>
      <c r="R3184" t="s">
        <v>8333</v>
      </c>
      <c r="S3184" t="s">
        <v>8351</v>
      </c>
      <c r="T3184" s="10">
        <f t="shared" si="248"/>
        <v>40883.949317129627</v>
      </c>
      <c r="U3184" s="11">
        <f t="shared" si="249"/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109.00000000000001</v>
      </c>
      <c r="P3185" s="6">
        <f t="shared" si="246"/>
        <v>40.073529411764703</v>
      </c>
      <c r="Q3185" t="str">
        <f t="shared" si="247"/>
        <v>theater/plays</v>
      </c>
      <c r="R3185" t="s">
        <v>8333</v>
      </c>
      <c r="S3185" t="s">
        <v>8351</v>
      </c>
      <c r="T3185" s="10">
        <f t="shared" si="248"/>
        <v>41491.79478009259</v>
      </c>
      <c r="U3185" s="11">
        <f t="shared" si="249"/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107.20930232558139</v>
      </c>
      <c r="P3186" s="6">
        <f t="shared" si="246"/>
        <v>100.21739130434783</v>
      </c>
      <c r="Q3186" t="str">
        <f t="shared" si="247"/>
        <v>theater/plays</v>
      </c>
      <c r="R3186" t="s">
        <v>8333</v>
      </c>
      <c r="S3186" t="s">
        <v>8351</v>
      </c>
      <c r="T3186" s="10">
        <f t="shared" si="248"/>
        <v>41791.993414351848</v>
      </c>
      <c r="U3186" s="11">
        <f t="shared" si="249"/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 s="6">
        <f t="shared" si="246"/>
        <v>41.666666666666664</v>
      </c>
      <c r="Q3187" t="str">
        <f t="shared" si="247"/>
        <v>theater/plays</v>
      </c>
      <c r="R3187" t="s">
        <v>8333</v>
      </c>
      <c r="S3187" t="s">
        <v>8351</v>
      </c>
      <c r="T3187" s="10">
        <f t="shared" si="248"/>
        <v>41829.977326388893</v>
      </c>
      <c r="U3187" s="11">
        <f t="shared" si="249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102.18750000000001</v>
      </c>
      <c r="P3188" s="6">
        <f t="shared" si="246"/>
        <v>46.714285714285715</v>
      </c>
      <c r="Q3188" t="str">
        <f t="shared" si="247"/>
        <v>theater/plays</v>
      </c>
      <c r="R3188" t="s">
        <v>8333</v>
      </c>
      <c r="S3188" t="s">
        <v>8351</v>
      </c>
      <c r="T3188" s="10">
        <f t="shared" si="248"/>
        <v>41868.924050925925</v>
      </c>
      <c r="U3188" s="11">
        <f t="shared" si="249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116.29333333333334</v>
      </c>
      <c r="P3189" s="6">
        <f t="shared" si="246"/>
        <v>71.491803278688522</v>
      </c>
      <c r="Q3189" t="str">
        <f t="shared" si="247"/>
        <v>theater/plays</v>
      </c>
      <c r="R3189" t="s">
        <v>8333</v>
      </c>
      <c r="S3189" t="s">
        <v>8351</v>
      </c>
      <c r="T3189" s="10">
        <f t="shared" si="248"/>
        <v>41835.666354166664</v>
      </c>
      <c r="U3189" s="11">
        <f t="shared" si="24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 s="6">
        <f t="shared" si="246"/>
        <v>14.444444444444445</v>
      </c>
      <c r="Q3190" t="str">
        <f t="shared" si="247"/>
        <v>theater/musical</v>
      </c>
      <c r="R3190" t="s">
        <v>8327</v>
      </c>
      <c r="S3190" t="s">
        <v>8351</v>
      </c>
      <c r="T3190" s="10">
        <f t="shared" si="248"/>
        <v>42144.415532407409</v>
      </c>
      <c r="U3190" s="11">
        <f t="shared" si="249"/>
        <v>42165.415532407409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12.327272727272726</v>
      </c>
      <c r="P3191" s="6">
        <f t="shared" si="246"/>
        <v>356.84210526315792</v>
      </c>
      <c r="Q3191" t="str">
        <f t="shared" si="247"/>
        <v>theater/musical</v>
      </c>
      <c r="R3191" t="s">
        <v>8327</v>
      </c>
      <c r="S3191" t="s">
        <v>8351</v>
      </c>
      <c r="T3191" s="10">
        <f t="shared" si="248"/>
        <v>42118.346435185187</v>
      </c>
      <c r="U3191" s="11">
        <f t="shared" si="249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 t="e">
        <f t="shared" si="246"/>
        <v>#DIV/0!</v>
      </c>
      <c r="Q3192" t="str">
        <f t="shared" si="247"/>
        <v>theater/musical</v>
      </c>
      <c r="R3192" t="s">
        <v>8327</v>
      </c>
      <c r="S3192" t="s">
        <v>8351</v>
      </c>
      <c r="T3192" s="10">
        <f t="shared" si="248"/>
        <v>42683.151331018518</v>
      </c>
      <c r="U3192" s="11">
        <f t="shared" si="249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4.0266666666666664</v>
      </c>
      <c r="P3193" s="6">
        <f t="shared" si="246"/>
        <v>37.75</v>
      </c>
      <c r="Q3193" t="str">
        <f t="shared" si="247"/>
        <v>theater/musical</v>
      </c>
      <c r="R3193" t="s">
        <v>8327</v>
      </c>
      <c r="S3193" t="s">
        <v>8351</v>
      </c>
      <c r="T3193" s="10">
        <f t="shared" si="248"/>
        <v>42538.755428240736</v>
      </c>
      <c r="U3193" s="11">
        <f t="shared" si="24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</v>
      </c>
      <c r="P3194" s="6">
        <f t="shared" si="246"/>
        <v>12.75</v>
      </c>
      <c r="Q3194" t="str">
        <f t="shared" si="247"/>
        <v>theater/musical</v>
      </c>
      <c r="R3194" t="s">
        <v>8327</v>
      </c>
      <c r="S3194" t="s">
        <v>8351</v>
      </c>
      <c r="T3194" s="10">
        <f t="shared" si="248"/>
        <v>42018.94049768518</v>
      </c>
      <c r="U3194" s="11">
        <f t="shared" si="249"/>
        <v>42063.916666666672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11.74</v>
      </c>
      <c r="P3195" s="6">
        <f t="shared" si="246"/>
        <v>24.458333333333332</v>
      </c>
      <c r="Q3195" t="str">
        <f t="shared" si="247"/>
        <v>theater/musical</v>
      </c>
      <c r="R3195" t="s">
        <v>8327</v>
      </c>
      <c r="S3195" t="s">
        <v>8351</v>
      </c>
      <c r="T3195" s="10">
        <f t="shared" si="248"/>
        <v>42010.968240740738</v>
      </c>
      <c r="U3195" s="11">
        <f t="shared" si="249"/>
        <v>42055.968240740738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 t="e">
        <f t="shared" si="246"/>
        <v>#DIV/0!</v>
      </c>
      <c r="Q3196" t="str">
        <f t="shared" si="247"/>
        <v>theater/musical</v>
      </c>
      <c r="R3196" t="s">
        <v>8327</v>
      </c>
      <c r="S3196" t="s">
        <v>8351</v>
      </c>
      <c r="T3196" s="10">
        <f t="shared" si="248"/>
        <v>42182.062476851846</v>
      </c>
      <c r="U3196" s="11">
        <f t="shared" si="249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59.142857142857139</v>
      </c>
      <c r="P3197" s="6">
        <f t="shared" si="246"/>
        <v>53.07692307692308</v>
      </c>
      <c r="Q3197" t="str">
        <f t="shared" si="247"/>
        <v>theater/musical</v>
      </c>
      <c r="R3197" t="s">
        <v>8327</v>
      </c>
      <c r="S3197" t="s">
        <v>8351</v>
      </c>
      <c r="T3197" s="10">
        <f t="shared" si="248"/>
        <v>42017.594236111108</v>
      </c>
      <c r="U3197" s="11">
        <f t="shared" si="249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0.06</v>
      </c>
      <c r="P3198" s="6">
        <f t="shared" si="246"/>
        <v>300</v>
      </c>
      <c r="Q3198" t="str">
        <f t="shared" si="247"/>
        <v>theater/musical</v>
      </c>
      <c r="R3198" t="s">
        <v>8327</v>
      </c>
      <c r="S3198" t="s">
        <v>8351</v>
      </c>
      <c r="T3198" s="10">
        <f t="shared" si="248"/>
        <v>42157.598090277781</v>
      </c>
      <c r="U3198" s="11">
        <f t="shared" si="249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11.450000000000001</v>
      </c>
      <c r="P3199" s="6">
        <f t="shared" si="246"/>
        <v>286.25</v>
      </c>
      <c r="Q3199" t="str">
        <f t="shared" si="247"/>
        <v>theater/musical</v>
      </c>
      <c r="R3199" t="s">
        <v>8327</v>
      </c>
      <c r="S3199" t="s">
        <v>8351</v>
      </c>
      <c r="T3199" s="10">
        <f t="shared" si="248"/>
        <v>42009.493263888886</v>
      </c>
      <c r="U3199" s="11">
        <f t="shared" si="249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0.36666666666666664</v>
      </c>
      <c r="P3200" s="6">
        <f t="shared" si="246"/>
        <v>36.666666666666664</v>
      </c>
      <c r="Q3200" t="str">
        <f t="shared" si="247"/>
        <v>theater/musical</v>
      </c>
      <c r="R3200" t="s">
        <v>8327</v>
      </c>
      <c r="S3200" t="s">
        <v>8351</v>
      </c>
      <c r="T3200" s="10">
        <f t="shared" si="248"/>
        <v>42013.424502314811</v>
      </c>
      <c r="U3200" s="11">
        <f t="shared" si="249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52.16</v>
      </c>
      <c r="P3201" s="6">
        <f t="shared" si="246"/>
        <v>49.20754716981132</v>
      </c>
      <c r="Q3201" t="str">
        <f t="shared" si="247"/>
        <v>theater/musical</v>
      </c>
      <c r="R3201" t="s">
        <v>8327</v>
      </c>
      <c r="S3201" t="s">
        <v>8351</v>
      </c>
      <c r="T3201" s="10">
        <f t="shared" si="248"/>
        <v>41858.761782407404</v>
      </c>
      <c r="U3201" s="11">
        <f t="shared" si="249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50">(E3202/D3202)*100</f>
        <v>2E-3</v>
      </c>
      <c r="P3202" s="6">
        <f t="shared" ref="P3202:P3265" si="251">(E3202/L3202)</f>
        <v>1</v>
      </c>
      <c r="Q3202" t="str">
        <f t="shared" ref="Q3202:Q3265" si="252">N3202</f>
        <v>theater/musical</v>
      </c>
      <c r="R3202" t="s">
        <v>8327</v>
      </c>
      <c r="S3202" t="s">
        <v>8351</v>
      </c>
      <c r="T3202" s="10">
        <f t="shared" si="248"/>
        <v>42460.320613425924</v>
      </c>
      <c r="U3202" s="11">
        <f t="shared" si="24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50"/>
        <v>1.25</v>
      </c>
      <c r="P3203" s="6">
        <f t="shared" si="251"/>
        <v>12.5</v>
      </c>
      <c r="Q3203" t="str">
        <f t="shared" si="252"/>
        <v>theater/musical</v>
      </c>
      <c r="R3203" t="s">
        <v>8327</v>
      </c>
      <c r="S3203" t="s">
        <v>8351</v>
      </c>
      <c r="T3203" s="10">
        <f t="shared" ref="T3203:T3266" si="253">(((J3203/60)/60)/24)+DATE(1970,1,1)</f>
        <v>41861.767094907409</v>
      </c>
      <c r="U3203" s="11">
        <f t="shared" ref="U3203:U3266" si="254">(((I3203/60)/60)/24)+DATE(1970,1,1)</f>
        <v>41882.767094907409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54.52</v>
      </c>
      <c r="P3204" s="6">
        <f t="shared" si="251"/>
        <v>109.04</v>
      </c>
      <c r="Q3204" t="str">
        <f t="shared" si="252"/>
        <v>theater/musical</v>
      </c>
      <c r="R3204" t="s">
        <v>8327</v>
      </c>
      <c r="S3204" t="s">
        <v>8351</v>
      </c>
      <c r="T3204" s="10">
        <f t="shared" si="253"/>
        <v>42293.853541666671</v>
      </c>
      <c r="U3204" s="11">
        <f t="shared" si="254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 s="6">
        <f t="shared" si="251"/>
        <v>41.666666666666664</v>
      </c>
      <c r="Q3205" t="str">
        <f t="shared" si="252"/>
        <v>theater/musical</v>
      </c>
      <c r="R3205" t="s">
        <v>8327</v>
      </c>
      <c r="S3205" t="s">
        <v>8351</v>
      </c>
      <c r="T3205" s="10">
        <f t="shared" si="253"/>
        <v>42242.988680555558</v>
      </c>
      <c r="U3205" s="11">
        <f t="shared" si="254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 t="e">
        <f t="shared" si="251"/>
        <v>#DIV/0!</v>
      </c>
      <c r="Q3206" t="str">
        <f t="shared" si="252"/>
        <v>theater/musical</v>
      </c>
      <c r="R3206" t="s">
        <v>8327</v>
      </c>
      <c r="S3206" t="s">
        <v>8351</v>
      </c>
      <c r="T3206" s="10">
        <f t="shared" si="253"/>
        <v>42172.686099537037</v>
      </c>
      <c r="U3206" s="11">
        <f t="shared" si="254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3.4125000000000001</v>
      </c>
      <c r="P3207" s="6">
        <f t="shared" si="251"/>
        <v>22.75</v>
      </c>
      <c r="Q3207" t="str">
        <f t="shared" si="252"/>
        <v>theater/musical</v>
      </c>
      <c r="R3207" t="s">
        <v>8327</v>
      </c>
      <c r="S3207" t="s">
        <v>8351</v>
      </c>
      <c r="T3207" s="10">
        <f t="shared" si="253"/>
        <v>42095.374675925923</v>
      </c>
      <c r="U3207" s="11">
        <f t="shared" si="254"/>
        <v>42125.374675925923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 t="e">
        <f t="shared" si="251"/>
        <v>#DIV/0!</v>
      </c>
      <c r="Q3208" t="str">
        <f t="shared" si="252"/>
        <v>theater/musical</v>
      </c>
      <c r="R3208" t="s">
        <v>8327</v>
      </c>
      <c r="S3208" t="s">
        <v>8351</v>
      </c>
      <c r="T3208" s="10">
        <f t="shared" si="253"/>
        <v>42236.276053240741</v>
      </c>
      <c r="U3208" s="11">
        <f t="shared" si="254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46.36363636363636</v>
      </c>
      <c r="P3209" s="6">
        <f t="shared" si="251"/>
        <v>70.833333333333329</v>
      </c>
      <c r="Q3209" t="str">
        <f t="shared" si="252"/>
        <v>theater/musical</v>
      </c>
      <c r="R3209" t="s">
        <v>8327</v>
      </c>
      <c r="S3209" t="s">
        <v>8351</v>
      </c>
      <c r="T3209" s="10">
        <f t="shared" si="253"/>
        <v>42057.277858796297</v>
      </c>
      <c r="U3209" s="11">
        <f t="shared" si="254"/>
        <v>42117.236192129625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103.49999999999999</v>
      </c>
      <c r="P3210" s="6">
        <f t="shared" si="251"/>
        <v>63.109756097560975</v>
      </c>
      <c r="Q3210" t="str">
        <f t="shared" si="252"/>
        <v>theater/plays</v>
      </c>
      <c r="R3210" t="s">
        <v>8333</v>
      </c>
      <c r="S3210" t="s">
        <v>8351</v>
      </c>
      <c r="T3210" s="10">
        <f t="shared" si="253"/>
        <v>41827.605057870373</v>
      </c>
      <c r="U3210" s="11">
        <f t="shared" si="254"/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119.32315789473684</v>
      </c>
      <c r="P3211" s="6">
        <f t="shared" si="251"/>
        <v>50.157964601769912</v>
      </c>
      <c r="Q3211" t="str">
        <f t="shared" si="252"/>
        <v>theater/plays</v>
      </c>
      <c r="R3211" t="s">
        <v>8333</v>
      </c>
      <c r="S3211" t="s">
        <v>8351</v>
      </c>
      <c r="T3211" s="10">
        <f t="shared" si="253"/>
        <v>41778.637245370373</v>
      </c>
      <c r="U3211" s="11">
        <f t="shared" si="254"/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125.76666666666667</v>
      </c>
      <c r="P3212" s="6">
        <f t="shared" si="251"/>
        <v>62.883333333333333</v>
      </c>
      <c r="Q3212" t="str">
        <f t="shared" si="252"/>
        <v>theater/plays</v>
      </c>
      <c r="R3212" t="s">
        <v>8333</v>
      </c>
      <c r="S3212" t="s">
        <v>8351</v>
      </c>
      <c r="T3212" s="10">
        <f t="shared" si="253"/>
        <v>41013.936562499999</v>
      </c>
      <c r="U3212" s="11">
        <f t="shared" si="254"/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119.74347826086958</v>
      </c>
      <c r="P3213" s="6">
        <f t="shared" si="251"/>
        <v>85.531055900621112</v>
      </c>
      <c r="Q3213" t="str">
        <f t="shared" si="252"/>
        <v>theater/plays</v>
      </c>
      <c r="R3213" t="s">
        <v>8333</v>
      </c>
      <c r="S3213" t="s">
        <v>8351</v>
      </c>
      <c r="T3213" s="10">
        <f t="shared" si="253"/>
        <v>41834.586574074077</v>
      </c>
      <c r="U3213" s="11">
        <f t="shared" si="254"/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126.25</v>
      </c>
      <c r="P3214" s="6">
        <f t="shared" si="251"/>
        <v>53.723404255319146</v>
      </c>
      <c r="Q3214" t="str">
        <f t="shared" si="252"/>
        <v>theater/plays</v>
      </c>
      <c r="R3214" t="s">
        <v>8333</v>
      </c>
      <c r="S3214" t="s">
        <v>8351</v>
      </c>
      <c r="T3214" s="10">
        <f t="shared" si="253"/>
        <v>41829.795729166668</v>
      </c>
      <c r="U3214" s="11">
        <f t="shared" si="254"/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100.11666666666667</v>
      </c>
      <c r="P3215" s="6">
        <f t="shared" si="251"/>
        <v>127.80851063829788</v>
      </c>
      <c r="Q3215" t="str">
        <f t="shared" si="252"/>
        <v>theater/plays</v>
      </c>
      <c r="R3215" t="s">
        <v>8333</v>
      </c>
      <c r="S3215" t="s">
        <v>8351</v>
      </c>
      <c r="T3215" s="10">
        <f t="shared" si="253"/>
        <v>42171.763414351852</v>
      </c>
      <c r="U3215" s="11">
        <f t="shared" si="254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102.13333333333334</v>
      </c>
      <c r="P3216" s="6">
        <f t="shared" si="251"/>
        <v>106.57391304347826</v>
      </c>
      <c r="Q3216" t="str">
        <f t="shared" si="252"/>
        <v>theater/plays</v>
      </c>
      <c r="R3216" t="s">
        <v>8333</v>
      </c>
      <c r="S3216" t="s">
        <v>8351</v>
      </c>
      <c r="T3216" s="10">
        <f t="shared" si="253"/>
        <v>42337.792511574073</v>
      </c>
      <c r="U3216" s="11">
        <f t="shared" si="254"/>
        <v>42374.996527777781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100.35142857142858</v>
      </c>
      <c r="P3217" s="6">
        <f t="shared" si="251"/>
        <v>262.11194029850748</v>
      </c>
      <c r="Q3217" t="str">
        <f t="shared" si="252"/>
        <v>theater/plays</v>
      </c>
      <c r="R3217" t="s">
        <v>8333</v>
      </c>
      <c r="S3217" t="s">
        <v>8351</v>
      </c>
      <c r="T3217" s="10">
        <f t="shared" si="253"/>
        <v>42219.665173611109</v>
      </c>
      <c r="U3217" s="11">
        <f t="shared" si="254"/>
        <v>42257.165972222225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100.05</v>
      </c>
      <c r="P3218" s="6">
        <f t="shared" si="251"/>
        <v>57.171428571428571</v>
      </c>
      <c r="Q3218" t="str">
        <f t="shared" si="252"/>
        <v>theater/plays</v>
      </c>
      <c r="R3218" t="s">
        <v>8333</v>
      </c>
      <c r="S3218" t="s">
        <v>8351</v>
      </c>
      <c r="T3218" s="10">
        <f t="shared" si="253"/>
        <v>42165.462627314817</v>
      </c>
      <c r="U3218" s="11">
        <f t="shared" si="254"/>
        <v>42196.604166666672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116.02222222222223</v>
      </c>
      <c r="P3219" s="6">
        <f t="shared" si="251"/>
        <v>50.20192307692308</v>
      </c>
      <c r="Q3219" t="str">
        <f t="shared" si="252"/>
        <v>theater/plays</v>
      </c>
      <c r="R3219" t="s">
        <v>8333</v>
      </c>
      <c r="S3219" t="s">
        <v>8351</v>
      </c>
      <c r="T3219" s="10">
        <f t="shared" si="253"/>
        <v>42648.546111111107</v>
      </c>
      <c r="U3219" s="11">
        <f t="shared" si="254"/>
        <v>42678.546111111107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102.1</v>
      </c>
      <c r="P3220" s="6">
        <f t="shared" si="251"/>
        <v>66.586956521739125</v>
      </c>
      <c r="Q3220" t="str">
        <f t="shared" si="252"/>
        <v>theater/plays</v>
      </c>
      <c r="R3220" t="s">
        <v>8333</v>
      </c>
      <c r="S3220" t="s">
        <v>8351</v>
      </c>
      <c r="T3220" s="10">
        <f t="shared" si="253"/>
        <v>41971.002152777779</v>
      </c>
      <c r="U3220" s="11">
        <f t="shared" si="254"/>
        <v>42004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100.11000000000001</v>
      </c>
      <c r="P3221" s="6">
        <f t="shared" si="251"/>
        <v>168.25210084033614</v>
      </c>
      <c r="Q3221" t="str">
        <f t="shared" si="252"/>
        <v>theater/plays</v>
      </c>
      <c r="R3221" t="s">
        <v>8333</v>
      </c>
      <c r="S3221" t="s">
        <v>8351</v>
      </c>
      <c r="T3221" s="10">
        <f t="shared" si="253"/>
        <v>42050.983182870375</v>
      </c>
      <c r="U3221" s="11">
        <f t="shared" si="254"/>
        <v>42085.941516203704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100.84</v>
      </c>
      <c r="P3222" s="6">
        <f t="shared" si="251"/>
        <v>256.37288135593218</v>
      </c>
      <c r="Q3222" t="str">
        <f t="shared" si="252"/>
        <v>theater/plays</v>
      </c>
      <c r="R3222" t="s">
        <v>8333</v>
      </c>
      <c r="S3222" t="s">
        <v>8351</v>
      </c>
      <c r="T3222" s="10">
        <f t="shared" si="253"/>
        <v>42772.833379629628</v>
      </c>
      <c r="U3222" s="11">
        <f t="shared" si="254"/>
        <v>42806.875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103.42499999999998</v>
      </c>
      <c r="P3223" s="6">
        <f t="shared" si="251"/>
        <v>36.610619469026545</v>
      </c>
      <c r="Q3223" t="str">
        <f t="shared" si="252"/>
        <v>theater/plays</v>
      </c>
      <c r="R3223" t="s">
        <v>8333</v>
      </c>
      <c r="S3223" t="s">
        <v>8351</v>
      </c>
      <c r="T3223" s="10">
        <f t="shared" si="253"/>
        <v>42155.696793981479</v>
      </c>
      <c r="U3223" s="11">
        <f t="shared" si="254"/>
        <v>42190.696793981479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124.8</v>
      </c>
      <c r="P3224" s="6">
        <f t="shared" si="251"/>
        <v>37.142857142857146</v>
      </c>
      <c r="Q3224" t="str">
        <f t="shared" si="252"/>
        <v>theater/plays</v>
      </c>
      <c r="R3224" t="s">
        <v>8333</v>
      </c>
      <c r="S3224" t="s">
        <v>8351</v>
      </c>
      <c r="T3224" s="10">
        <f t="shared" si="253"/>
        <v>42270.582141203704</v>
      </c>
      <c r="U3224" s="11">
        <f t="shared" si="254"/>
        <v>42301.895138888889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109.51612903225806</v>
      </c>
      <c r="P3225" s="6">
        <f t="shared" si="251"/>
        <v>45.878378378378379</v>
      </c>
      <c r="Q3225" t="str">
        <f t="shared" si="252"/>
        <v>theater/plays</v>
      </c>
      <c r="R3225" t="s">
        <v>8333</v>
      </c>
      <c r="S3225" t="s">
        <v>8351</v>
      </c>
      <c r="T3225" s="10">
        <f t="shared" si="253"/>
        <v>42206.835370370376</v>
      </c>
      <c r="U3225" s="11">
        <f t="shared" si="254"/>
        <v>42236.835370370376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102.03333333333333</v>
      </c>
      <c r="P3226" s="6">
        <f t="shared" si="251"/>
        <v>141.71296296296296</v>
      </c>
      <c r="Q3226" t="str">
        <f t="shared" si="252"/>
        <v>theater/plays</v>
      </c>
      <c r="R3226" t="s">
        <v>8333</v>
      </c>
      <c r="S3226" t="s">
        <v>8351</v>
      </c>
      <c r="T3226" s="10">
        <f t="shared" si="253"/>
        <v>42697.850844907407</v>
      </c>
      <c r="U3226" s="11">
        <f t="shared" si="254"/>
        <v>42745.208333333328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102.35000000000001</v>
      </c>
      <c r="P3227" s="6">
        <f t="shared" si="251"/>
        <v>52.487179487179489</v>
      </c>
      <c r="Q3227" t="str">
        <f t="shared" si="252"/>
        <v>theater/plays</v>
      </c>
      <c r="R3227" t="s">
        <v>8333</v>
      </c>
      <c r="S3227" t="s">
        <v>8351</v>
      </c>
      <c r="T3227" s="10">
        <f t="shared" si="253"/>
        <v>42503.559467592597</v>
      </c>
      <c r="U3227" s="11">
        <f t="shared" si="254"/>
        <v>42524.875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104.16666666666667</v>
      </c>
      <c r="P3228" s="6">
        <f t="shared" si="251"/>
        <v>59.523809523809526</v>
      </c>
      <c r="Q3228" t="str">
        <f t="shared" si="252"/>
        <v>theater/plays</v>
      </c>
      <c r="R3228" t="s">
        <v>8333</v>
      </c>
      <c r="S3228" t="s">
        <v>8351</v>
      </c>
      <c r="T3228" s="10">
        <f t="shared" si="253"/>
        <v>42277.583472222221</v>
      </c>
      <c r="U3228" s="11">
        <f t="shared" si="254"/>
        <v>42307.583472222221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 s="6">
        <f t="shared" si="251"/>
        <v>50</v>
      </c>
      <c r="Q3229" t="str">
        <f t="shared" si="252"/>
        <v>theater/plays</v>
      </c>
      <c r="R3229" t="s">
        <v>8333</v>
      </c>
      <c r="S3229" t="s">
        <v>8351</v>
      </c>
      <c r="T3229" s="10">
        <f t="shared" si="253"/>
        <v>42722.882361111115</v>
      </c>
      <c r="U3229" s="11">
        <f t="shared" si="254"/>
        <v>42752.882361111115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102.34285714285714</v>
      </c>
      <c r="P3230" s="6">
        <f t="shared" si="251"/>
        <v>193.62162162162161</v>
      </c>
      <c r="Q3230" t="str">
        <f t="shared" si="252"/>
        <v>theater/plays</v>
      </c>
      <c r="R3230" t="s">
        <v>8333</v>
      </c>
      <c r="S3230" t="s">
        <v>8351</v>
      </c>
      <c r="T3230" s="10">
        <f t="shared" si="253"/>
        <v>42323.70930555556</v>
      </c>
      <c r="U3230" s="11">
        <f t="shared" si="254"/>
        <v>42355.207638888889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107.86500000000001</v>
      </c>
      <c r="P3231" s="6">
        <f t="shared" si="251"/>
        <v>106.79702970297029</v>
      </c>
      <c r="Q3231" t="str">
        <f t="shared" si="252"/>
        <v>theater/plays</v>
      </c>
      <c r="R3231" t="s">
        <v>8333</v>
      </c>
      <c r="S3231" t="s">
        <v>8351</v>
      </c>
      <c r="T3231" s="10">
        <f t="shared" si="253"/>
        <v>41933.291643518518</v>
      </c>
      <c r="U3231" s="11">
        <f t="shared" si="254"/>
        <v>41963.333310185189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109.88461538461539</v>
      </c>
      <c r="P3232" s="6">
        <f t="shared" si="251"/>
        <v>77.21621621621621</v>
      </c>
      <c r="Q3232" t="str">
        <f t="shared" si="252"/>
        <v>theater/plays</v>
      </c>
      <c r="R3232" t="s">
        <v>8333</v>
      </c>
      <c r="S3232" t="s">
        <v>8351</v>
      </c>
      <c r="T3232" s="10">
        <f t="shared" si="253"/>
        <v>41898.168125000004</v>
      </c>
      <c r="U3232" s="11">
        <f t="shared" si="254"/>
        <v>41913.165972222225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 s="6">
        <f t="shared" si="251"/>
        <v>57.5</v>
      </c>
      <c r="Q3233" t="str">
        <f t="shared" si="252"/>
        <v>theater/plays</v>
      </c>
      <c r="R3233" t="s">
        <v>8333</v>
      </c>
      <c r="S3233" t="s">
        <v>8351</v>
      </c>
      <c r="T3233" s="10">
        <f t="shared" si="253"/>
        <v>42446.943831018521</v>
      </c>
      <c r="U3233" s="11">
        <f t="shared" si="254"/>
        <v>42476.943831018521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131.20000000000002</v>
      </c>
      <c r="P3234" s="6">
        <f t="shared" si="251"/>
        <v>50.46153846153846</v>
      </c>
      <c r="Q3234" t="str">
        <f t="shared" si="252"/>
        <v>theater/plays</v>
      </c>
      <c r="R3234" t="s">
        <v>8333</v>
      </c>
      <c r="S3234" t="s">
        <v>8351</v>
      </c>
      <c r="T3234" s="10">
        <f t="shared" si="253"/>
        <v>42463.81385416667</v>
      </c>
      <c r="U3234" s="11">
        <f t="shared" si="254"/>
        <v>42494.165972222225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118.8</v>
      </c>
      <c r="P3235" s="6">
        <f t="shared" si="251"/>
        <v>97.377049180327873</v>
      </c>
      <c r="Q3235" t="str">
        <f t="shared" si="252"/>
        <v>theater/plays</v>
      </c>
      <c r="R3235" t="s">
        <v>8333</v>
      </c>
      <c r="S3235" t="s">
        <v>8351</v>
      </c>
      <c r="T3235" s="10">
        <f t="shared" si="253"/>
        <v>42766.805034722223</v>
      </c>
      <c r="U3235" s="11">
        <f t="shared" si="254"/>
        <v>42796.805034722223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100.39275000000001</v>
      </c>
      <c r="P3236" s="6">
        <f t="shared" si="251"/>
        <v>34.91921739130435</v>
      </c>
      <c r="Q3236" t="str">
        <f t="shared" si="252"/>
        <v>theater/plays</v>
      </c>
      <c r="R3236" t="s">
        <v>8333</v>
      </c>
      <c r="S3236" t="s">
        <v>8351</v>
      </c>
      <c r="T3236" s="10">
        <f t="shared" si="253"/>
        <v>42734.789444444439</v>
      </c>
      <c r="U3236" s="11">
        <f t="shared" si="254"/>
        <v>42767.979861111111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103.20666666666666</v>
      </c>
      <c r="P3237" s="6">
        <f t="shared" si="251"/>
        <v>85.530386740331494</v>
      </c>
      <c r="Q3237" t="str">
        <f t="shared" si="252"/>
        <v>theater/plays</v>
      </c>
      <c r="R3237" t="s">
        <v>8333</v>
      </c>
      <c r="S3237" t="s">
        <v>8351</v>
      </c>
      <c r="T3237" s="10">
        <f t="shared" si="253"/>
        <v>42522.347812499997</v>
      </c>
      <c r="U3237" s="11">
        <f t="shared" si="254"/>
        <v>42552.347812499997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100.6</v>
      </c>
      <c r="P3238" s="6">
        <f t="shared" si="251"/>
        <v>182.90909090909091</v>
      </c>
      <c r="Q3238" t="str">
        <f t="shared" si="252"/>
        <v>theater/plays</v>
      </c>
      <c r="R3238" t="s">
        <v>8333</v>
      </c>
      <c r="S3238" t="s">
        <v>8351</v>
      </c>
      <c r="T3238" s="10">
        <f t="shared" si="253"/>
        <v>42702.917048611111</v>
      </c>
      <c r="U3238" s="11">
        <f t="shared" si="254"/>
        <v>42732.917048611111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100.78754285714287</v>
      </c>
      <c r="P3239" s="6">
        <f t="shared" si="251"/>
        <v>131.13620817843866</v>
      </c>
      <c r="Q3239" t="str">
        <f t="shared" si="252"/>
        <v>theater/plays</v>
      </c>
      <c r="R3239" t="s">
        <v>8333</v>
      </c>
      <c r="S3239" t="s">
        <v>8351</v>
      </c>
      <c r="T3239" s="10">
        <f t="shared" si="253"/>
        <v>42252.474351851852</v>
      </c>
      <c r="U3239" s="11">
        <f t="shared" si="254"/>
        <v>42276.165972222225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112.32142857142857</v>
      </c>
      <c r="P3240" s="6">
        <f t="shared" si="251"/>
        <v>39.810126582278478</v>
      </c>
      <c r="Q3240" t="str">
        <f t="shared" si="252"/>
        <v>theater/plays</v>
      </c>
      <c r="R3240" t="s">
        <v>8333</v>
      </c>
      <c r="S3240" t="s">
        <v>8351</v>
      </c>
      <c r="T3240" s="10">
        <f t="shared" si="253"/>
        <v>42156.510393518518</v>
      </c>
      <c r="U3240" s="11">
        <f t="shared" si="254"/>
        <v>42186.510393518518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105.91914022517912</v>
      </c>
      <c r="P3241" s="6">
        <f t="shared" si="251"/>
        <v>59.701730769230764</v>
      </c>
      <c r="Q3241" t="str">
        <f t="shared" si="252"/>
        <v>theater/plays</v>
      </c>
      <c r="R3241" t="s">
        <v>8333</v>
      </c>
      <c r="S3241" t="s">
        <v>8351</v>
      </c>
      <c r="T3241" s="10">
        <f t="shared" si="253"/>
        <v>42278.089039351849</v>
      </c>
      <c r="U3241" s="11">
        <f t="shared" si="254"/>
        <v>42302.999305555553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100.56666666666668</v>
      </c>
      <c r="P3242" s="6">
        <f t="shared" si="251"/>
        <v>88.735294117647058</v>
      </c>
      <c r="Q3242" t="str">
        <f t="shared" si="252"/>
        <v>theater/plays</v>
      </c>
      <c r="R3242" t="s">
        <v>8333</v>
      </c>
      <c r="S3242" t="s">
        <v>8351</v>
      </c>
      <c r="T3242" s="10">
        <f t="shared" si="253"/>
        <v>42754.693842592591</v>
      </c>
      <c r="U3242" s="11">
        <f t="shared" si="254"/>
        <v>42782.958333333328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115.30588235294117</v>
      </c>
      <c r="P3243" s="6">
        <f t="shared" si="251"/>
        <v>58.688622754491021</v>
      </c>
      <c r="Q3243" t="str">
        <f t="shared" si="252"/>
        <v>theater/plays</v>
      </c>
      <c r="R3243" t="s">
        <v>8333</v>
      </c>
      <c r="S3243" t="s">
        <v>8351</v>
      </c>
      <c r="T3243" s="10">
        <f t="shared" si="253"/>
        <v>41893.324884259258</v>
      </c>
      <c r="U3243" s="11">
        <f t="shared" si="254"/>
        <v>41926.290972222225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127.30419999999999</v>
      </c>
      <c r="P3244" s="6">
        <f t="shared" si="251"/>
        <v>69.56513661202186</v>
      </c>
      <c r="Q3244" t="str">
        <f t="shared" si="252"/>
        <v>theater/plays</v>
      </c>
      <c r="R3244" t="s">
        <v>8333</v>
      </c>
      <c r="S3244" t="s">
        <v>8351</v>
      </c>
      <c r="T3244" s="10">
        <f t="shared" si="253"/>
        <v>41871.755694444444</v>
      </c>
      <c r="U3244" s="11">
        <f t="shared" si="254"/>
        <v>41901.755694444444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102.83750000000001</v>
      </c>
      <c r="P3245" s="6">
        <f t="shared" si="251"/>
        <v>115.87323943661971</v>
      </c>
      <c r="Q3245" t="str">
        <f t="shared" si="252"/>
        <v>theater/plays</v>
      </c>
      <c r="R3245" t="s">
        <v>8333</v>
      </c>
      <c r="S3245" t="s">
        <v>8351</v>
      </c>
      <c r="T3245" s="10">
        <f t="shared" si="253"/>
        <v>42262.096782407403</v>
      </c>
      <c r="U3245" s="11">
        <f t="shared" si="254"/>
        <v>42286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102.9375</v>
      </c>
      <c r="P3246" s="6">
        <f t="shared" si="251"/>
        <v>23.869565217391305</v>
      </c>
      <c r="Q3246" t="str">
        <f t="shared" si="252"/>
        <v>theater/plays</v>
      </c>
      <c r="R3246" t="s">
        <v>8333</v>
      </c>
      <c r="S3246" t="s">
        <v>8351</v>
      </c>
      <c r="T3246" s="10">
        <f t="shared" si="253"/>
        <v>42675.694236111114</v>
      </c>
      <c r="U3246" s="11">
        <f t="shared" si="254"/>
        <v>42705.735902777778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104.3047619047619</v>
      </c>
      <c r="P3247" s="6">
        <f t="shared" si="251"/>
        <v>81.125925925925927</v>
      </c>
      <c r="Q3247" t="str">
        <f t="shared" si="252"/>
        <v>theater/plays</v>
      </c>
      <c r="R3247" t="s">
        <v>8333</v>
      </c>
      <c r="S3247" t="s">
        <v>8351</v>
      </c>
      <c r="T3247" s="10">
        <f t="shared" si="253"/>
        <v>42135.60020833333</v>
      </c>
      <c r="U3247" s="11">
        <f t="shared" si="254"/>
        <v>42167.083333333328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111.22000000000001</v>
      </c>
      <c r="P3248" s="6">
        <f t="shared" si="251"/>
        <v>57.626943005181346</v>
      </c>
      <c r="Q3248" t="str">
        <f t="shared" si="252"/>
        <v>theater/plays</v>
      </c>
      <c r="R3248" t="s">
        <v>8333</v>
      </c>
      <c r="S3248" t="s">
        <v>8351</v>
      </c>
      <c r="T3248" s="10">
        <f t="shared" si="253"/>
        <v>42230.472222222219</v>
      </c>
      <c r="U3248" s="11">
        <f t="shared" si="254"/>
        <v>42259.165972222225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105.86</v>
      </c>
      <c r="P3249" s="6">
        <f t="shared" si="251"/>
        <v>46.429824561403507</v>
      </c>
      <c r="Q3249" t="str">
        <f t="shared" si="252"/>
        <v>theater/plays</v>
      </c>
      <c r="R3249" t="s">
        <v>8333</v>
      </c>
      <c r="S3249" t="s">
        <v>8351</v>
      </c>
      <c r="T3249" s="10">
        <f t="shared" si="253"/>
        <v>42167.434166666666</v>
      </c>
      <c r="U3249" s="11">
        <f t="shared" si="254"/>
        <v>42197.434166666666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100.79166666666666</v>
      </c>
      <c r="P3250" s="6">
        <f t="shared" si="251"/>
        <v>60.475000000000001</v>
      </c>
      <c r="Q3250" t="str">
        <f t="shared" si="252"/>
        <v>theater/plays</v>
      </c>
      <c r="R3250" t="s">
        <v>8333</v>
      </c>
      <c r="S3250" t="s">
        <v>8351</v>
      </c>
      <c r="T3250" s="10">
        <f t="shared" si="253"/>
        <v>42068.888391203705</v>
      </c>
      <c r="U3250" s="11">
        <f t="shared" si="254"/>
        <v>42098.846724537041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104.92727272727274</v>
      </c>
      <c r="P3251" s="6">
        <f t="shared" si="251"/>
        <v>65.579545454545453</v>
      </c>
      <c r="Q3251" t="str">
        <f t="shared" si="252"/>
        <v>theater/plays</v>
      </c>
      <c r="R3251" t="s">
        <v>8333</v>
      </c>
      <c r="S3251" t="s">
        <v>8351</v>
      </c>
      <c r="T3251" s="10">
        <f t="shared" si="253"/>
        <v>42145.746689814812</v>
      </c>
      <c r="U3251" s="11">
        <f t="shared" si="254"/>
        <v>42175.746689814812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101.55199999999999</v>
      </c>
      <c r="P3252" s="6">
        <f t="shared" si="251"/>
        <v>119.1924882629108</v>
      </c>
      <c r="Q3252" t="str">
        <f t="shared" si="252"/>
        <v>theater/plays</v>
      </c>
      <c r="R3252" t="s">
        <v>8333</v>
      </c>
      <c r="S3252" t="s">
        <v>8351</v>
      </c>
      <c r="T3252" s="10">
        <f t="shared" si="253"/>
        <v>41918.742175925923</v>
      </c>
      <c r="U3252" s="11">
        <f t="shared" si="254"/>
        <v>41948.783842592595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110.73333333333333</v>
      </c>
      <c r="P3253" s="6">
        <f t="shared" si="251"/>
        <v>83.05</v>
      </c>
      <c r="Q3253" t="str">
        <f t="shared" si="252"/>
        <v>theater/plays</v>
      </c>
      <c r="R3253" t="s">
        <v>8333</v>
      </c>
      <c r="S3253" t="s">
        <v>8351</v>
      </c>
      <c r="T3253" s="10">
        <f t="shared" si="253"/>
        <v>42146.731087962966</v>
      </c>
      <c r="U3253" s="11">
        <f t="shared" si="254"/>
        <v>42176.731087962966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127.82222222222221</v>
      </c>
      <c r="P3254" s="6">
        <f t="shared" si="251"/>
        <v>57.52</v>
      </c>
      <c r="Q3254" t="str">
        <f t="shared" si="252"/>
        <v>theater/plays</v>
      </c>
      <c r="R3254" t="s">
        <v>8333</v>
      </c>
      <c r="S3254" t="s">
        <v>8351</v>
      </c>
      <c r="T3254" s="10">
        <f t="shared" si="253"/>
        <v>42590.472685185188</v>
      </c>
      <c r="U3254" s="11">
        <f t="shared" si="254"/>
        <v>42620.472685185188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101.82500000000002</v>
      </c>
      <c r="P3255" s="6">
        <f t="shared" si="251"/>
        <v>177.08695652173913</v>
      </c>
      <c r="Q3255" t="str">
        <f t="shared" si="252"/>
        <v>theater/plays</v>
      </c>
      <c r="R3255" t="s">
        <v>8333</v>
      </c>
      <c r="S3255" t="s">
        <v>8351</v>
      </c>
      <c r="T3255" s="10">
        <f t="shared" si="253"/>
        <v>42602.576712962968</v>
      </c>
      <c r="U3255" s="11">
        <f t="shared" si="254"/>
        <v>42621.15625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101.25769230769231</v>
      </c>
      <c r="P3256" s="6">
        <f t="shared" si="251"/>
        <v>70.771505376344081</v>
      </c>
      <c r="Q3256" t="str">
        <f t="shared" si="252"/>
        <v>theater/plays</v>
      </c>
      <c r="R3256" t="s">
        <v>8333</v>
      </c>
      <c r="S3256" t="s">
        <v>8351</v>
      </c>
      <c r="T3256" s="10">
        <f t="shared" si="253"/>
        <v>42059.085752314815</v>
      </c>
      <c r="U3256" s="11">
        <f t="shared" si="254"/>
        <v>42089.044085648144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 s="6">
        <f t="shared" si="251"/>
        <v>29.166666666666668</v>
      </c>
      <c r="Q3257" t="str">
        <f t="shared" si="252"/>
        <v>theater/plays</v>
      </c>
      <c r="R3257" t="s">
        <v>8333</v>
      </c>
      <c r="S3257" t="s">
        <v>8351</v>
      </c>
      <c r="T3257" s="10">
        <f t="shared" si="253"/>
        <v>41889.768229166664</v>
      </c>
      <c r="U3257" s="11">
        <f t="shared" si="254"/>
        <v>41919.768229166664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128.06</v>
      </c>
      <c r="P3258" s="6">
        <f t="shared" si="251"/>
        <v>72.76136363636364</v>
      </c>
      <c r="Q3258" t="str">
        <f t="shared" si="252"/>
        <v>theater/plays</v>
      </c>
      <c r="R3258" t="s">
        <v>8333</v>
      </c>
      <c r="S3258" t="s">
        <v>8351</v>
      </c>
      <c r="T3258" s="10">
        <f t="shared" si="253"/>
        <v>42144.573807870373</v>
      </c>
      <c r="U3258" s="11">
        <f t="shared" si="254"/>
        <v>42166.165972222225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106.29949999999999</v>
      </c>
      <c r="P3259" s="6">
        <f t="shared" si="251"/>
        <v>51.853414634146333</v>
      </c>
      <c r="Q3259" t="str">
        <f t="shared" si="252"/>
        <v>theater/plays</v>
      </c>
      <c r="R3259" t="s">
        <v>8333</v>
      </c>
      <c r="S3259" t="s">
        <v>8351</v>
      </c>
      <c r="T3259" s="10">
        <f t="shared" si="253"/>
        <v>42758.559629629628</v>
      </c>
      <c r="U3259" s="11">
        <f t="shared" si="254"/>
        <v>42788.559629629628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105.21428571428571</v>
      </c>
      <c r="P3260" s="6">
        <f t="shared" si="251"/>
        <v>98.2</v>
      </c>
      <c r="Q3260" t="str">
        <f t="shared" si="252"/>
        <v>theater/plays</v>
      </c>
      <c r="R3260" t="s">
        <v>8333</v>
      </c>
      <c r="S3260" t="s">
        <v>8351</v>
      </c>
      <c r="T3260" s="10">
        <f t="shared" si="253"/>
        <v>41982.887280092589</v>
      </c>
      <c r="U3260" s="11">
        <f t="shared" si="254"/>
        <v>42012.887280092589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106.16782608695652</v>
      </c>
      <c r="P3261" s="6">
        <f t="shared" si="251"/>
        <v>251.7381443298969</v>
      </c>
      <c r="Q3261" t="str">
        <f t="shared" si="252"/>
        <v>theater/plays</v>
      </c>
      <c r="R3261" t="s">
        <v>8333</v>
      </c>
      <c r="S3261" t="s">
        <v>8351</v>
      </c>
      <c r="T3261" s="10">
        <f t="shared" si="253"/>
        <v>42614.760937500003</v>
      </c>
      <c r="U3261" s="11">
        <f t="shared" si="254"/>
        <v>42644.165972222225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109.24000000000001</v>
      </c>
      <c r="P3262" s="6">
        <f t="shared" si="251"/>
        <v>74.821917808219183</v>
      </c>
      <c r="Q3262" t="str">
        <f t="shared" si="252"/>
        <v>theater/plays</v>
      </c>
      <c r="R3262" t="s">
        <v>8333</v>
      </c>
      <c r="S3262" t="s">
        <v>8351</v>
      </c>
      <c r="T3262" s="10">
        <f t="shared" si="253"/>
        <v>42303.672662037032</v>
      </c>
      <c r="U3262" s="11">
        <f t="shared" si="254"/>
        <v>42338.714328703703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100.45454545454547</v>
      </c>
      <c r="P3263" s="6">
        <f t="shared" si="251"/>
        <v>67.65306122448979</v>
      </c>
      <c r="Q3263" t="str">
        <f t="shared" si="252"/>
        <v>theater/plays</v>
      </c>
      <c r="R3263" t="s">
        <v>8333</v>
      </c>
      <c r="S3263" t="s">
        <v>8351</v>
      </c>
      <c r="T3263" s="10">
        <f t="shared" si="253"/>
        <v>42171.725416666668</v>
      </c>
      <c r="U3263" s="11">
        <f t="shared" si="254"/>
        <v>42201.725416666668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103.04098360655738</v>
      </c>
      <c r="P3264" s="6">
        <f t="shared" si="251"/>
        <v>93.81343283582089</v>
      </c>
      <c r="Q3264" t="str">
        <f t="shared" si="252"/>
        <v>theater/plays</v>
      </c>
      <c r="R3264" t="s">
        <v>8333</v>
      </c>
      <c r="S3264" t="s">
        <v>8351</v>
      </c>
      <c r="T3264" s="10">
        <f t="shared" si="253"/>
        <v>41964.315532407403</v>
      </c>
      <c r="U3264" s="11">
        <f t="shared" si="254"/>
        <v>41995.166666666672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112.1664</v>
      </c>
      <c r="P3265" s="6">
        <f t="shared" si="251"/>
        <v>41.237647058823526</v>
      </c>
      <c r="Q3265" t="str">
        <f t="shared" si="252"/>
        <v>theater/plays</v>
      </c>
      <c r="R3265" t="s">
        <v>8333</v>
      </c>
      <c r="S3265" t="s">
        <v>8351</v>
      </c>
      <c r="T3265" s="10">
        <f t="shared" si="253"/>
        <v>42284.516064814816</v>
      </c>
      <c r="U3265" s="11">
        <f t="shared" si="254"/>
        <v>42307.875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55">(E3266/D3266)*100</f>
        <v>103</v>
      </c>
      <c r="P3266" s="6">
        <f t="shared" ref="P3266:P3329" si="256">(E3266/L3266)</f>
        <v>52.551020408163268</v>
      </c>
      <c r="Q3266" t="str">
        <f t="shared" ref="Q3266:Q3329" si="257">N3266</f>
        <v>theater/plays</v>
      </c>
      <c r="R3266" t="s">
        <v>8333</v>
      </c>
      <c r="S3266" t="s">
        <v>8351</v>
      </c>
      <c r="T3266" s="10">
        <f t="shared" si="253"/>
        <v>42016.800208333334</v>
      </c>
      <c r="U3266" s="11">
        <f t="shared" si="254"/>
        <v>42032.916666666672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55"/>
        <v>164</v>
      </c>
      <c r="P3267" s="6">
        <f t="shared" si="256"/>
        <v>70.285714285714292</v>
      </c>
      <c r="Q3267" t="str">
        <f t="shared" si="257"/>
        <v>theater/plays</v>
      </c>
      <c r="R3267" t="s">
        <v>8333</v>
      </c>
      <c r="S3267" t="s">
        <v>8351</v>
      </c>
      <c r="T3267" s="10">
        <f t="shared" ref="T3267:T3330" si="258">(((J3267/60)/60)/24)+DATE(1970,1,1)</f>
        <v>42311.711979166663</v>
      </c>
      <c r="U3267" s="11">
        <f t="shared" ref="U3267:U3330" si="259">(((I3267/60)/60)/24)+DATE(1970,1,1)</f>
        <v>42341.708333333328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131.28333333333333</v>
      </c>
      <c r="P3268" s="6">
        <f t="shared" si="256"/>
        <v>48.325153374233132</v>
      </c>
      <c r="Q3268" t="str">
        <f t="shared" si="257"/>
        <v>theater/plays</v>
      </c>
      <c r="R3268" t="s">
        <v>8333</v>
      </c>
      <c r="S3268" t="s">
        <v>8351</v>
      </c>
      <c r="T3268" s="10">
        <f t="shared" si="258"/>
        <v>42136.536134259266</v>
      </c>
      <c r="U3268" s="11">
        <f t="shared" si="259"/>
        <v>42167.875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102.1</v>
      </c>
      <c r="P3269" s="6">
        <f t="shared" si="256"/>
        <v>53.177083333333336</v>
      </c>
      <c r="Q3269" t="str">
        <f t="shared" si="257"/>
        <v>theater/plays</v>
      </c>
      <c r="R3269" t="s">
        <v>8333</v>
      </c>
      <c r="S3269" t="s">
        <v>8351</v>
      </c>
      <c r="T3269" s="10">
        <f t="shared" si="258"/>
        <v>42172.757638888885</v>
      </c>
      <c r="U3269" s="11">
        <f t="shared" si="259"/>
        <v>42202.757638888885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 s="6">
        <f t="shared" si="256"/>
        <v>60.952380952380949</v>
      </c>
      <c r="Q3270" t="str">
        <f t="shared" si="257"/>
        <v>theater/plays</v>
      </c>
      <c r="R3270" t="s">
        <v>8333</v>
      </c>
      <c r="S3270" t="s">
        <v>8351</v>
      </c>
      <c r="T3270" s="10">
        <f t="shared" si="258"/>
        <v>42590.90425925926</v>
      </c>
      <c r="U3270" s="11">
        <f t="shared" si="259"/>
        <v>42606.90425925926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101.49999999999999</v>
      </c>
      <c r="P3271" s="6">
        <f t="shared" si="256"/>
        <v>116</v>
      </c>
      <c r="Q3271" t="str">
        <f t="shared" si="257"/>
        <v>theater/plays</v>
      </c>
      <c r="R3271" t="s">
        <v>8333</v>
      </c>
      <c r="S3271" t="s">
        <v>8351</v>
      </c>
      <c r="T3271" s="10">
        <f t="shared" si="258"/>
        <v>42137.395798611105</v>
      </c>
      <c r="U3271" s="11">
        <f t="shared" si="259"/>
        <v>42171.458333333328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101.66666666666666</v>
      </c>
      <c r="P3272" s="6">
        <f t="shared" si="256"/>
        <v>61</v>
      </c>
      <c r="Q3272" t="str">
        <f t="shared" si="257"/>
        <v>theater/plays</v>
      </c>
      <c r="R3272" t="s">
        <v>8333</v>
      </c>
      <c r="S3272" t="s">
        <v>8351</v>
      </c>
      <c r="T3272" s="10">
        <f t="shared" si="258"/>
        <v>42167.533159722225</v>
      </c>
      <c r="U3272" s="11">
        <f t="shared" si="259"/>
        <v>42197.533159722225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 s="6">
        <f t="shared" si="256"/>
        <v>38.235294117647058</v>
      </c>
      <c r="Q3273" t="str">
        <f t="shared" si="257"/>
        <v>theater/plays</v>
      </c>
      <c r="R3273" t="s">
        <v>8333</v>
      </c>
      <c r="S3273" t="s">
        <v>8351</v>
      </c>
      <c r="T3273" s="10">
        <f t="shared" si="258"/>
        <v>41915.437210648146</v>
      </c>
      <c r="U3273" s="11">
        <f t="shared" si="259"/>
        <v>41945.478877314818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154.43</v>
      </c>
      <c r="P3274" s="6">
        <f t="shared" si="256"/>
        <v>106.50344827586207</v>
      </c>
      <c r="Q3274" t="str">
        <f t="shared" si="257"/>
        <v>theater/plays</v>
      </c>
      <c r="R3274" t="s">
        <v>8333</v>
      </c>
      <c r="S3274" t="s">
        <v>8351</v>
      </c>
      <c r="T3274" s="10">
        <f t="shared" si="258"/>
        <v>42284.500104166669</v>
      </c>
      <c r="U3274" s="11">
        <f t="shared" si="259"/>
        <v>42314.541770833333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107.4</v>
      </c>
      <c r="P3275" s="6">
        <f t="shared" si="256"/>
        <v>204.57142857142858</v>
      </c>
      <c r="Q3275" t="str">
        <f t="shared" si="257"/>
        <v>theater/plays</v>
      </c>
      <c r="R3275" t="s">
        <v>8333</v>
      </c>
      <c r="S3275" t="s">
        <v>8351</v>
      </c>
      <c r="T3275" s="10">
        <f t="shared" si="258"/>
        <v>42611.801412037035</v>
      </c>
      <c r="U3275" s="11">
        <f t="shared" si="259"/>
        <v>42627.791666666672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101.32258064516128</v>
      </c>
      <c r="P3276" s="6">
        <f t="shared" si="256"/>
        <v>54.912587412587413</v>
      </c>
      <c r="Q3276" t="str">
        <f t="shared" si="257"/>
        <v>theater/plays</v>
      </c>
      <c r="R3276" t="s">
        <v>8333</v>
      </c>
      <c r="S3276" t="s">
        <v>8351</v>
      </c>
      <c r="T3276" s="10">
        <f t="shared" si="258"/>
        <v>42400.704537037032</v>
      </c>
      <c r="U3276" s="11">
        <f t="shared" si="259"/>
        <v>42444.875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100.27777777777777</v>
      </c>
      <c r="P3277" s="6">
        <f t="shared" si="256"/>
        <v>150.41666666666666</v>
      </c>
      <c r="Q3277" t="str">
        <f t="shared" si="257"/>
        <v>theater/plays</v>
      </c>
      <c r="R3277" t="s">
        <v>8333</v>
      </c>
      <c r="S3277" t="s">
        <v>8351</v>
      </c>
      <c r="T3277" s="10">
        <f t="shared" si="258"/>
        <v>42017.88045138889</v>
      </c>
      <c r="U3277" s="11">
        <f t="shared" si="259"/>
        <v>42044.1875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116.84444444444443</v>
      </c>
      <c r="P3278" s="6">
        <f t="shared" si="256"/>
        <v>52.58</v>
      </c>
      <c r="Q3278" t="str">
        <f t="shared" si="257"/>
        <v>theater/plays</v>
      </c>
      <c r="R3278" t="s">
        <v>8333</v>
      </c>
      <c r="S3278" t="s">
        <v>8351</v>
      </c>
      <c r="T3278" s="10">
        <f t="shared" si="258"/>
        <v>42426.949988425928</v>
      </c>
      <c r="U3278" s="11">
        <f t="shared" si="259"/>
        <v>42461.165972222225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108.60000000000001</v>
      </c>
      <c r="P3279" s="6">
        <f t="shared" si="256"/>
        <v>54.3</v>
      </c>
      <c r="Q3279" t="str">
        <f t="shared" si="257"/>
        <v>theater/plays</v>
      </c>
      <c r="R3279" t="s">
        <v>8333</v>
      </c>
      <c r="S3279" t="s">
        <v>8351</v>
      </c>
      <c r="T3279" s="10">
        <f t="shared" si="258"/>
        <v>41931.682939814818</v>
      </c>
      <c r="U3279" s="11">
        <f t="shared" si="259"/>
        <v>41961.724606481483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103.4</v>
      </c>
      <c r="P3280" s="6">
        <f t="shared" si="256"/>
        <v>76.029411764705884</v>
      </c>
      <c r="Q3280" t="str">
        <f t="shared" si="257"/>
        <v>theater/plays</v>
      </c>
      <c r="R3280" t="s">
        <v>8333</v>
      </c>
      <c r="S3280" t="s">
        <v>8351</v>
      </c>
      <c r="T3280" s="10">
        <f t="shared" si="258"/>
        <v>42124.848414351851</v>
      </c>
      <c r="U3280" s="11">
        <f t="shared" si="259"/>
        <v>42154.848414351851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114.27586206896552</v>
      </c>
      <c r="P3281" s="6">
        <f t="shared" si="256"/>
        <v>105.2063492063492</v>
      </c>
      <c r="Q3281" t="str">
        <f t="shared" si="257"/>
        <v>theater/plays</v>
      </c>
      <c r="R3281" t="s">
        <v>8333</v>
      </c>
      <c r="S3281" t="s">
        <v>8351</v>
      </c>
      <c r="T3281" s="10">
        <f t="shared" si="258"/>
        <v>42431.102534722217</v>
      </c>
      <c r="U3281" s="11">
        <f t="shared" si="259"/>
        <v>42461.06086805556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 s="6">
        <f t="shared" si="256"/>
        <v>68.666666666666671</v>
      </c>
      <c r="Q3282" t="str">
        <f t="shared" si="257"/>
        <v>theater/plays</v>
      </c>
      <c r="R3282" t="s">
        <v>8333</v>
      </c>
      <c r="S3282" t="s">
        <v>8351</v>
      </c>
      <c r="T3282" s="10">
        <f t="shared" si="258"/>
        <v>42121.756921296299</v>
      </c>
      <c r="U3282" s="11">
        <f t="shared" si="259"/>
        <v>42156.208333333328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121.6</v>
      </c>
      <c r="P3283" s="6">
        <f t="shared" si="256"/>
        <v>129.36170212765958</v>
      </c>
      <c r="Q3283" t="str">
        <f t="shared" si="257"/>
        <v>theater/plays</v>
      </c>
      <c r="R3283" t="s">
        <v>8333</v>
      </c>
      <c r="S3283" t="s">
        <v>8351</v>
      </c>
      <c r="T3283" s="10">
        <f t="shared" si="258"/>
        <v>42219.019733796296</v>
      </c>
      <c r="U3283" s="11">
        <f t="shared" si="259"/>
        <v>42249.019733796296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102.6467741935484</v>
      </c>
      <c r="P3284" s="6">
        <f t="shared" si="256"/>
        <v>134.26371308016877</v>
      </c>
      <c r="Q3284" t="str">
        <f t="shared" si="257"/>
        <v>theater/plays</v>
      </c>
      <c r="R3284" t="s">
        <v>8333</v>
      </c>
      <c r="S3284" t="s">
        <v>8351</v>
      </c>
      <c r="T3284" s="10">
        <f t="shared" si="258"/>
        <v>42445.19430555556</v>
      </c>
      <c r="U3284" s="11">
        <f t="shared" si="259"/>
        <v>42489.19430555556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104.75000000000001</v>
      </c>
      <c r="P3285" s="6">
        <f t="shared" si="256"/>
        <v>17.829787234042552</v>
      </c>
      <c r="Q3285" t="str">
        <f t="shared" si="257"/>
        <v>theater/plays</v>
      </c>
      <c r="R3285" t="s">
        <v>8333</v>
      </c>
      <c r="S3285" t="s">
        <v>8351</v>
      </c>
      <c r="T3285" s="10">
        <f t="shared" si="258"/>
        <v>42379.74418981481</v>
      </c>
      <c r="U3285" s="11">
        <f t="shared" si="259"/>
        <v>42410.875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101.6</v>
      </c>
      <c r="P3286" s="6">
        <f t="shared" si="256"/>
        <v>203.2</v>
      </c>
      <c r="Q3286" t="str">
        <f t="shared" si="257"/>
        <v>theater/plays</v>
      </c>
      <c r="R3286" t="s">
        <v>8333</v>
      </c>
      <c r="S3286" t="s">
        <v>8351</v>
      </c>
      <c r="T3286" s="10">
        <f t="shared" si="258"/>
        <v>42380.884872685187</v>
      </c>
      <c r="U3286" s="11">
        <f t="shared" si="259"/>
        <v>42398.249305555553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112.10242048409683</v>
      </c>
      <c r="P3287" s="6">
        <f t="shared" si="256"/>
        <v>69.18518518518519</v>
      </c>
      <c r="Q3287" t="str">
        <f t="shared" si="257"/>
        <v>theater/plays</v>
      </c>
      <c r="R3287" t="s">
        <v>8333</v>
      </c>
      <c r="S3287" t="s">
        <v>8351</v>
      </c>
      <c r="T3287" s="10">
        <f t="shared" si="258"/>
        <v>42762.942430555559</v>
      </c>
      <c r="U3287" s="11">
        <f t="shared" si="259"/>
        <v>42794.208333333328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101.76666666666667</v>
      </c>
      <c r="P3288" s="6">
        <f t="shared" si="256"/>
        <v>125.12295081967213</v>
      </c>
      <c r="Q3288" t="str">
        <f t="shared" si="257"/>
        <v>theater/plays</v>
      </c>
      <c r="R3288" t="s">
        <v>8333</v>
      </c>
      <c r="S3288" t="s">
        <v>8351</v>
      </c>
      <c r="T3288" s="10">
        <f t="shared" si="258"/>
        <v>42567.840069444443</v>
      </c>
      <c r="U3288" s="11">
        <f t="shared" si="259"/>
        <v>42597.840069444443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 s="6">
        <f t="shared" si="256"/>
        <v>73.529411764705884</v>
      </c>
      <c r="Q3289" t="str">
        <f t="shared" si="257"/>
        <v>theater/plays</v>
      </c>
      <c r="R3289" t="s">
        <v>8333</v>
      </c>
      <c r="S3289" t="s">
        <v>8351</v>
      </c>
      <c r="T3289" s="10">
        <f t="shared" si="258"/>
        <v>42311.750324074077</v>
      </c>
      <c r="U3289" s="11">
        <f t="shared" si="259"/>
        <v>42336.750324074077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100.26489999999998</v>
      </c>
      <c r="P3290" s="6">
        <f t="shared" si="256"/>
        <v>48.437149758454105</v>
      </c>
      <c r="Q3290" t="str">
        <f t="shared" si="257"/>
        <v>theater/plays</v>
      </c>
      <c r="R3290" t="s">
        <v>8333</v>
      </c>
      <c r="S3290" t="s">
        <v>8351</v>
      </c>
      <c r="T3290" s="10">
        <f t="shared" si="258"/>
        <v>42505.774479166663</v>
      </c>
      <c r="U3290" s="11">
        <f t="shared" si="259"/>
        <v>42541.958333333328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133.04200000000003</v>
      </c>
      <c r="P3291" s="6">
        <f t="shared" si="256"/>
        <v>26.608400000000003</v>
      </c>
      <c r="Q3291" t="str">
        <f t="shared" si="257"/>
        <v>theater/plays</v>
      </c>
      <c r="R3291" t="s">
        <v>8333</v>
      </c>
      <c r="S3291" t="s">
        <v>8351</v>
      </c>
      <c r="T3291" s="10">
        <f t="shared" si="258"/>
        <v>42758.368078703701</v>
      </c>
      <c r="U3291" s="11">
        <f t="shared" si="259"/>
        <v>42786.368078703701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121.2</v>
      </c>
      <c r="P3292" s="6">
        <f t="shared" si="256"/>
        <v>33.666666666666664</v>
      </c>
      <c r="Q3292" t="str">
        <f t="shared" si="257"/>
        <v>theater/plays</v>
      </c>
      <c r="R3292" t="s">
        <v>8333</v>
      </c>
      <c r="S3292" t="s">
        <v>8351</v>
      </c>
      <c r="T3292" s="10">
        <f t="shared" si="258"/>
        <v>42775.51494212963</v>
      </c>
      <c r="U3292" s="11">
        <f t="shared" si="259"/>
        <v>42805.51494212963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113.99999999999999</v>
      </c>
      <c r="P3293" s="6">
        <f t="shared" si="256"/>
        <v>40.714285714285715</v>
      </c>
      <c r="Q3293" t="str">
        <f t="shared" si="257"/>
        <v>theater/plays</v>
      </c>
      <c r="R3293" t="s">
        <v>8333</v>
      </c>
      <c r="S3293" t="s">
        <v>8351</v>
      </c>
      <c r="T3293" s="10">
        <f t="shared" si="258"/>
        <v>42232.702546296292</v>
      </c>
      <c r="U3293" s="11">
        <f t="shared" si="259"/>
        <v>42264.165972222225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286.13861386138615</v>
      </c>
      <c r="P3294" s="6">
        <f t="shared" si="256"/>
        <v>19.266666666666666</v>
      </c>
      <c r="Q3294" t="str">
        <f t="shared" si="257"/>
        <v>theater/plays</v>
      </c>
      <c r="R3294" t="s">
        <v>8333</v>
      </c>
      <c r="S3294" t="s">
        <v>8351</v>
      </c>
      <c r="T3294" s="10">
        <f t="shared" si="258"/>
        <v>42282.770231481481</v>
      </c>
      <c r="U3294" s="11">
        <f t="shared" si="259"/>
        <v>42342.811898148153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170.44444444444446</v>
      </c>
      <c r="P3295" s="6">
        <f t="shared" si="256"/>
        <v>84.285714285714292</v>
      </c>
      <c r="Q3295" t="str">
        <f t="shared" si="257"/>
        <v>theater/plays</v>
      </c>
      <c r="R3295" t="s">
        <v>8333</v>
      </c>
      <c r="S3295" t="s">
        <v>8351</v>
      </c>
      <c r="T3295" s="10">
        <f t="shared" si="258"/>
        <v>42768.425370370373</v>
      </c>
      <c r="U3295" s="11">
        <f t="shared" si="259"/>
        <v>42798.425370370373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118.33333333333333</v>
      </c>
      <c r="P3296" s="6">
        <f t="shared" si="256"/>
        <v>29.583333333333332</v>
      </c>
      <c r="Q3296" t="str">
        <f t="shared" si="257"/>
        <v>theater/plays</v>
      </c>
      <c r="R3296" t="s">
        <v>8333</v>
      </c>
      <c r="S3296" t="s">
        <v>8351</v>
      </c>
      <c r="T3296" s="10">
        <f t="shared" si="258"/>
        <v>42141.541134259256</v>
      </c>
      <c r="U3296" s="11">
        <f t="shared" si="259"/>
        <v>42171.541134259256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102.85857142857142</v>
      </c>
      <c r="P3297" s="6">
        <f t="shared" si="256"/>
        <v>26.667037037037037</v>
      </c>
      <c r="Q3297" t="str">
        <f t="shared" si="257"/>
        <v>theater/plays</v>
      </c>
      <c r="R3297" t="s">
        <v>8333</v>
      </c>
      <c r="S3297" t="s">
        <v>8351</v>
      </c>
      <c r="T3297" s="10">
        <f t="shared" si="258"/>
        <v>42609.442465277782</v>
      </c>
      <c r="U3297" s="11">
        <f t="shared" si="259"/>
        <v>42639.442465277782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144.06666666666666</v>
      </c>
      <c r="P3298" s="6">
        <f t="shared" si="256"/>
        <v>45.978723404255319</v>
      </c>
      <c r="Q3298" t="str">
        <f t="shared" si="257"/>
        <v>theater/plays</v>
      </c>
      <c r="R3298" t="s">
        <v>8333</v>
      </c>
      <c r="S3298" t="s">
        <v>8351</v>
      </c>
      <c r="T3298" s="10">
        <f t="shared" si="258"/>
        <v>42309.756620370375</v>
      </c>
      <c r="U3298" s="11">
        <f t="shared" si="259"/>
        <v>42330.916666666672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100.07272727272726</v>
      </c>
      <c r="P3299" s="6">
        <f t="shared" si="256"/>
        <v>125.09090909090909</v>
      </c>
      <c r="Q3299" t="str">
        <f t="shared" si="257"/>
        <v>theater/plays</v>
      </c>
      <c r="R3299" t="s">
        <v>8333</v>
      </c>
      <c r="S3299" t="s">
        <v>8351</v>
      </c>
      <c r="T3299" s="10">
        <f t="shared" si="258"/>
        <v>42193.771481481483</v>
      </c>
      <c r="U3299" s="11">
        <f t="shared" si="259"/>
        <v>42212.957638888889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101.73</v>
      </c>
      <c r="P3300" s="6">
        <f t="shared" si="256"/>
        <v>141.29166666666666</v>
      </c>
      <c r="Q3300" t="str">
        <f t="shared" si="257"/>
        <v>theater/plays</v>
      </c>
      <c r="R3300" t="s">
        <v>8333</v>
      </c>
      <c r="S3300" t="s">
        <v>8351</v>
      </c>
      <c r="T3300" s="10">
        <f t="shared" si="258"/>
        <v>42239.957962962959</v>
      </c>
      <c r="U3300" s="11">
        <f t="shared" si="259"/>
        <v>42260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116.19999999999999</v>
      </c>
      <c r="P3301" s="6">
        <f t="shared" si="256"/>
        <v>55.333333333333336</v>
      </c>
      <c r="Q3301" t="str">
        <f t="shared" si="257"/>
        <v>theater/plays</v>
      </c>
      <c r="R3301" t="s">
        <v>8333</v>
      </c>
      <c r="S3301" t="s">
        <v>8351</v>
      </c>
      <c r="T3301" s="10">
        <f t="shared" si="258"/>
        <v>42261.917395833334</v>
      </c>
      <c r="U3301" s="11">
        <f t="shared" si="259"/>
        <v>42291.917395833334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136.16666666666666</v>
      </c>
      <c r="P3302" s="6">
        <f t="shared" si="256"/>
        <v>46.420454545454547</v>
      </c>
      <c r="Q3302" t="str">
        <f t="shared" si="257"/>
        <v>theater/plays</v>
      </c>
      <c r="R3302" t="s">
        <v>8333</v>
      </c>
      <c r="S3302" t="s">
        <v>8351</v>
      </c>
      <c r="T3302" s="10">
        <f t="shared" si="258"/>
        <v>42102.743773148148</v>
      </c>
      <c r="U3302" s="11">
        <f t="shared" si="259"/>
        <v>42123.743773148148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133.46666666666667</v>
      </c>
      <c r="P3303" s="6">
        <f t="shared" si="256"/>
        <v>57.2</v>
      </c>
      <c r="Q3303" t="str">
        <f t="shared" si="257"/>
        <v>theater/plays</v>
      </c>
      <c r="R3303" t="s">
        <v>8333</v>
      </c>
      <c r="S3303" t="s">
        <v>8351</v>
      </c>
      <c r="T3303" s="10">
        <f t="shared" si="258"/>
        <v>42538.73583333334</v>
      </c>
      <c r="U3303" s="11">
        <f t="shared" si="259"/>
        <v>42583.290972222225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103.39285714285715</v>
      </c>
      <c r="P3304" s="6">
        <f t="shared" si="256"/>
        <v>173.7</v>
      </c>
      <c r="Q3304" t="str">
        <f t="shared" si="257"/>
        <v>theater/plays</v>
      </c>
      <c r="R3304" t="s">
        <v>8333</v>
      </c>
      <c r="S3304" t="s">
        <v>8351</v>
      </c>
      <c r="T3304" s="10">
        <f t="shared" si="258"/>
        <v>42681.35157407407</v>
      </c>
      <c r="U3304" s="11">
        <f t="shared" si="259"/>
        <v>42711.35157407407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115.88888888888889</v>
      </c>
      <c r="P3305" s="6">
        <f t="shared" si="256"/>
        <v>59.6</v>
      </c>
      <c r="Q3305" t="str">
        <f t="shared" si="257"/>
        <v>theater/plays</v>
      </c>
      <c r="R3305" t="s">
        <v>8333</v>
      </c>
      <c r="S3305" t="s">
        <v>8351</v>
      </c>
      <c r="T3305" s="10">
        <f t="shared" si="258"/>
        <v>42056.65143518518</v>
      </c>
      <c r="U3305" s="11">
        <f t="shared" si="259"/>
        <v>42091.609768518523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104.51666666666665</v>
      </c>
      <c r="P3306" s="6">
        <f t="shared" si="256"/>
        <v>89.585714285714289</v>
      </c>
      <c r="Q3306" t="str">
        <f t="shared" si="257"/>
        <v>theater/plays</v>
      </c>
      <c r="R3306" t="s">
        <v>8333</v>
      </c>
      <c r="S3306" t="s">
        <v>8351</v>
      </c>
      <c r="T3306" s="10">
        <f t="shared" si="258"/>
        <v>42696.624444444446</v>
      </c>
      <c r="U3306" s="11">
        <f t="shared" si="259"/>
        <v>42726.624444444446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102.02500000000001</v>
      </c>
      <c r="P3307" s="6">
        <f t="shared" si="256"/>
        <v>204.05</v>
      </c>
      <c r="Q3307" t="str">
        <f t="shared" si="257"/>
        <v>theater/plays</v>
      </c>
      <c r="R3307" t="s">
        <v>8333</v>
      </c>
      <c r="S3307" t="s">
        <v>8351</v>
      </c>
      <c r="T3307" s="10">
        <f t="shared" si="258"/>
        <v>42186.855879629627</v>
      </c>
      <c r="U3307" s="11">
        <f t="shared" si="259"/>
        <v>42216.855879629627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175.33333333333334</v>
      </c>
      <c r="P3308" s="6">
        <f t="shared" si="256"/>
        <v>48.703703703703702</v>
      </c>
      <c r="Q3308" t="str">
        <f t="shared" si="257"/>
        <v>theater/plays</v>
      </c>
      <c r="R3308" t="s">
        <v>8333</v>
      </c>
      <c r="S3308" t="s">
        <v>8351</v>
      </c>
      <c r="T3308" s="10">
        <f t="shared" si="258"/>
        <v>42493.219236111108</v>
      </c>
      <c r="U3308" s="11">
        <f t="shared" si="259"/>
        <v>42531.125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106.67999999999999</v>
      </c>
      <c r="P3309" s="6">
        <f t="shared" si="256"/>
        <v>53.339999999999996</v>
      </c>
      <c r="Q3309" t="str">
        <f t="shared" si="257"/>
        <v>theater/plays</v>
      </c>
      <c r="R3309" t="s">
        <v>8333</v>
      </c>
      <c r="S3309" t="s">
        <v>8351</v>
      </c>
      <c r="T3309" s="10">
        <f t="shared" si="258"/>
        <v>42475.057164351849</v>
      </c>
      <c r="U3309" s="11">
        <f t="shared" si="259"/>
        <v>42505.057164351849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122.28571428571429</v>
      </c>
      <c r="P3310" s="6">
        <f t="shared" si="256"/>
        <v>75.087719298245617</v>
      </c>
      <c r="Q3310" t="str">
        <f t="shared" si="257"/>
        <v>theater/plays</v>
      </c>
      <c r="R3310" t="s">
        <v>8333</v>
      </c>
      <c r="S3310" t="s">
        <v>8351</v>
      </c>
      <c r="T3310" s="10">
        <f t="shared" si="258"/>
        <v>42452.876909722225</v>
      </c>
      <c r="U3310" s="11">
        <f t="shared" si="259"/>
        <v>42473.876909722225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159.42857142857144</v>
      </c>
      <c r="P3311" s="6">
        <f t="shared" si="256"/>
        <v>18</v>
      </c>
      <c r="Q3311" t="str">
        <f t="shared" si="257"/>
        <v>theater/plays</v>
      </c>
      <c r="R3311" t="s">
        <v>8333</v>
      </c>
      <c r="S3311" t="s">
        <v>8351</v>
      </c>
      <c r="T3311" s="10">
        <f t="shared" si="258"/>
        <v>42628.650208333333</v>
      </c>
      <c r="U3311" s="11">
        <f t="shared" si="259"/>
        <v>42659.650208333333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100.07692307692308</v>
      </c>
      <c r="P3312" s="6">
        <f t="shared" si="256"/>
        <v>209.83870967741936</v>
      </c>
      <c r="Q3312" t="str">
        <f t="shared" si="257"/>
        <v>theater/plays</v>
      </c>
      <c r="R3312" t="s">
        <v>8333</v>
      </c>
      <c r="S3312" t="s">
        <v>8351</v>
      </c>
      <c r="T3312" s="10">
        <f t="shared" si="258"/>
        <v>42253.928530092591</v>
      </c>
      <c r="U3312" s="11">
        <f t="shared" si="259"/>
        <v>42283.928530092591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109.84</v>
      </c>
      <c r="P3313" s="6">
        <f t="shared" si="256"/>
        <v>61.022222222222226</v>
      </c>
      <c r="Q3313" t="str">
        <f t="shared" si="257"/>
        <v>theater/plays</v>
      </c>
      <c r="R3313" t="s">
        <v>8333</v>
      </c>
      <c r="S3313" t="s">
        <v>8351</v>
      </c>
      <c r="T3313" s="10">
        <f t="shared" si="258"/>
        <v>42264.29178240741</v>
      </c>
      <c r="U3313" s="11">
        <f t="shared" si="259"/>
        <v>42294.29178240741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100.03999999999999</v>
      </c>
      <c r="P3314" s="6">
        <f t="shared" si="256"/>
        <v>61</v>
      </c>
      <c r="Q3314" t="str">
        <f t="shared" si="257"/>
        <v>theater/plays</v>
      </c>
      <c r="R3314" t="s">
        <v>8333</v>
      </c>
      <c r="S3314" t="s">
        <v>8351</v>
      </c>
      <c r="T3314" s="10">
        <f t="shared" si="258"/>
        <v>42664.809560185182</v>
      </c>
      <c r="U3314" s="11">
        <f t="shared" si="259"/>
        <v>42685.916666666672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116.05000000000001</v>
      </c>
      <c r="P3315" s="6">
        <f t="shared" si="256"/>
        <v>80.034482758620683</v>
      </c>
      <c r="Q3315" t="str">
        <f t="shared" si="257"/>
        <v>theater/plays</v>
      </c>
      <c r="R3315" t="s">
        <v>8333</v>
      </c>
      <c r="S3315" t="s">
        <v>8351</v>
      </c>
      <c r="T3315" s="10">
        <f t="shared" si="258"/>
        <v>42382.244409722218</v>
      </c>
      <c r="U3315" s="11">
        <f t="shared" si="259"/>
        <v>42396.041666666672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210.75</v>
      </c>
      <c r="P3316" s="6">
        <f t="shared" si="256"/>
        <v>29.068965517241381</v>
      </c>
      <c r="Q3316" t="str">
        <f t="shared" si="257"/>
        <v>theater/plays</v>
      </c>
      <c r="R3316" t="s">
        <v>8333</v>
      </c>
      <c r="S3316" t="s">
        <v>8351</v>
      </c>
      <c r="T3316" s="10">
        <f t="shared" si="258"/>
        <v>42105.267488425925</v>
      </c>
      <c r="U3316" s="11">
        <f t="shared" si="259"/>
        <v>42132.836805555555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110.00000000000001</v>
      </c>
      <c r="P3317" s="6">
        <f t="shared" si="256"/>
        <v>49.438202247191015</v>
      </c>
      <c r="Q3317" t="str">
        <f t="shared" si="257"/>
        <v>theater/plays</v>
      </c>
      <c r="R3317" t="s">
        <v>8333</v>
      </c>
      <c r="S3317" t="s">
        <v>8351</v>
      </c>
      <c r="T3317" s="10">
        <f t="shared" si="258"/>
        <v>42466.303715277783</v>
      </c>
      <c r="U3317" s="11">
        <f t="shared" si="259"/>
        <v>42496.303715277783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100.08673425918037</v>
      </c>
      <c r="P3318" s="6">
        <f t="shared" si="256"/>
        <v>93.977440000000001</v>
      </c>
      <c r="Q3318" t="str">
        <f t="shared" si="257"/>
        <v>theater/plays</v>
      </c>
      <c r="R3318" t="s">
        <v>8333</v>
      </c>
      <c r="S3318" t="s">
        <v>8351</v>
      </c>
      <c r="T3318" s="10">
        <f t="shared" si="258"/>
        <v>41826.871238425927</v>
      </c>
      <c r="U3318" s="11">
        <f t="shared" si="259"/>
        <v>41859.57916666667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106.19047619047619</v>
      </c>
      <c r="P3319" s="6">
        <f t="shared" si="256"/>
        <v>61.944444444444443</v>
      </c>
      <c r="Q3319" t="str">
        <f t="shared" si="257"/>
        <v>theater/plays</v>
      </c>
      <c r="R3319" t="s">
        <v>8333</v>
      </c>
      <c r="S3319" t="s">
        <v>8351</v>
      </c>
      <c r="T3319" s="10">
        <f t="shared" si="258"/>
        <v>42499.039629629624</v>
      </c>
      <c r="U3319" s="11">
        <f t="shared" si="259"/>
        <v>42529.039629629624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125.6</v>
      </c>
      <c r="P3320" s="6">
        <f t="shared" si="256"/>
        <v>78.5</v>
      </c>
      <c r="Q3320" t="str">
        <f t="shared" si="257"/>
        <v>theater/plays</v>
      </c>
      <c r="R3320" t="s">
        <v>8333</v>
      </c>
      <c r="S3320" t="s">
        <v>8351</v>
      </c>
      <c r="T3320" s="10">
        <f t="shared" si="258"/>
        <v>42431.302002314813</v>
      </c>
      <c r="U3320" s="11">
        <f t="shared" si="259"/>
        <v>42471.104166666672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 s="6">
        <f t="shared" si="256"/>
        <v>33.75</v>
      </c>
      <c r="Q3321" t="str">
        <f t="shared" si="257"/>
        <v>theater/plays</v>
      </c>
      <c r="R3321" t="s">
        <v>8333</v>
      </c>
      <c r="S3321" t="s">
        <v>8351</v>
      </c>
      <c r="T3321" s="10">
        <f t="shared" si="258"/>
        <v>41990.585486111115</v>
      </c>
      <c r="U3321" s="11">
        <f t="shared" si="259"/>
        <v>42035.585486111115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 s="6">
        <f t="shared" si="256"/>
        <v>66.44736842105263</v>
      </c>
      <c r="Q3322" t="str">
        <f t="shared" si="257"/>
        <v>theater/plays</v>
      </c>
      <c r="R3322" t="s">
        <v>8333</v>
      </c>
      <c r="S3322" t="s">
        <v>8351</v>
      </c>
      <c r="T3322" s="10">
        <f t="shared" si="258"/>
        <v>42513.045798611114</v>
      </c>
      <c r="U3322" s="11">
        <f t="shared" si="259"/>
        <v>42543.045798611114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107.4</v>
      </c>
      <c r="P3323" s="6">
        <f t="shared" si="256"/>
        <v>35.799999999999997</v>
      </c>
      <c r="Q3323" t="str">
        <f t="shared" si="257"/>
        <v>theater/plays</v>
      </c>
      <c r="R3323" t="s">
        <v>8333</v>
      </c>
      <c r="S3323" t="s">
        <v>8351</v>
      </c>
      <c r="T3323" s="10">
        <f t="shared" si="258"/>
        <v>41914.100289351853</v>
      </c>
      <c r="U3323" s="11">
        <f t="shared" si="259"/>
        <v>41928.165972222225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101.51515151515152</v>
      </c>
      <c r="P3324" s="6">
        <f t="shared" si="256"/>
        <v>145.65217391304347</v>
      </c>
      <c r="Q3324" t="str">
        <f t="shared" si="257"/>
        <v>theater/plays</v>
      </c>
      <c r="R3324" t="s">
        <v>8333</v>
      </c>
      <c r="S3324" t="s">
        <v>8351</v>
      </c>
      <c r="T3324" s="10">
        <f t="shared" si="258"/>
        <v>42521.010370370372</v>
      </c>
      <c r="U3324" s="11">
        <f t="shared" si="259"/>
        <v>42543.163194444445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125.89999999999999</v>
      </c>
      <c r="P3325" s="6">
        <f t="shared" si="256"/>
        <v>25.693877551020407</v>
      </c>
      <c r="Q3325" t="str">
        <f t="shared" si="257"/>
        <v>theater/plays</v>
      </c>
      <c r="R3325" t="s">
        <v>8333</v>
      </c>
      <c r="S3325" t="s">
        <v>8351</v>
      </c>
      <c r="T3325" s="10">
        <f t="shared" si="258"/>
        <v>42608.36583333333</v>
      </c>
      <c r="U3325" s="11">
        <f t="shared" si="259"/>
        <v>42638.36583333333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101.66666666666666</v>
      </c>
      <c r="P3326" s="6">
        <f t="shared" si="256"/>
        <v>152.5</v>
      </c>
      <c r="Q3326" t="str">
        <f t="shared" si="257"/>
        <v>theater/plays</v>
      </c>
      <c r="R3326" t="s">
        <v>8333</v>
      </c>
      <c r="S3326" t="s">
        <v>8351</v>
      </c>
      <c r="T3326" s="10">
        <f t="shared" si="258"/>
        <v>42512.58321759259</v>
      </c>
      <c r="U3326" s="11">
        <f t="shared" si="259"/>
        <v>42526.58321759259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112.5</v>
      </c>
      <c r="P3327" s="6">
        <f t="shared" si="256"/>
        <v>30</v>
      </c>
      <c r="Q3327" t="str">
        <f t="shared" si="257"/>
        <v>theater/plays</v>
      </c>
      <c r="R3327" t="s">
        <v>8333</v>
      </c>
      <c r="S3327" t="s">
        <v>8351</v>
      </c>
      <c r="T3327" s="10">
        <f t="shared" si="258"/>
        <v>42064.785613425927</v>
      </c>
      <c r="U3327" s="11">
        <f t="shared" si="259"/>
        <v>42099.743946759263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101.375</v>
      </c>
      <c r="P3328" s="6">
        <f t="shared" si="256"/>
        <v>142.28070175438597</v>
      </c>
      <c r="Q3328" t="str">
        <f t="shared" si="257"/>
        <v>theater/plays</v>
      </c>
      <c r="R3328" t="s">
        <v>8333</v>
      </c>
      <c r="S3328" t="s">
        <v>8351</v>
      </c>
      <c r="T3328" s="10">
        <f t="shared" si="258"/>
        <v>42041.714178240742</v>
      </c>
      <c r="U3328" s="11">
        <f t="shared" si="259"/>
        <v>42071.67251157407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101.25</v>
      </c>
      <c r="P3329" s="6">
        <f t="shared" si="256"/>
        <v>24.545454545454547</v>
      </c>
      <c r="Q3329" t="str">
        <f t="shared" si="257"/>
        <v>theater/plays</v>
      </c>
      <c r="R3329" t="s">
        <v>8333</v>
      </c>
      <c r="S3329" t="s">
        <v>8351</v>
      </c>
      <c r="T3329" s="10">
        <f t="shared" si="258"/>
        <v>42468.374606481477</v>
      </c>
      <c r="U3329" s="11">
        <f t="shared" si="259"/>
        <v>42498.374606481477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60">(E3330/D3330)*100</f>
        <v>146.38888888888889</v>
      </c>
      <c r="P3330" s="6">
        <f t="shared" ref="P3330:P3393" si="261">(E3330/L3330)</f>
        <v>292.77777777777777</v>
      </c>
      <c r="Q3330" t="str">
        <f t="shared" ref="Q3330:Q3393" si="262">N3330</f>
        <v>theater/plays</v>
      </c>
      <c r="R3330" t="s">
        <v>8333</v>
      </c>
      <c r="S3330" t="s">
        <v>8351</v>
      </c>
      <c r="T3330" s="10">
        <f t="shared" si="258"/>
        <v>41822.57503472222</v>
      </c>
      <c r="U3330" s="11">
        <f t="shared" si="259"/>
        <v>41825.041666666664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60"/>
        <v>116.8</v>
      </c>
      <c r="P3331" s="6">
        <f t="shared" si="261"/>
        <v>44.92307692307692</v>
      </c>
      <c r="Q3331" t="str">
        <f t="shared" si="262"/>
        <v>theater/plays</v>
      </c>
      <c r="R3331" t="s">
        <v>8333</v>
      </c>
      <c r="S3331" t="s">
        <v>8351</v>
      </c>
      <c r="T3331" s="10">
        <f t="shared" ref="T3331:T3394" si="263">(((J3331/60)/60)/24)+DATE(1970,1,1)</f>
        <v>41837.323009259257</v>
      </c>
      <c r="U3331" s="11">
        <f t="shared" ref="U3331:U3394" si="264">(((I3331/60)/60)/24)+DATE(1970,1,1)</f>
        <v>41847.958333333336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106.26666666666667</v>
      </c>
      <c r="P3332" s="6">
        <f t="shared" si="261"/>
        <v>23.10144927536232</v>
      </c>
      <c r="Q3332" t="str">
        <f t="shared" si="262"/>
        <v>theater/plays</v>
      </c>
      <c r="R3332" t="s">
        <v>8333</v>
      </c>
      <c r="S3332" t="s">
        <v>8351</v>
      </c>
      <c r="T3332" s="10">
        <f t="shared" si="263"/>
        <v>42065.887361111112</v>
      </c>
      <c r="U3332" s="11">
        <f t="shared" si="264"/>
        <v>42095.845694444448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104.52</v>
      </c>
      <c r="P3333" s="6">
        <f t="shared" si="261"/>
        <v>80.400000000000006</v>
      </c>
      <c r="Q3333" t="str">
        <f t="shared" si="262"/>
        <v>theater/plays</v>
      </c>
      <c r="R3333" t="s">
        <v>8333</v>
      </c>
      <c r="S3333" t="s">
        <v>8351</v>
      </c>
      <c r="T3333" s="10">
        <f t="shared" si="263"/>
        <v>42248.697754629626</v>
      </c>
      <c r="U3333" s="11">
        <f t="shared" si="264"/>
        <v>42283.697754629626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 s="6">
        <f t="shared" si="261"/>
        <v>72.289156626506028</v>
      </c>
      <c r="Q3334" t="str">
        <f t="shared" si="262"/>
        <v>theater/plays</v>
      </c>
      <c r="R3334" t="s">
        <v>8333</v>
      </c>
      <c r="S3334" t="s">
        <v>8351</v>
      </c>
      <c r="T3334" s="10">
        <f t="shared" si="263"/>
        <v>41809.860300925924</v>
      </c>
      <c r="U3334" s="11">
        <f t="shared" si="264"/>
        <v>41839.860300925924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104.57142857142858</v>
      </c>
      <c r="P3335" s="6">
        <f t="shared" si="261"/>
        <v>32.972972972972975</v>
      </c>
      <c r="Q3335" t="str">
        <f t="shared" si="262"/>
        <v>theater/plays</v>
      </c>
      <c r="R3335" t="s">
        <v>8333</v>
      </c>
      <c r="S3335" t="s">
        <v>8351</v>
      </c>
      <c r="T3335" s="10">
        <f t="shared" si="263"/>
        <v>42148.676851851851</v>
      </c>
      <c r="U3335" s="11">
        <f t="shared" si="264"/>
        <v>42170.676851851851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138.62051149573753</v>
      </c>
      <c r="P3336" s="6">
        <f t="shared" si="261"/>
        <v>116.65217391304348</v>
      </c>
      <c r="Q3336" t="str">
        <f t="shared" si="262"/>
        <v>theater/plays</v>
      </c>
      <c r="R3336" t="s">
        <v>8333</v>
      </c>
      <c r="S3336" t="s">
        <v>8351</v>
      </c>
      <c r="T3336" s="10">
        <f t="shared" si="263"/>
        <v>42185.521087962959</v>
      </c>
      <c r="U3336" s="11">
        <f t="shared" si="264"/>
        <v>42215.521087962959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100.32000000000001</v>
      </c>
      <c r="P3337" s="6">
        <f t="shared" si="261"/>
        <v>79.61904761904762</v>
      </c>
      <c r="Q3337" t="str">
        <f t="shared" si="262"/>
        <v>theater/plays</v>
      </c>
      <c r="R3337" t="s">
        <v>8333</v>
      </c>
      <c r="S3337" t="s">
        <v>8351</v>
      </c>
      <c r="T3337" s="10">
        <f t="shared" si="263"/>
        <v>41827.674143518518</v>
      </c>
      <c r="U3337" s="11">
        <f t="shared" si="264"/>
        <v>41854.958333333336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 s="6">
        <f t="shared" si="261"/>
        <v>27.777777777777779</v>
      </c>
      <c r="Q3338" t="str">
        <f t="shared" si="262"/>
        <v>theater/plays</v>
      </c>
      <c r="R3338" t="s">
        <v>8333</v>
      </c>
      <c r="S3338" t="s">
        <v>8351</v>
      </c>
      <c r="T3338" s="10">
        <f t="shared" si="263"/>
        <v>42437.398680555561</v>
      </c>
      <c r="U3338" s="11">
        <f t="shared" si="264"/>
        <v>42465.35701388889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110.2</v>
      </c>
      <c r="P3339" s="6">
        <f t="shared" si="261"/>
        <v>81.029411764705884</v>
      </c>
      <c r="Q3339" t="str">
        <f t="shared" si="262"/>
        <v>theater/plays</v>
      </c>
      <c r="R3339" t="s">
        <v>8333</v>
      </c>
      <c r="S3339" t="s">
        <v>8351</v>
      </c>
      <c r="T3339" s="10">
        <f t="shared" si="263"/>
        <v>41901.282025462962</v>
      </c>
      <c r="U3339" s="11">
        <f t="shared" si="264"/>
        <v>41922.875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102.18</v>
      </c>
      <c r="P3340" s="6">
        <f t="shared" si="261"/>
        <v>136.84821428571428</v>
      </c>
      <c r="Q3340" t="str">
        <f t="shared" si="262"/>
        <v>theater/plays</v>
      </c>
      <c r="R3340" t="s">
        <v>8333</v>
      </c>
      <c r="S3340" t="s">
        <v>8351</v>
      </c>
      <c r="T3340" s="10">
        <f t="shared" si="263"/>
        <v>42769.574999999997</v>
      </c>
      <c r="U3340" s="11">
        <f t="shared" si="264"/>
        <v>42790.574999999997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104.35000000000001</v>
      </c>
      <c r="P3341" s="6">
        <f t="shared" si="261"/>
        <v>177.61702127659575</v>
      </c>
      <c r="Q3341" t="str">
        <f t="shared" si="262"/>
        <v>theater/plays</v>
      </c>
      <c r="R3341" t="s">
        <v>8333</v>
      </c>
      <c r="S3341" t="s">
        <v>8351</v>
      </c>
      <c r="T3341" s="10">
        <f t="shared" si="263"/>
        <v>42549.665717592594</v>
      </c>
      <c r="U3341" s="11">
        <f t="shared" si="264"/>
        <v>42579.665717592594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138.16666666666666</v>
      </c>
      <c r="P3342" s="6">
        <f t="shared" si="261"/>
        <v>109.07894736842105</v>
      </c>
      <c r="Q3342" t="str">
        <f t="shared" si="262"/>
        <v>theater/plays</v>
      </c>
      <c r="R3342" t="s">
        <v>8333</v>
      </c>
      <c r="S3342" t="s">
        <v>8351</v>
      </c>
      <c r="T3342" s="10">
        <f t="shared" si="263"/>
        <v>42685.974004629628</v>
      </c>
      <c r="U3342" s="11">
        <f t="shared" si="264"/>
        <v>42710.974004629628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 s="6">
        <f t="shared" si="261"/>
        <v>119.64285714285714</v>
      </c>
      <c r="Q3343" t="str">
        <f t="shared" si="262"/>
        <v>theater/plays</v>
      </c>
      <c r="R3343" t="s">
        <v>8333</v>
      </c>
      <c r="S3343" t="s">
        <v>8351</v>
      </c>
      <c r="T3343" s="10">
        <f t="shared" si="263"/>
        <v>42510.798854166671</v>
      </c>
      <c r="U3343" s="11">
        <f t="shared" si="264"/>
        <v>42533.708333333328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101.66666666666666</v>
      </c>
      <c r="P3344" s="6">
        <f t="shared" si="261"/>
        <v>78.205128205128204</v>
      </c>
      <c r="Q3344" t="str">
        <f t="shared" si="262"/>
        <v>theater/plays</v>
      </c>
      <c r="R3344" t="s">
        <v>8333</v>
      </c>
      <c r="S3344" t="s">
        <v>8351</v>
      </c>
      <c r="T3344" s="10">
        <f t="shared" si="263"/>
        <v>42062.296412037031</v>
      </c>
      <c r="U3344" s="11">
        <f t="shared" si="264"/>
        <v>42095.207638888889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171.42857142857142</v>
      </c>
      <c r="P3345" s="6">
        <f t="shared" si="261"/>
        <v>52.173913043478258</v>
      </c>
      <c r="Q3345" t="str">
        <f t="shared" si="262"/>
        <v>theater/plays</v>
      </c>
      <c r="R3345" t="s">
        <v>8333</v>
      </c>
      <c r="S3345" t="s">
        <v>8351</v>
      </c>
      <c r="T3345" s="10">
        <f t="shared" si="263"/>
        <v>42452.916481481487</v>
      </c>
      <c r="U3345" s="11">
        <f t="shared" si="264"/>
        <v>42473.554166666669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101.44444444444444</v>
      </c>
      <c r="P3346" s="6">
        <f t="shared" si="261"/>
        <v>114.125</v>
      </c>
      <c r="Q3346" t="str">
        <f t="shared" si="262"/>
        <v>theater/plays</v>
      </c>
      <c r="R3346" t="s">
        <v>8333</v>
      </c>
      <c r="S3346" t="s">
        <v>8351</v>
      </c>
      <c r="T3346" s="10">
        <f t="shared" si="263"/>
        <v>41851.200150462959</v>
      </c>
      <c r="U3346" s="11">
        <f t="shared" si="264"/>
        <v>41881.200150462959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 s="6">
        <f t="shared" si="261"/>
        <v>50</v>
      </c>
      <c r="Q3347" t="str">
        <f t="shared" si="262"/>
        <v>theater/plays</v>
      </c>
      <c r="R3347" t="s">
        <v>8333</v>
      </c>
      <c r="S3347" t="s">
        <v>8351</v>
      </c>
      <c r="T3347" s="10">
        <f t="shared" si="263"/>
        <v>42053.106111111112</v>
      </c>
      <c r="U3347" s="11">
        <f t="shared" si="264"/>
        <v>42112.025694444441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110.00000000000001</v>
      </c>
      <c r="P3348" s="6">
        <f t="shared" si="261"/>
        <v>91.666666666666671</v>
      </c>
      <c r="Q3348" t="str">
        <f t="shared" si="262"/>
        <v>theater/plays</v>
      </c>
      <c r="R3348" t="s">
        <v>8333</v>
      </c>
      <c r="S3348" t="s">
        <v>8351</v>
      </c>
      <c r="T3348" s="10">
        <f t="shared" si="263"/>
        <v>42054.024421296301</v>
      </c>
      <c r="U3348" s="11">
        <f t="shared" si="264"/>
        <v>42061.024421296301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119.44999999999999</v>
      </c>
      <c r="P3349" s="6">
        <f t="shared" si="261"/>
        <v>108.59090909090909</v>
      </c>
      <c r="Q3349" t="str">
        <f t="shared" si="262"/>
        <v>theater/plays</v>
      </c>
      <c r="R3349" t="s">
        <v>8333</v>
      </c>
      <c r="S3349" t="s">
        <v>8351</v>
      </c>
      <c r="T3349" s="10">
        <f t="shared" si="263"/>
        <v>42484.551550925928</v>
      </c>
      <c r="U3349" s="11">
        <f t="shared" si="264"/>
        <v>42498.875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100.2909090909091</v>
      </c>
      <c r="P3350" s="6">
        <f t="shared" si="261"/>
        <v>69.822784810126578</v>
      </c>
      <c r="Q3350" t="str">
        <f t="shared" si="262"/>
        <v>theater/plays</v>
      </c>
      <c r="R3350" t="s">
        <v>8333</v>
      </c>
      <c r="S3350" t="s">
        <v>8351</v>
      </c>
      <c r="T3350" s="10">
        <f t="shared" si="263"/>
        <v>42466.558796296296</v>
      </c>
      <c r="U3350" s="11">
        <f t="shared" si="264"/>
        <v>42490.165972222225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153.4</v>
      </c>
      <c r="P3351" s="6">
        <f t="shared" si="261"/>
        <v>109.57142857142857</v>
      </c>
      <c r="Q3351" t="str">
        <f t="shared" si="262"/>
        <v>theater/plays</v>
      </c>
      <c r="R3351" t="s">
        <v>8333</v>
      </c>
      <c r="S3351" t="s">
        <v>8351</v>
      </c>
      <c r="T3351" s="10">
        <f t="shared" si="263"/>
        <v>42513.110787037032</v>
      </c>
      <c r="U3351" s="11">
        <f t="shared" si="264"/>
        <v>42534.708333333328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104.42857142857143</v>
      </c>
      <c r="P3352" s="6">
        <f t="shared" si="261"/>
        <v>71.666666666666671</v>
      </c>
      <c r="Q3352" t="str">
        <f t="shared" si="262"/>
        <v>theater/plays</v>
      </c>
      <c r="R3352" t="s">
        <v>8333</v>
      </c>
      <c r="S3352" t="s">
        <v>8351</v>
      </c>
      <c r="T3352" s="10">
        <f t="shared" si="263"/>
        <v>42302.701516203699</v>
      </c>
      <c r="U3352" s="11">
        <f t="shared" si="264"/>
        <v>42337.958333333328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101.1</v>
      </c>
      <c r="P3353" s="6">
        <f t="shared" si="261"/>
        <v>93.611111111111114</v>
      </c>
      <c r="Q3353" t="str">
        <f t="shared" si="262"/>
        <v>theater/plays</v>
      </c>
      <c r="R3353" t="s">
        <v>8333</v>
      </c>
      <c r="S3353" t="s">
        <v>8351</v>
      </c>
      <c r="T3353" s="10">
        <f t="shared" si="263"/>
        <v>41806.395428240743</v>
      </c>
      <c r="U3353" s="11">
        <f t="shared" si="264"/>
        <v>41843.458333333336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107.52</v>
      </c>
      <c r="P3354" s="6">
        <f t="shared" si="261"/>
        <v>76.8</v>
      </c>
      <c r="Q3354" t="str">
        <f t="shared" si="262"/>
        <v>theater/plays</v>
      </c>
      <c r="R3354" t="s">
        <v>8333</v>
      </c>
      <c r="S3354" t="s">
        <v>8351</v>
      </c>
      <c r="T3354" s="10">
        <f t="shared" si="263"/>
        <v>42495.992800925931</v>
      </c>
      <c r="U3354" s="11">
        <f t="shared" si="264"/>
        <v>42552.958333333328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 s="6">
        <f t="shared" si="261"/>
        <v>35.795454545454547</v>
      </c>
      <c r="Q3355" t="str">
        <f t="shared" si="262"/>
        <v>theater/plays</v>
      </c>
      <c r="R3355" t="s">
        <v>8333</v>
      </c>
      <c r="S3355" t="s">
        <v>8351</v>
      </c>
      <c r="T3355" s="10">
        <f t="shared" si="263"/>
        <v>42479.432291666672</v>
      </c>
      <c r="U3355" s="11">
        <f t="shared" si="264"/>
        <v>42492.958333333328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101.93333333333334</v>
      </c>
      <c r="P3356" s="6">
        <f t="shared" si="261"/>
        <v>55.6</v>
      </c>
      <c r="Q3356" t="str">
        <f t="shared" si="262"/>
        <v>theater/plays</v>
      </c>
      <c r="R3356" t="s">
        <v>8333</v>
      </c>
      <c r="S3356" t="s">
        <v>8351</v>
      </c>
      <c r="T3356" s="10">
        <f t="shared" si="263"/>
        <v>42270.7269212963</v>
      </c>
      <c r="U3356" s="11">
        <f t="shared" si="264"/>
        <v>42306.167361111111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126.28571428571429</v>
      </c>
      <c r="P3357" s="6">
        <f t="shared" si="261"/>
        <v>147.33333333333334</v>
      </c>
      <c r="Q3357" t="str">
        <f t="shared" si="262"/>
        <v>theater/plays</v>
      </c>
      <c r="R3357" t="s">
        <v>8333</v>
      </c>
      <c r="S3357" t="s">
        <v>8351</v>
      </c>
      <c r="T3357" s="10">
        <f t="shared" si="263"/>
        <v>42489.619525462964</v>
      </c>
      <c r="U3357" s="11">
        <f t="shared" si="264"/>
        <v>42500.470138888893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101.4</v>
      </c>
      <c r="P3358" s="6">
        <f t="shared" si="261"/>
        <v>56.333333333333336</v>
      </c>
      <c r="Q3358" t="str">
        <f t="shared" si="262"/>
        <v>theater/plays</v>
      </c>
      <c r="R3358" t="s">
        <v>8333</v>
      </c>
      <c r="S3358" t="s">
        <v>8351</v>
      </c>
      <c r="T3358" s="10">
        <f t="shared" si="263"/>
        <v>42536.815648148149</v>
      </c>
      <c r="U3358" s="11">
        <f t="shared" si="264"/>
        <v>42566.815648148149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 s="6">
        <f t="shared" si="261"/>
        <v>96.19047619047619</v>
      </c>
      <c r="Q3359" t="str">
        <f t="shared" si="262"/>
        <v>theater/plays</v>
      </c>
      <c r="R3359" t="s">
        <v>8333</v>
      </c>
      <c r="S3359" t="s">
        <v>8351</v>
      </c>
      <c r="T3359" s="10">
        <f t="shared" si="263"/>
        <v>41822.417939814812</v>
      </c>
      <c r="U3359" s="11">
        <f t="shared" si="264"/>
        <v>41852.417939814812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102.99000000000001</v>
      </c>
      <c r="P3360" s="6">
        <f t="shared" si="261"/>
        <v>63.574074074074076</v>
      </c>
      <c r="Q3360" t="str">
        <f t="shared" si="262"/>
        <v>theater/plays</v>
      </c>
      <c r="R3360" t="s">
        <v>8333</v>
      </c>
      <c r="S3360" t="s">
        <v>8351</v>
      </c>
      <c r="T3360" s="10">
        <f t="shared" si="263"/>
        <v>41932.311099537037</v>
      </c>
      <c r="U3360" s="11">
        <f t="shared" si="264"/>
        <v>41962.352766203709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106.25</v>
      </c>
      <c r="P3361" s="6">
        <f t="shared" si="261"/>
        <v>184.78260869565219</v>
      </c>
      <c r="Q3361" t="str">
        <f t="shared" si="262"/>
        <v>theater/plays</v>
      </c>
      <c r="R3361" t="s">
        <v>8333</v>
      </c>
      <c r="S3361" t="s">
        <v>8351</v>
      </c>
      <c r="T3361" s="10">
        <f t="shared" si="263"/>
        <v>42746.057106481487</v>
      </c>
      <c r="U3361" s="11">
        <f t="shared" si="264"/>
        <v>42791.057106481487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101.37777777777779</v>
      </c>
      <c r="P3362" s="6">
        <f t="shared" si="261"/>
        <v>126.72222222222223</v>
      </c>
      <c r="Q3362" t="str">
        <f t="shared" si="262"/>
        <v>theater/plays</v>
      </c>
      <c r="R3362" t="s">
        <v>8333</v>
      </c>
      <c r="S3362" t="s">
        <v>8351</v>
      </c>
      <c r="T3362" s="10">
        <f t="shared" si="263"/>
        <v>42697.082673611112</v>
      </c>
      <c r="U3362" s="11">
        <f t="shared" si="264"/>
        <v>42718.665972222225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113.46000000000001</v>
      </c>
      <c r="P3363" s="6">
        <f t="shared" si="261"/>
        <v>83.42647058823529</v>
      </c>
      <c r="Q3363" t="str">
        <f t="shared" si="262"/>
        <v>theater/plays</v>
      </c>
      <c r="R3363" t="s">
        <v>8333</v>
      </c>
      <c r="S3363" t="s">
        <v>8351</v>
      </c>
      <c r="T3363" s="10">
        <f t="shared" si="263"/>
        <v>41866.025347222225</v>
      </c>
      <c r="U3363" s="11">
        <f t="shared" si="264"/>
        <v>41883.665972222225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218.00000000000003</v>
      </c>
      <c r="P3364" s="6">
        <f t="shared" si="261"/>
        <v>54.5</v>
      </c>
      <c r="Q3364" t="str">
        <f t="shared" si="262"/>
        <v>theater/plays</v>
      </c>
      <c r="R3364" t="s">
        <v>8333</v>
      </c>
      <c r="S3364" t="s">
        <v>8351</v>
      </c>
      <c r="T3364" s="10">
        <f t="shared" si="263"/>
        <v>42056.091631944444</v>
      </c>
      <c r="U3364" s="11">
        <f t="shared" si="264"/>
        <v>42070.204861111109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101.41935483870968</v>
      </c>
      <c r="P3365" s="6">
        <f t="shared" si="261"/>
        <v>302.30769230769232</v>
      </c>
      <c r="Q3365" t="str">
        <f t="shared" si="262"/>
        <v>theater/plays</v>
      </c>
      <c r="R3365" t="s">
        <v>8333</v>
      </c>
      <c r="S3365" t="s">
        <v>8351</v>
      </c>
      <c r="T3365" s="10">
        <f t="shared" si="263"/>
        <v>41851.771354166667</v>
      </c>
      <c r="U3365" s="11">
        <f t="shared" si="264"/>
        <v>41870.666666666664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105.93333333333332</v>
      </c>
      <c r="P3366" s="6">
        <f t="shared" si="261"/>
        <v>44.138888888888886</v>
      </c>
      <c r="Q3366" t="str">
        <f t="shared" si="262"/>
        <v>theater/plays</v>
      </c>
      <c r="R3366" t="s">
        <v>8333</v>
      </c>
      <c r="S3366" t="s">
        <v>8351</v>
      </c>
      <c r="T3366" s="10">
        <f t="shared" si="263"/>
        <v>42422.977418981478</v>
      </c>
      <c r="U3366" s="11">
        <f t="shared" si="264"/>
        <v>42444.875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 s="6">
        <f t="shared" si="261"/>
        <v>866.66666666666663</v>
      </c>
      <c r="Q3367" t="str">
        <f t="shared" si="262"/>
        <v>theater/plays</v>
      </c>
      <c r="R3367" t="s">
        <v>8333</v>
      </c>
      <c r="S3367" t="s">
        <v>8351</v>
      </c>
      <c r="T3367" s="10">
        <f t="shared" si="263"/>
        <v>42321.101759259262</v>
      </c>
      <c r="U3367" s="11">
        <f t="shared" si="264"/>
        <v>42351.101759259262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 s="6">
        <f t="shared" si="261"/>
        <v>61.388888888888886</v>
      </c>
      <c r="Q3368" t="str">
        <f t="shared" si="262"/>
        <v>theater/plays</v>
      </c>
      <c r="R3368" t="s">
        <v>8333</v>
      </c>
      <c r="S3368" t="s">
        <v>8351</v>
      </c>
      <c r="T3368" s="10">
        <f t="shared" si="263"/>
        <v>42107.067557870367</v>
      </c>
      <c r="U3368" s="11">
        <f t="shared" si="264"/>
        <v>42137.067557870367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118.66666666666667</v>
      </c>
      <c r="P3369" s="6">
        <f t="shared" si="261"/>
        <v>29.666666666666668</v>
      </c>
      <c r="Q3369" t="str">
        <f t="shared" si="262"/>
        <v>theater/plays</v>
      </c>
      <c r="R3369" t="s">
        <v>8333</v>
      </c>
      <c r="S3369" t="s">
        <v>8351</v>
      </c>
      <c r="T3369" s="10">
        <f t="shared" si="263"/>
        <v>42192.933958333335</v>
      </c>
      <c r="U3369" s="11">
        <f t="shared" si="264"/>
        <v>42217.933958333335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104.60000000000001</v>
      </c>
      <c r="P3370" s="6">
        <f t="shared" si="261"/>
        <v>45.478260869565219</v>
      </c>
      <c r="Q3370" t="str">
        <f t="shared" si="262"/>
        <v>theater/plays</v>
      </c>
      <c r="R3370" t="s">
        <v>8333</v>
      </c>
      <c r="S3370" t="s">
        <v>8351</v>
      </c>
      <c r="T3370" s="10">
        <f t="shared" si="263"/>
        <v>41969.199756944443</v>
      </c>
      <c r="U3370" s="11">
        <f t="shared" si="264"/>
        <v>42005.208333333328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103.89999999999999</v>
      </c>
      <c r="P3371" s="6">
        <f t="shared" si="261"/>
        <v>96.203703703703709</v>
      </c>
      <c r="Q3371" t="str">
        <f t="shared" si="262"/>
        <v>theater/plays</v>
      </c>
      <c r="R3371" t="s">
        <v>8333</v>
      </c>
      <c r="S3371" t="s">
        <v>8351</v>
      </c>
      <c r="T3371" s="10">
        <f t="shared" si="263"/>
        <v>42690.041435185187</v>
      </c>
      <c r="U3371" s="11">
        <f t="shared" si="264"/>
        <v>42750.041435185187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117.73333333333333</v>
      </c>
      <c r="P3372" s="6">
        <f t="shared" si="261"/>
        <v>67.92307692307692</v>
      </c>
      <c r="Q3372" t="str">
        <f t="shared" si="262"/>
        <v>theater/plays</v>
      </c>
      <c r="R3372" t="s">
        <v>8333</v>
      </c>
      <c r="S3372" t="s">
        <v>8351</v>
      </c>
      <c r="T3372" s="10">
        <f t="shared" si="263"/>
        <v>42690.334317129629</v>
      </c>
      <c r="U3372" s="11">
        <f t="shared" si="264"/>
        <v>42721.333333333328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138.5</v>
      </c>
      <c r="P3373" s="6">
        <f t="shared" si="261"/>
        <v>30.777777777777779</v>
      </c>
      <c r="Q3373" t="str">
        <f t="shared" si="262"/>
        <v>theater/plays</v>
      </c>
      <c r="R3373" t="s">
        <v>8333</v>
      </c>
      <c r="S3373" t="s">
        <v>8351</v>
      </c>
      <c r="T3373" s="10">
        <f t="shared" si="263"/>
        <v>42312.874594907407</v>
      </c>
      <c r="U3373" s="11">
        <f t="shared" si="264"/>
        <v>42340.874594907407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103.49999999999999</v>
      </c>
      <c r="P3374" s="6">
        <f t="shared" si="261"/>
        <v>38.333333333333336</v>
      </c>
      <c r="Q3374" t="str">
        <f t="shared" si="262"/>
        <v>theater/plays</v>
      </c>
      <c r="R3374" t="s">
        <v>8333</v>
      </c>
      <c r="S3374" t="s">
        <v>8351</v>
      </c>
      <c r="T3374" s="10">
        <f t="shared" si="263"/>
        <v>41855.548101851848</v>
      </c>
      <c r="U3374" s="11">
        <f t="shared" si="264"/>
        <v>41876.207638888889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100.25</v>
      </c>
      <c r="P3375" s="6">
        <f t="shared" si="261"/>
        <v>66.833333333333329</v>
      </c>
      <c r="Q3375" t="str">
        <f t="shared" si="262"/>
        <v>theater/plays</v>
      </c>
      <c r="R3375" t="s">
        <v>8333</v>
      </c>
      <c r="S3375" t="s">
        <v>8351</v>
      </c>
      <c r="T3375" s="10">
        <f t="shared" si="263"/>
        <v>42179.854629629626</v>
      </c>
      <c r="U3375" s="11">
        <f t="shared" si="264"/>
        <v>42203.666666666672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106.57142857142856</v>
      </c>
      <c r="P3376" s="6">
        <f t="shared" si="261"/>
        <v>71.730769230769226</v>
      </c>
      <c r="Q3376" t="str">
        <f t="shared" si="262"/>
        <v>theater/plays</v>
      </c>
      <c r="R3376" t="s">
        <v>8333</v>
      </c>
      <c r="S3376" t="s">
        <v>8351</v>
      </c>
      <c r="T3376" s="10">
        <f t="shared" si="263"/>
        <v>42275.731666666667</v>
      </c>
      <c r="U3376" s="11">
        <f t="shared" si="264"/>
        <v>42305.731666666667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 s="6">
        <f t="shared" si="261"/>
        <v>176.47058823529412</v>
      </c>
      <c r="Q3377" t="str">
        <f t="shared" si="262"/>
        <v>theater/plays</v>
      </c>
      <c r="R3377" t="s">
        <v>8333</v>
      </c>
      <c r="S3377" t="s">
        <v>8351</v>
      </c>
      <c r="T3377" s="10">
        <f t="shared" si="263"/>
        <v>41765.610798611109</v>
      </c>
      <c r="U3377" s="11">
        <f t="shared" si="264"/>
        <v>41777.610798611109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100.01249999999999</v>
      </c>
      <c r="P3378" s="6">
        <f t="shared" si="261"/>
        <v>421.10526315789474</v>
      </c>
      <c r="Q3378" t="str">
        <f t="shared" si="262"/>
        <v>theater/plays</v>
      </c>
      <c r="R3378" t="s">
        <v>8333</v>
      </c>
      <c r="S3378" t="s">
        <v>8351</v>
      </c>
      <c r="T3378" s="10">
        <f t="shared" si="263"/>
        <v>42059.701319444444</v>
      </c>
      <c r="U3378" s="11">
        <f t="shared" si="264"/>
        <v>42119.659652777773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101.05</v>
      </c>
      <c r="P3379" s="6">
        <f t="shared" si="261"/>
        <v>104.98701298701299</v>
      </c>
      <c r="Q3379" t="str">
        <f t="shared" si="262"/>
        <v>theater/plays</v>
      </c>
      <c r="R3379" t="s">
        <v>8333</v>
      </c>
      <c r="S3379" t="s">
        <v>8351</v>
      </c>
      <c r="T3379" s="10">
        <f t="shared" si="263"/>
        <v>42053.732627314821</v>
      </c>
      <c r="U3379" s="11">
        <f t="shared" si="264"/>
        <v>42083.705555555556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107.63636363636364</v>
      </c>
      <c r="P3380" s="6">
        <f t="shared" si="261"/>
        <v>28.19047619047619</v>
      </c>
      <c r="Q3380" t="str">
        <f t="shared" si="262"/>
        <v>theater/plays</v>
      </c>
      <c r="R3380" t="s">
        <v>8333</v>
      </c>
      <c r="S3380" t="s">
        <v>8351</v>
      </c>
      <c r="T3380" s="10">
        <f t="shared" si="263"/>
        <v>41858.355393518519</v>
      </c>
      <c r="U3380" s="11">
        <f t="shared" si="264"/>
        <v>41882.547222222223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103.64999999999999</v>
      </c>
      <c r="P3381" s="6">
        <f t="shared" si="261"/>
        <v>54.55263157894737</v>
      </c>
      <c r="Q3381" t="str">
        <f t="shared" si="262"/>
        <v>theater/plays</v>
      </c>
      <c r="R3381" t="s">
        <v>8333</v>
      </c>
      <c r="S3381" t="s">
        <v>8351</v>
      </c>
      <c r="T3381" s="10">
        <f t="shared" si="263"/>
        <v>42225.513888888891</v>
      </c>
      <c r="U3381" s="11">
        <f t="shared" si="264"/>
        <v>42242.958333333328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104.43333333333334</v>
      </c>
      <c r="P3382" s="6">
        <f t="shared" si="261"/>
        <v>111.89285714285714</v>
      </c>
      <c r="Q3382" t="str">
        <f t="shared" si="262"/>
        <v>theater/plays</v>
      </c>
      <c r="R3382" t="s">
        <v>8333</v>
      </c>
      <c r="S3382" t="s">
        <v>8351</v>
      </c>
      <c r="T3382" s="10">
        <f t="shared" si="263"/>
        <v>41937.95344907407</v>
      </c>
      <c r="U3382" s="11">
        <f t="shared" si="264"/>
        <v>41972.995115740734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102.25</v>
      </c>
      <c r="P3383" s="6">
        <f t="shared" si="261"/>
        <v>85.208333333333329</v>
      </c>
      <c r="Q3383" t="str">
        <f t="shared" si="262"/>
        <v>theater/plays</v>
      </c>
      <c r="R3383" t="s">
        <v>8333</v>
      </c>
      <c r="S3383" t="s">
        <v>8351</v>
      </c>
      <c r="T3383" s="10">
        <f t="shared" si="263"/>
        <v>42044.184988425928</v>
      </c>
      <c r="U3383" s="11">
        <f t="shared" si="264"/>
        <v>42074.143321759257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100.74285714285713</v>
      </c>
      <c r="P3384" s="6">
        <f t="shared" si="261"/>
        <v>76.652173913043484</v>
      </c>
      <c r="Q3384" t="str">
        <f t="shared" si="262"/>
        <v>theater/plays</v>
      </c>
      <c r="R3384" t="s">
        <v>8333</v>
      </c>
      <c r="S3384" t="s">
        <v>8351</v>
      </c>
      <c r="T3384" s="10">
        <f t="shared" si="263"/>
        <v>42559.431203703702</v>
      </c>
      <c r="U3384" s="11">
        <f t="shared" si="264"/>
        <v>42583.957638888889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111.71428571428572</v>
      </c>
      <c r="P3385" s="6">
        <f t="shared" si="261"/>
        <v>65.166666666666671</v>
      </c>
      <c r="Q3385" t="str">
        <f t="shared" si="262"/>
        <v>theater/plays</v>
      </c>
      <c r="R3385" t="s">
        <v>8333</v>
      </c>
      <c r="S3385" t="s">
        <v>8351</v>
      </c>
      <c r="T3385" s="10">
        <f t="shared" si="263"/>
        <v>42524.782638888893</v>
      </c>
      <c r="U3385" s="11">
        <f t="shared" si="264"/>
        <v>42544.782638888893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100.01100000000001</v>
      </c>
      <c r="P3386" s="6">
        <f t="shared" si="261"/>
        <v>93.760312499999998</v>
      </c>
      <c r="Q3386" t="str">
        <f t="shared" si="262"/>
        <v>theater/plays</v>
      </c>
      <c r="R3386" t="s">
        <v>8333</v>
      </c>
      <c r="S3386" t="s">
        <v>8351</v>
      </c>
      <c r="T3386" s="10">
        <f t="shared" si="263"/>
        <v>42292.087592592594</v>
      </c>
      <c r="U3386" s="11">
        <f t="shared" si="264"/>
        <v>42329.125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 s="6">
        <f t="shared" si="261"/>
        <v>133.33333333333334</v>
      </c>
      <c r="Q3387" t="str">
        <f t="shared" si="262"/>
        <v>theater/plays</v>
      </c>
      <c r="R3387" t="s">
        <v>8333</v>
      </c>
      <c r="S3387" t="s">
        <v>8351</v>
      </c>
      <c r="T3387" s="10">
        <f t="shared" si="263"/>
        <v>41953.8675</v>
      </c>
      <c r="U3387" s="11">
        <f t="shared" si="264"/>
        <v>41983.8675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 s="6">
        <f t="shared" si="261"/>
        <v>51.219512195121951</v>
      </c>
      <c r="Q3388" t="str">
        <f t="shared" si="262"/>
        <v>theater/plays</v>
      </c>
      <c r="R3388" t="s">
        <v>8333</v>
      </c>
      <c r="S3388" t="s">
        <v>8351</v>
      </c>
      <c r="T3388" s="10">
        <f t="shared" si="263"/>
        <v>41946.644745370373</v>
      </c>
      <c r="U3388" s="11">
        <f t="shared" si="264"/>
        <v>41976.644745370373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116.86666666666667</v>
      </c>
      <c r="P3389" s="6">
        <f t="shared" si="261"/>
        <v>100.17142857142858</v>
      </c>
      <c r="Q3389" t="str">
        <f t="shared" si="262"/>
        <v>theater/plays</v>
      </c>
      <c r="R3389" t="s">
        <v>8333</v>
      </c>
      <c r="S3389" t="s">
        <v>8351</v>
      </c>
      <c r="T3389" s="10">
        <f t="shared" si="263"/>
        <v>41947.762592592589</v>
      </c>
      <c r="U3389" s="11">
        <f t="shared" si="264"/>
        <v>41987.762592592597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103.8</v>
      </c>
      <c r="P3390" s="6">
        <f t="shared" si="261"/>
        <v>34.6</v>
      </c>
      <c r="Q3390" t="str">
        <f t="shared" si="262"/>
        <v>theater/plays</v>
      </c>
      <c r="R3390" t="s">
        <v>8333</v>
      </c>
      <c r="S3390" t="s">
        <v>8351</v>
      </c>
      <c r="T3390" s="10">
        <f t="shared" si="263"/>
        <v>42143.461122685185</v>
      </c>
      <c r="U3390" s="11">
        <f t="shared" si="264"/>
        <v>42173.461122685185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114.5</v>
      </c>
      <c r="P3391" s="6">
        <f t="shared" si="261"/>
        <v>184.67741935483872</v>
      </c>
      <c r="Q3391" t="str">
        <f t="shared" si="262"/>
        <v>theater/plays</v>
      </c>
      <c r="R3391" t="s">
        <v>8333</v>
      </c>
      <c r="S3391" t="s">
        <v>8351</v>
      </c>
      <c r="T3391" s="10">
        <f t="shared" si="263"/>
        <v>42494.563449074078</v>
      </c>
      <c r="U3391" s="11">
        <f t="shared" si="264"/>
        <v>42524.563449074078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102.4</v>
      </c>
      <c r="P3392" s="6">
        <f t="shared" si="261"/>
        <v>69.818181818181813</v>
      </c>
      <c r="Q3392" t="str">
        <f t="shared" si="262"/>
        <v>theater/plays</v>
      </c>
      <c r="R3392" t="s">
        <v>8333</v>
      </c>
      <c r="S3392" t="s">
        <v>8351</v>
      </c>
      <c r="T3392" s="10">
        <f t="shared" si="263"/>
        <v>41815.774826388886</v>
      </c>
      <c r="U3392" s="11">
        <f t="shared" si="264"/>
        <v>41830.774826388886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 s="6">
        <f t="shared" si="261"/>
        <v>61.944444444444443</v>
      </c>
      <c r="Q3393" t="str">
        <f t="shared" si="262"/>
        <v>theater/plays</v>
      </c>
      <c r="R3393" t="s">
        <v>8333</v>
      </c>
      <c r="S3393" t="s">
        <v>8351</v>
      </c>
      <c r="T3393" s="10">
        <f t="shared" si="263"/>
        <v>41830.545694444445</v>
      </c>
      <c r="U3393" s="11">
        <f t="shared" si="264"/>
        <v>41859.936111111114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65">(E3394/D3394)*100</f>
        <v>100</v>
      </c>
      <c r="P3394" s="6">
        <f t="shared" ref="P3394:P3457" si="266">(E3394/L3394)</f>
        <v>41.666666666666664</v>
      </c>
      <c r="Q3394" t="str">
        <f t="shared" ref="Q3394:Q3457" si="267">N3394</f>
        <v>theater/plays</v>
      </c>
      <c r="R3394" t="s">
        <v>8333</v>
      </c>
      <c r="S3394" t="s">
        <v>8351</v>
      </c>
      <c r="T3394" s="10">
        <f t="shared" si="263"/>
        <v>42446.845543981486</v>
      </c>
      <c r="U3394" s="11">
        <f t="shared" si="264"/>
        <v>42496.845543981486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65"/>
        <v>105.80000000000001</v>
      </c>
      <c r="P3395" s="6">
        <f t="shared" si="266"/>
        <v>36.06818181818182</v>
      </c>
      <c r="Q3395" t="str">
        <f t="shared" si="267"/>
        <v>theater/plays</v>
      </c>
      <c r="R3395" t="s">
        <v>8333</v>
      </c>
      <c r="S3395" t="s">
        <v>8351</v>
      </c>
      <c r="T3395" s="10">
        <f t="shared" ref="T3395:T3458" si="268">(((J3395/60)/60)/24)+DATE(1970,1,1)</f>
        <v>41923.921643518523</v>
      </c>
      <c r="U3395" s="11">
        <f t="shared" ref="U3395:U3458" si="269">(((I3395/60)/60)/24)+DATE(1970,1,1)</f>
        <v>41949.031944444447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142.36363636363635</v>
      </c>
      <c r="P3396" s="6">
        <f t="shared" si="266"/>
        <v>29</v>
      </c>
      <c r="Q3396" t="str">
        <f t="shared" si="267"/>
        <v>theater/plays</v>
      </c>
      <c r="R3396" t="s">
        <v>8333</v>
      </c>
      <c r="S3396" t="s">
        <v>8351</v>
      </c>
      <c r="T3396" s="10">
        <f t="shared" si="268"/>
        <v>41817.59542824074</v>
      </c>
      <c r="U3396" s="11">
        <f t="shared" si="269"/>
        <v>41847.59542824074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 s="6">
        <f t="shared" si="266"/>
        <v>24.210526315789473</v>
      </c>
      <c r="Q3397" t="str">
        <f t="shared" si="267"/>
        <v>theater/plays</v>
      </c>
      <c r="R3397" t="s">
        <v>8333</v>
      </c>
      <c r="S3397" t="s">
        <v>8351</v>
      </c>
      <c r="T3397" s="10">
        <f t="shared" si="268"/>
        <v>42140.712314814817</v>
      </c>
      <c r="U3397" s="11">
        <f t="shared" si="269"/>
        <v>42154.756944444445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104.33333333333333</v>
      </c>
      <c r="P3398" s="6">
        <f t="shared" si="266"/>
        <v>55.892857142857146</v>
      </c>
      <c r="Q3398" t="str">
        <f t="shared" si="267"/>
        <v>theater/plays</v>
      </c>
      <c r="R3398" t="s">
        <v>8333</v>
      </c>
      <c r="S3398" t="s">
        <v>8351</v>
      </c>
      <c r="T3398" s="10">
        <f t="shared" si="268"/>
        <v>41764.44663194444</v>
      </c>
      <c r="U3398" s="11">
        <f t="shared" si="269"/>
        <v>41791.165972222225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112.00000000000001</v>
      </c>
      <c r="P3399" s="6">
        <f t="shared" si="266"/>
        <v>11.666666666666666</v>
      </c>
      <c r="Q3399" t="str">
        <f t="shared" si="267"/>
        <v>theater/plays</v>
      </c>
      <c r="R3399" t="s">
        <v>8333</v>
      </c>
      <c r="S3399" t="s">
        <v>8351</v>
      </c>
      <c r="T3399" s="10">
        <f t="shared" si="268"/>
        <v>42378.478344907402</v>
      </c>
      <c r="U3399" s="11">
        <f t="shared" si="269"/>
        <v>42418.916666666672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111.07499999999999</v>
      </c>
      <c r="P3400" s="6">
        <f t="shared" si="266"/>
        <v>68.353846153846149</v>
      </c>
      <c r="Q3400" t="str">
        <f t="shared" si="267"/>
        <v>theater/plays</v>
      </c>
      <c r="R3400" t="s">
        <v>8333</v>
      </c>
      <c r="S3400" t="s">
        <v>8351</v>
      </c>
      <c r="T3400" s="10">
        <f t="shared" si="268"/>
        <v>41941.75203703704</v>
      </c>
      <c r="U3400" s="11">
        <f t="shared" si="269"/>
        <v>41964.708333333328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103.75000000000001</v>
      </c>
      <c r="P3401" s="6">
        <f t="shared" si="266"/>
        <v>27.065217391304348</v>
      </c>
      <c r="Q3401" t="str">
        <f t="shared" si="267"/>
        <v>theater/plays</v>
      </c>
      <c r="R3401" t="s">
        <v>8333</v>
      </c>
      <c r="S3401" t="s">
        <v>8351</v>
      </c>
      <c r="T3401" s="10">
        <f t="shared" si="268"/>
        <v>42026.920428240745</v>
      </c>
      <c r="U3401" s="11">
        <f t="shared" si="269"/>
        <v>42056.920428240745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100.41</v>
      </c>
      <c r="P3402" s="6">
        <f t="shared" si="266"/>
        <v>118.12941176470588</v>
      </c>
      <c r="Q3402" t="str">
        <f t="shared" si="267"/>
        <v>theater/plays</v>
      </c>
      <c r="R3402" t="s">
        <v>8333</v>
      </c>
      <c r="S3402" t="s">
        <v>8351</v>
      </c>
      <c r="T3402" s="10">
        <f t="shared" si="268"/>
        <v>41834.953865740739</v>
      </c>
      <c r="U3402" s="11">
        <f t="shared" si="269"/>
        <v>41879.953865740739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101.86206896551724</v>
      </c>
      <c r="P3403" s="6">
        <f t="shared" si="266"/>
        <v>44.757575757575758</v>
      </c>
      <c r="Q3403" t="str">
        <f t="shared" si="267"/>
        <v>theater/plays</v>
      </c>
      <c r="R3403" t="s">
        <v>8333</v>
      </c>
      <c r="S3403" t="s">
        <v>8351</v>
      </c>
      <c r="T3403" s="10">
        <f t="shared" si="268"/>
        <v>42193.723912037036</v>
      </c>
      <c r="U3403" s="11">
        <f t="shared" si="269"/>
        <v>42223.723912037036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109.76666666666665</v>
      </c>
      <c r="P3404" s="6">
        <f t="shared" si="266"/>
        <v>99.787878787878782</v>
      </c>
      <c r="Q3404" t="str">
        <f t="shared" si="267"/>
        <v>theater/plays</v>
      </c>
      <c r="R3404" t="s">
        <v>8333</v>
      </c>
      <c r="S3404" t="s">
        <v>8351</v>
      </c>
      <c r="T3404" s="10">
        <f t="shared" si="268"/>
        <v>42290.61855324074</v>
      </c>
      <c r="U3404" s="11">
        <f t="shared" si="269"/>
        <v>42320.104861111111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 s="6">
        <f t="shared" si="266"/>
        <v>117.64705882352941</v>
      </c>
      <c r="Q3405" t="str">
        <f t="shared" si="267"/>
        <v>theater/plays</v>
      </c>
      <c r="R3405" t="s">
        <v>8333</v>
      </c>
      <c r="S3405" t="s">
        <v>8351</v>
      </c>
      <c r="T3405" s="10">
        <f t="shared" si="268"/>
        <v>42150.462083333332</v>
      </c>
      <c r="U3405" s="11">
        <f t="shared" si="269"/>
        <v>42180.462083333332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 s="6">
        <f t="shared" si="266"/>
        <v>203.33333333333334</v>
      </c>
      <c r="Q3406" t="str">
        <f t="shared" si="267"/>
        <v>theater/plays</v>
      </c>
      <c r="R3406" t="s">
        <v>8333</v>
      </c>
      <c r="S3406" t="s">
        <v>8351</v>
      </c>
      <c r="T3406" s="10">
        <f t="shared" si="268"/>
        <v>42152.503495370373</v>
      </c>
      <c r="U3406" s="11">
        <f t="shared" si="269"/>
        <v>42172.503495370373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137.57142857142856</v>
      </c>
      <c r="P3407" s="6">
        <f t="shared" si="266"/>
        <v>28.323529411764707</v>
      </c>
      <c r="Q3407" t="str">
        <f t="shared" si="267"/>
        <v>theater/plays</v>
      </c>
      <c r="R3407" t="s">
        <v>8333</v>
      </c>
      <c r="S3407" t="s">
        <v>8351</v>
      </c>
      <c r="T3407" s="10">
        <f t="shared" si="268"/>
        <v>42410.017199074078</v>
      </c>
      <c r="U3407" s="11">
        <f t="shared" si="269"/>
        <v>42430.999305555553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100.31000000000002</v>
      </c>
      <c r="P3408" s="6">
        <f t="shared" si="266"/>
        <v>110.23076923076923</v>
      </c>
      <c r="Q3408" t="str">
        <f t="shared" si="267"/>
        <v>theater/plays</v>
      </c>
      <c r="R3408" t="s">
        <v>8333</v>
      </c>
      <c r="S3408" t="s">
        <v>8351</v>
      </c>
      <c r="T3408" s="10">
        <f t="shared" si="268"/>
        <v>41791.492777777778</v>
      </c>
      <c r="U3408" s="11">
        <f t="shared" si="269"/>
        <v>41836.492777777778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107.1</v>
      </c>
      <c r="P3409" s="6">
        <f t="shared" si="266"/>
        <v>31.970149253731343</v>
      </c>
      <c r="Q3409" t="str">
        <f t="shared" si="267"/>
        <v>theater/plays</v>
      </c>
      <c r="R3409" t="s">
        <v>8333</v>
      </c>
      <c r="S3409" t="s">
        <v>8351</v>
      </c>
      <c r="T3409" s="10">
        <f t="shared" si="268"/>
        <v>41796.422326388885</v>
      </c>
      <c r="U3409" s="11">
        <f t="shared" si="269"/>
        <v>41826.422326388885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 s="6">
        <f t="shared" si="266"/>
        <v>58.611111111111114</v>
      </c>
      <c r="Q3410" t="str">
        <f t="shared" si="267"/>
        <v>theater/plays</v>
      </c>
      <c r="R3410" t="s">
        <v>8333</v>
      </c>
      <c r="S3410" t="s">
        <v>8351</v>
      </c>
      <c r="T3410" s="10">
        <f t="shared" si="268"/>
        <v>41808.991944444446</v>
      </c>
      <c r="U3410" s="11">
        <f t="shared" si="269"/>
        <v>41838.991944444446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123.6</v>
      </c>
      <c r="P3411" s="6">
        <f t="shared" si="266"/>
        <v>29.428571428571427</v>
      </c>
      <c r="Q3411" t="str">
        <f t="shared" si="267"/>
        <v>theater/plays</v>
      </c>
      <c r="R3411" t="s">
        <v>8333</v>
      </c>
      <c r="S3411" t="s">
        <v>8351</v>
      </c>
      <c r="T3411" s="10">
        <f t="shared" si="268"/>
        <v>42544.814328703709</v>
      </c>
      <c r="U3411" s="11">
        <f t="shared" si="269"/>
        <v>42582.873611111107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108.5</v>
      </c>
      <c r="P3412" s="6">
        <f t="shared" si="266"/>
        <v>81.375</v>
      </c>
      <c r="Q3412" t="str">
        <f t="shared" si="267"/>
        <v>theater/plays</v>
      </c>
      <c r="R3412" t="s">
        <v>8333</v>
      </c>
      <c r="S3412" t="s">
        <v>8351</v>
      </c>
      <c r="T3412" s="10">
        <f t="shared" si="268"/>
        <v>42500.041550925926</v>
      </c>
      <c r="U3412" s="11">
        <f t="shared" si="269"/>
        <v>42527.291666666672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103.56666666666668</v>
      </c>
      <c r="P3413" s="6">
        <f t="shared" si="266"/>
        <v>199.16666666666666</v>
      </c>
      <c r="Q3413" t="str">
        <f t="shared" si="267"/>
        <v>theater/plays</v>
      </c>
      <c r="R3413" t="s">
        <v>8333</v>
      </c>
      <c r="S3413" t="s">
        <v>8351</v>
      </c>
      <c r="T3413" s="10">
        <f t="shared" si="268"/>
        <v>42265.022824074069</v>
      </c>
      <c r="U3413" s="11">
        <f t="shared" si="269"/>
        <v>42285.022824074069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 s="6">
        <f t="shared" si="266"/>
        <v>115.38461538461539</v>
      </c>
      <c r="Q3414" t="str">
        <f t="shared" si="267"/>
        <v>theater/plays</v>
      </c>
      <c r="R3414" t="s">
        <v>8333</v>
      </c>
      <c r="S3414" t="s">
        <v>8351</v>
      </c>
      <c r="T3414" s="10">
        <f t="shared" si="268"/>
        <v>41879.959050925929</v>
      </c>
      <c r="U3414" s="11">
        <f t="shared" si="269"/>
        <v>41909.959050925929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 s="6">
        <f t="shared" si="266"/>
        <v>46.428571428571431</v>
      </c>
      <c r="Q3415" t="str">
        <f t="shared" si="267"/>
        <v>theater/plays</v>
      </c>
      <c r="R3415" t="s">
        <v>8333</v>
      </c>
      <c r="S3415" t="s">
        <v>8351</v>
      </c>
      <c r="T3415" s="10">
        <f t="shared" si="268"/>
        <v>42053.733078703706</v>
      </c>
      <c r="U3415" s="11">
        <f t="shared" si="269"/>
        <v>42063.207638888889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103.49999999999999</v>
      </c>
      <c r="P3416" s="6">
        <f t="shared" si="266"/>
        <v>70.568181818181813</v>
      </c>
      <c r="Q3416" t="str">
        <f t="shared" si="267"/>
        <v>theater/plays</v>
      </c>
      <c r="R3416" t="s">
        <v>8333</v>
      </c>
      <c r="S3416" t="s">
        <v>8351</v>
      </c>
      <c r="T3416" s="10">
        <f t="shared" si="268"/>
        <v>42675.832465277781</v>
      </c>
      <c r="U3416" s="11">
        <f t="shared" si="269"/>
        <v>42705.332638888889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 s="6">
        <f t="shared" si="266"/>
        <v>22.222222222222221</v>
      </c>
      <c r="Q3417" t="str">
        <f t="shared" si="267"/>
        <v>theater/plays</v>
      </c>
      <c r="R3417" t="s">
        <v>8333</v>
      </c>
      <c r="S3417" t="s">
        <v>8351</v>
      </c>
      <c r="T3417" s="10">
        <f t="shared" si="268"/>
        <v>42467.144166666665</v>
      </c>
      <c r="U3417" s="11">
        <f t="shared" si="269"/>
        <v>42477.979166666672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119.6</v>
      </c>
      <c r="P3418" s="6">
        <f t="shared" si="266"/>
        <v>159.46666666666667</v>
      </c>
      <c r="Q3418" t="str">
        <f t="shared" si="267"/>
        <v>theater/plays</v>
      </c>
      <c r="R3418" t="s">
        <v>8333</v>
      </c>
      <c r="S3418" t="s">
        <v>8351</v>
      </c>
      <c r="T3418" s="10">
        <f t="shared" si="268"/>
        <v>42089.412557870368</v>
      </c>
      <c r="U3418" s="11">
        <f t="shared" si="269"/>
        <v>42117.770833333328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100.00058823529412</v>
      </c>
      <c r="P3419" s="6">
        <f t="shared" si="266"/>
        <v>37.777999999999999</v>
      </c>
      <c r="Q3419" t="str">
        <f t="shared" si="267"/>
        <v>theater/plays</v>
      </c>
      <c r="R3419" t="s">
        <v>8333</v>
      </c>
      <c r="S3419" t="s">
        <v>8351</v>
      </c>
      <c r="T3419" s="10">
        <f t="shared" si="268"/>
        <v>41894.91375</v>
      </c>
      <c r="U3419" s="11">
        <f t="shared" si="269"/>
        <v>41938.029861111114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100.875</v>
      </c>
      <c r="P3420" s="6">
        <f t="shared" si="266"/>
        <v>72.053571428571431</v>
      </c>
      <c r="Q3420" t="str">
        <f t="shared" si="267"/>
        <v>theater/plays</v>
      </c>
      <c r="R3420" t="s">
        <v>8333</v>
      </c>
      <c r="S3420" t="s">
        <v>8351</v>
      </c>
      <c r="T3420" s="10">
        <f t="shared" si="268"/>
        <v>41752.83457175926</v>
      </c>
      <c r="U3420" s="11">
        <f t="shared" si="269"/>
        <v>41782.83457175926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106.54545454545455</v>
      </c>
      <c r="P3421" s="6">
        <f t="shared" si="266"/>
        <v>63.695652173913047</v>
      </c>
      <c r="Q3421" t="str">
        <f t="shared" si="267"/>
        <v>theater/plays</v>
      </c>
      <c r="R3421" t="s">
        <v>8333</v>
      </c>
      <c r="S3421" t="s">
        <v>8351</v>
      </c>
      <c r="T3421" s="10">
        <f t="shared" si="268"/>
        <v>42448.821585648147</v>
      </c>
      <c r="U3421" s="11">
        <f t="shared" si="269"/>
        <v>42466.895833333328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 s="6">
        <f t="shared" si="266"/>
        <v>28.411764705882351</v>
      </c>
      <c r="Q3422" t="str">
        <f t="shared" si="267"/>
        <v>theater/plays</v>
      </c>
      <c r="R3422" t="s">
        <v>8333</v>
      </c>
      <c r="S3422" t="s">
        <v>8351</v>
      </c>
      <c r="T3422" s="10">
        <f t="shared" si="268"/>
        <v>42405.090300925927</v>
      </c>
      <c r="U3422" s="11">
        <f t="shared" si="269"/>
        <v>42414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101.15</v>
      </c>
      <c r="P3423" s="6">
        <f t="shared" si="266"/>
        <v>103.21428571428571</v>
      </c>
      <c r="Q3423" t="str">
        <f t="shared" si="267"/>
        <v>theater/plays</v>
      </c>
      <c r="R3423" t="s">
        <v>8333</v>
      </c>
      <c r="S3423" t="s">
        <v>8351</v>
      </c>
      <c r="T3423" s="10">
        <f t="shared" si="268"/>
        <v>42037.791238425925</v>
      </c>
      <c r="U3423" s="11">
        <f t="shared" si="269"/>
        <v>42067.791238425925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109.1</v>
      </c>
      <c r="P3424" s="6">
        <f t="shared" si="266"/>
        <v>71.152173913043484</v>
      </c>
      <c r="Q3424" t="str">
        <f t="shared" si="267"/>
        <v>theater/plays</v>
      </c>
      <c r="R3424" t="s">
        <v>8333</v>
      </c>
      <c r="S3424" t="s">
        <v>8351</v>
      </c>
      <c r="T3424" s="10">
        <f t="shared" si="268"/>
        <v>42323.562222222223</v>
      </c>
      <c r="U3424" s="11">
        <f t="shared" si="269"/>
        <v>42352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 s="6">
        <f t="shared" si="266"/>
        <v>35</v>
      </c>
      <c r="Q3425" t="str">
        <f t="shared" si="267"/>
        <v>theater/plays</v>
      </c>
      <c r="R3425" t="s">
        <v>8333</v>
      </c>
      <c r="S3425" t="s">
        <v>8351</v>
      </c>
      <c r="T3425" s="10">
        <f t="shared" si="268"/>
        <v>42088.911354166667</v>
      </c>
      <c r="U3425" s="11">
        <f t="shared" si="269"/>
        <v>42118.911354166667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103.58333333333334</v>
      </c>
      <c r="P3426" s="6">
        <f t="shared" si="266"/>
        <v>81.776315789473685</v>
      </c>
      <c r="Q3426" t="str">
        <f t="shared" si="267"/>
        <v>theater/plays</v>
      </c>
      <c r="R3426" t="s">
        <v>8333</v>
      </c>
      <c r="S3426" t="s">
        <v>8351</v>
      </c>
      <c r="T3426" s="10">
        <f t="shared" si="268"/>
        <v>42018.676898148144</v>
      </c>
      <c r="U3426" s="11">
        <f t="shared" si="269"/>
        <v>42040.290972222225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102.97033333333331</v>
      </c>
      <c r="P3427" s="6">
        <f t="shared" si="266"/>
        <v>297.02980769230766</v>
      </c>
      <c r="Q3427" t="str">
        <f t="shared" si="267"/>
        <v>theater/plays</v>
      </c>
      <c r="R3427" t="s">
        <v>8333</v>
      </c>
      <c r="S3427" t="s">
        <v>8351</v>
      </c>
      <c r="T3427" s="10">
        <f t="shared" si="268"/>
        <v>41884.617314814815</v>
      </c>
      <c r="U3427" s="11">
        <f t="shared" si="269"/>
        <v>41916.617314814815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108.13333333333333</v>
      </c>
      <c r="P3428" s="6">
        <f t="shared" si="266"/>
        <v>46.609195402298852</v>
      </c>
      <c r="Q3428" t="str">
        <f t="shared" si="267"/>
        <v>theater/plays</v>
      </c>
      <c r="R3428" t="s">
        <v>8333</v>
      </c>
      <c r="S3428" t="s">
        <v>8351</v>
      </c>
      <c r="T3428" s="10">
        <f t="shared" si="268"/>
        <v>41884.056747685187</v>
      </c>
      <c r="U3428" s="11">
        <f t="shared" si="269"/>
        <v>41903.083333333336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 s="6">
        <f t="shared" si="266"/>
        <v>51.724137931034484</v>
      </c>
      <c r="Q3429" t="str">
        <f t="shared" si="267"/>
        <v>theater/plays</v>
      </c>
      <c r="R3429" t="s">
        <v>8333</v>
      </c>
      <c r="S3429" t="s">
        <v>8351</v>
      </c>
      <c r="T3429" s="10">
        <f t="shared" si="268"/>
        <v>41792.645277777774</v>
      </c>
      <c r="U3429" s="11">
        <f t="shared" si="269"/>
        <v>41822.645277777774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102.75000000000001</v>
      </c>
      <c r="P3430" s="6">
        <f t="shared" si="266"/>
        <v>40.294117647058826</v>
      </c>
      <c r="Q3430" t="str">
        <f t="shared" si="267"/>
        <v>theater/plays</v>
      </c>
      <c r="R3430" t="s">
        <v>8333</v>
      </c>
      <c r="S3430" t="s">
        <v>8351</v>
      </c>
      <c r="T3430" s="10">
        <f t="shared" si="268"/>
        <v>42038.720451388886</v>
      </c>
      <c r="U3430" s="11">
        <f t="shared" si="269"/>
        <v>42063.708333333328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 s="6">
        <f t="shared" si="266"/>
        <v>16.25</v>
      </c>
      <c r="Q3431" t="str">
        <f t="shared" si="267"/>
        <v>theater/plays</v>
      </c>
      <c r="R3431" t="s">
        <v>8333</v>
      </c>
      <c r="S3431" t="s">
        <v>8351</v>
      </c>
      <c r="T3431" s="10">
        <f t="shared" si="268"/>
        <v>42662.021539351852</v>
      </c>
      <c r="U3431" s="11">
        <f t="shared" si="269"/>
        <v>42676.021539351852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108.54949999999999</v>
      </c>
      <c r="P3432" s="6">
        <f t="shared" si="266"/>
        <v>30.152638888888887</v>
      </c>
      <c r="Q3432" t="str">
        <f t="shared" si="267"/>
        <v>theater/plays</v>
      </c>
      <c r="R3432" t="s">
        <v>8333</v>
      </c>
      <c r="S3432" t="s">
        <v>8351</v>
      </c>
      <c r="T3432" s="10">
        <f t="shared" si="268"/>
        <v>41820.945613425924</v>
      </c>
      <c r="U3432" s="11">
        <f t="shared" si="269"/>
        <v>41850.945613425924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 s="6">
        <f t="shared" si="266"/>
        <v>95.238095238095241</v>
      </c>
      <c r="Q3433" t="str">
        <f t="shared" si="267"/>
        <v>theater/plays</v>
      </c>
      <c r="R3433" t="s">
        <v>8333</v>
      </c>
      <c r="S3433" t="s">
        <v>8351</v>
      </c>
      <c r="T3433" s="10">
        <f t="shared" si="268"/>
        <v>41839.730937500004</v>
      </c>
      <c r="U3433" s="11">
        <f t="shared" si="269"/>
        <v>41869.730937500004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109.65</v>
      </c>
      <c r="P3434" s="6">
        <f t="shared" si="266"/>
        <v>52.214285714285715</v>
      </c>
      <c r="Q3434" t="str">
        <f t="shared" si="267"/>
        <v>theater/plays</v>
      </c>
      <c r="R3434" t="s">
        <v>8333</v>
      </c>
      <c r="S3434" t="s">
        <v>8351</v>
      </c>
      <c r="T3434" s="10">
        <f t="shared" si="268"/>
        <v>42380.581180555557</v>
      </c>
      <c r="U3434" s="11">
        <f t="shared" si="269"/>
        <v>42405.916666666672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100.26315789473684</v>
      </c>
      <c r="P3435" s="6">
        <f t="shared" si="266"/>
        <v>134.1549295774648</v>
      </c>
      <c r="Q3435" t="str">
        <f t="shared" si="267"/>
        <v>theater/plays</v>
      </c>
      <c r="R3435" t="s">
        <v>8333</v>
      </c>
      <c r="S3435" t="s">
        <v>8351</v>
      </c>
      <c r="T3435" s="10">
        <f t="shared" si="268"/>
        <v>41776.063136574077</v>
      </c>
      <c r="U3435" s="11">
        <f t="shared" si="269"/>
        <v>41807.125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105.55000000000001</v>
      </c>
      <c r="P3436" s="6">
        <f t="shared" si="266"/>
        <v>62.827380952380949</v>
      </c>
      <c r="Q3436" t="str">
        <f t="shared" si="267"/>
        <v>theater/plays</v>
      </c>
      <c r="R3436" t="s">
        <v>8333</v>
      </c>
      <c r="S3436" t="s">
        <v>8351</v>
      </c>
      <c r="T3436" s="10">
        <f t="shared" si="268"/>
        <v>41800.380428240744</v>
      </c>
      <c r="U3436" s="11">
        <f t="shared" si="269"/>
        <v>41830.380428240744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112.00000000000001</v>
      </c>
      <c r="P3437" s="6">
        <f t="shared" si="266"/>
        <v>58.94736842105263</v>
      </c>
      <c r="Q3437" t="str">
        <f t="shared" si="267"/>
        <v>theater/plays</v>
      </c>
      <c r="R3437" t="s">
        <v>8333</v>
      </c>
      <c r="S3437" t="s">
        <v>8351</v>
      </c>
      <c r="T3437" s="10">
        <f t="shared" si="268"/>
        <v>42572.61681712963</v>
      </c>
      <c r="U3437" s="11">
        <f t="shared" si="269"/>
        <v>42589.125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105.89999999999999</v>
      </c>
      <c r="P3438" s="6">
        <f t="shared" si="266"/>
        <v>143.1081081081081</v>
      </c>
      <c r="Q3438" t="str">
        <f t="shared" si="267"/>
        <v>theater/plays</v>
      </c>
      <c r="R3438" t="s">
        <v>8333</v>
      </c>
      <c r="S3438" t="s">
        <v>8351</v>
      </c>
      <c r="T3438" s="10">
        <f t="shared" si="268"/>
        <v>41851.541585648149</v>
      </c>
      <c r="U3438" s="11">
        <f t="shared" si="269"/>
        <v>41872.686111111114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 s="6">
        <f t="shared" si="266"/>
        <v>84.166666666666671</v>
      </c>
      <c r="Q3439" t="str">
        <f t="shared" si="267"/>
        <v>theater/plays</v>
      </c>
      <c r="R3439" t="s">
        <v>8333</v>
      </c>
      <c r="S3439" t="s">
        <v>8351</v>
      </c>
      <c r="T3439" s="10">
        <f t="shared" si="268"/>
        <v>42205.710879629631</v>
      </c>
      <c r="U3439" s="11">
        <f t="shared" si="269"/>
        <v>42235.710879629631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104.2</v>
      </c>
      <c r="P3440" s="6">
        <f t="shared" si="266"/>
        <v>186.07142857142858</v>
      </c>
      <c r="Q3440" t="str">
        <f t="shared" si="267"/>
        <v>theater/plays</v>
      </c>
      <c r="R3440" t="s">
        <v>8333</v>
      </c>
      <c r="S3440" t="s">
        <v>8351</v>
      </c>
      <c r="T3440" s="10">
        <f t="shared" si="268"/>
        <v>42100.927858796291</v>
      </c>
      <c r="U3440" s="11">
        <f t="shared" si="269"/>
        <v>42126.875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134.67833333333334</v>
      </c>
      <c r="P3441" s="6">
        <f t="shared" si="266"/>
        <v>89.785555555555561</v>
      </c>
      <c r="Q3441" t="str">
        <f t="shared" si="267"/>
        <v>theater/plays</v>
      </c>
      <c r="R3441" t="s">
        <v>8333</v>
      </c>
      <c r="S3441" t="s">
        <v>8351</v>
      </c>
      <c r="T3441" s="10">
        <f t="shared" si="268"/>
        <v>42374.911226851851</v>
      </c>
      <c r="U3441" s="11">
        <f t="shared" si="269"/>
        <v>42388.207638888889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105.2184</v>
      </c>
      <c r="P3442" s="6">
        <f t="shared" si="266"/>
        <v>64.157560975609755</v>
      </c>
      <c r="Q3442" t="str">
        <f t="shared" si="267"/>
        <v>theater/plays</v>
      </c>
      <c r="R3442" t="s">
        <v>8333</v>
      </c>
      <c r="S3442" t="s">
        <v>8351</v>
      </c>
      <c r="T3442" s="10">
        <f t="shared" si="268"/>
        <v>41809.12300925926</v>
      </c>
      <c r="U3442" s="11">
        <f t="shared" si="269"/>
        <v>41831.677083333336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102.60000000000001</v>
      </c>
      <c r="P3443" s="6">
        <f t="shared" si="266"/>
        <v>59.651162790697676</v>
      </c>
      <c r="Q3443" t="str">
        <f t="shared" si="267"/>
        <v>theater/plays</v>
      </c>
      <c r="R3443" t="s">
        <v>8333</v>
      </c>
      <c r="S3443" t="s">
        <v>8351</v>
      </c>
      <c r="T3443" s="10">
        <f t="shared" si="268"/>
        <v>42294.429641203707</v>
      </c>
      <c r="U3443" s="11">
        <f t="shared" si="269"/>
        <v>42321.845138888893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 s="6">
        <f t="shared" si="266"/>
        <v>31.25</v>
      </c>
      <c r="Q3444" t="str">
        <f t="shared" si="267"/>
        <v>theater/plays</v>
      </c>
      <c r="R3444" t="s">
        <v>8333</v>
      </c>
      <c r="S3444" t="s">
        <v>8351</v>
      </c>
      <c r="T3444" s="10">
        <f t="shared" si="268"/>
        <v>42124.841111111105</v>
      </c>
      <c r="U3444" s="11">
        <f t="shared" si="269"/>
        <v>42154.841111111105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185.5</v>
      </c>
      <c r="P3445" s="6">
        <f t="shared" si="266"/>
        <v>41.222222222222221</v>
      </c>
      <c r="Q3445" t="str">
        <f t="shared" si="267"/>
        <v>theater/plays</v>
      </c>
      <c r="R3445" t="s">
        <v>8333</v>
      </c>
      <c r="S3445" t="s">
        <v>8351</v>
      </c>
      <c r="T3445" s="10">
        <f t="shared" si="268"/>
        <v>41861.524837962963</v>
      </c>
      <c r="U3445" s="11">
        <f t="shared" si="269"/>
        <v>41891.524837962963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 s="6">
        <f t="shared" si="266"/>
        <v>43.35</v>
      </c>
      <c r="Q3446" t="str">
        <f t="shared" si="267"/>
        <v>theater/plays</v>
      </c>
      <c r="R3446" t="s">
        <v>8333</v>
      </c>
      <c r="S3446" t="s">
        <v>8351</v>
      </c>
      <c r="T3446" s="10">
        <f t="shared" si="268"/>
        <v>42521.291504629626</v>
      </c>
      <c r="U3446" s="11">
        <f t="shared" si="269"/>
        <v>42529.582638888889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 s="6">
        <f t="shared" si="266"/>
        <v>64.516129032258064</v>
      </c>
      <c r="Q3447" t="str">
        <f t="shared" si="267"/>
        <v>theater/plays</v>
      </c>
      <c r="R3447" t="s">
        <v>8333</v>
      </c>
      <c r="S3447" t="s">
        <v>8351</v>
      </c>
      <c r="T3447" s="10">
        <f t="shared" si="268"/>
        <v>42272.530509259261</v>
      </c>
      <c r="U3447" s="11">
        <f t="shared" si="269"/>
        <v>42300.530509259261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108.2</v>
      </c>
      <c r="P3448" s="6">
        <f t="shared" si="266"/>
        <v>43.28</v>
      </c>
      <c r="Q3448" t="str">
        <f t="shared" si="267"/>
        <v>theater/plays</v>
      </c>
      <c r="R3448" t="s">
        <v>8333</v>
      </c>
      <c r="S3448" t="s">
        <v>8351</v>
      </c>
      <c r="T3448" s="10">
        <f t="shared" si="268"/>
        <v>42016.832465277781</v>
      </c>
      <c r="U3448" s="11">
        <f t="shared" si="269"/>
        <v>42040.513888888891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107.80000000000001</v>
      </c>
      <c r="P3449" s="6">
        <f t="shared" si="266"/>
        <v>77</v>
      </c>
      <c r="Q3449" t="str">
        <f t="shared" si="267"/>
        <v>theater/plays</v>
      </c>
      <c r="R3449" t="s">
        <v>8333</v>
      </c>
      <c r="S3449" t="s">
        <v>8351</v>
      </c>
      <c r="T3449" s="10">
        <f t="shared" si="268"/>
        <v>42402.889027777783</v>
      </c>
      <c r="U3449" s="11">
        <f t="shared" si="269"/>
        <v>42447.847361111111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109.76190476190477</v>
      </c>
      <c r="P3450" s="6">
        <f t="shared" si="266"/>
        <v>51.222222222222221</v>
      </c>
      <c r="Q3450" t="str">
        <f t="shared" si="267"/>
        <v>theater/plays</v>
      </c>
      <c r="R3450" t="s">
        <v>8333</v>
      </c>
      <c r="S3450" t="s">
        <v>8351</v>
      </c>
      <c r="T3450" s="10">
        <f t="shared" si="268"/>
        <v>41960.119085648148</v>
      </c>
      <c r="U3450" s="11">
        <f t="shared" si="269"/>
        <v>41990.119085648148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170.625</v>
      </c>
      <c r="P3451" s="6">
        <f t="shared" si="266"/>
        <v>68.25</v>
      </c>
      <c r="Q3451" t="str">
        <f t="shared" si="267"/>
        <v>theater/plays</v>
      </c>
      <c r="R3451" t="s">
        <v>8333</v>
      </c>
      <c r="S3451" t="s">
        <v>8351</v>
      </c>
      <c r="T3451" s="10">
        <f t="shared" si="268"/>
        <v>42532.052523148144</v>
      </c>
      <c r="U3451" s="11">
        <f t="shared" si="269"/>
        <v>42560.166666666672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 s="6">
        <f t="shared" si="266"/>
        <v>19.487179487179485</v>
      </c>
      <c r="Q3452" t="str">
        <f t="shared" si="267"/>
        <v>theater/plays</v>
      </c>
      <c r="R3452" t="s">
        <v>8333</v>
      </c>
      <c r="S3452" t="s">
        <v>8351</v>
      </c>
      <c r="T3452" s="10">
        <f t="shared" si="268"/>
        <v>42036.704525462963</v>
      </c>
      <c r="U3452" s="11">
        <f t="shared" si="269"/>
        <v>42096.662858796291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101.23076923076924</v>
      </c>
      <c r="P3453" s="6">
        <f t="shared" si="266"/>
        <v>41.125</v>
      </c>
      <c r="Q3453" t="str">
        <f t="shared" si="267"/>
        <v>theater/plays</v>
      </c>
      <c r="R3453" t="s">
        <v>8333</v>
      </c>
      <c r="S3453" t="s">
        <v>8351</v>
      </c>
      <c r="T3453" s="10">
        <f t="shared" si="268"/>
        <v>42088.723692129628</v>
      </c>
      <c r="U3453" s="11">
        <f t="shared" si="269"/>
        <v>42115.723692129628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153.19999999999999</v>
      </c>
      <c r="P3454" s="6">
        <f t="shared" si="266"/>
        <v>41.405405405405403</v>
      </c>
      <c r="Q3454" t="str">
        <f t="shared" si="267"/>
        <v>theater/plays</v>
      </c>
      <c r="R3454" t="s">
        <v>8333</v>
      </c>
      <c r="S3454" t="s">
        <v>8351</v>
      </c>
      <c r="T3454" s="10">
        <f t="shared" si="268"/>
        <v>41820.639189814814</v>
      </c>
      <c r="U3454" s="11">
        <f t="shared" si="269"/>
        <v>41843.165972222225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128.33333333333334</v>
      </c>
      <c r="P3455" s="6">
        <f t="shared" si="266"/>
        <v>27.5</v>
      </c>
      <c r="Q3455" t="str">
        <f t="shared" si="267"/>
        <v>theater/plays</v>
      </c>
      <c r="R3455" t="s">
        <v>8333</v>
      </c>
      <c r="S3455" t="s">
        <v>8351</v>
      </c>
      <c r="T3455" s="10">
        <f t="shared" si="268"/>
        <v>42535.97865740741</v>
      </c>
      <c r="U3455" s="11">
        <f t="shared" si="269"/>
        <v>42595.97865740741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100.71428571428571</v>
      </c>
      <c r="P3456" s="6">
        <f t="shared" si="266"/>
        <v>33.571428571428569</v>
      </c>
      <c r="Q3456" t="str">
        <f t="shared" si="267"/>
        <v>theater/plays</v>
      </c>
      <c r="R3456" t="s">
        <v>8333</v>
      </c>
      <c r="S3456" t="s">
        <v>8351</v>
      </c>
      <c r="T3456" s="10">
        <f t="shared" si="268"/>
        <v>41821.698599537034</v>
      </c>
      <c r="U3456" s="11">
        <f t="shared" si="269"/>
        <v>41851.698599537034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100.64999999999999</v>
      </c>
      <c r="P3457" s="6">
        <f t="shared" si="266"/>
        <v>145.86956521739131</v>
      </c>
      <c r="Q3457" t="str">
        <f t="shared" si="267"/>
        <v>theater/plays</v>
      </c>
      <c r="R3457" t="s">
        <v>8333</v>
      </c>
      <c r="S3457" t="s">
        <v>8351</v>
      </c>
      <c r="T3457" s="10">
        <f t="shared" si="268"/>
        <v>42626.7503125</v>
      </c>
      <c r="U3457" s="11">
        <f t="shared" si="269"/>
        <v>42656.7503125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70">(E3458/D3458)*100</f>
        <v>191.3</v>
      </c>
      <c r="P3458" s="6">
        <f t="shared" ref="P3458:P3521" si="271">(E3458/L3458)</f>
        <v>358.6875</v>
      </c>
      <c r="Q3458" t="str">
        <f t="shared" ref="Q3458:Q3521" si="272">N3458</f>
        <v>theater/plays</v>
      </c>
      <c r="R3458" t="s">
        <v>8333</v>
      </c>
      <c r="S3458" t="s">
        <v>8351</v>
      </c>
      <c r="T3458" s="10">
        <f t="shared" si="268"/>
        <v>41821.205636574072</v>
      </c>
      <c r="U3458" s="11">
        <f t="shared" si="269"/>
        <v>41852.290972222225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70"/>
        <v>140.19999999999999</v>
      </c>
      <c r="P3459" s="6">
        <f t="shared" si="271"/>
        <v>50.981818181818184</v>
      </c>
      <c r="Q3459" t="str">
        <f t="shared" si="272"/>
        <v>theater/plays</v>
      </c>
      <c r="R3459" t="s">
        <v>8333</v>
      </c>
      <c r="S3459" t="s">
        <v>8351</v>
      </c>
      <c r="T3459" s="10">
        <f t="shared" ref="T3459:T3522" si="273">(((J3459/60)/60)/24)+DATE(1970,1,1)</f>
        <v>42016.706678240742</v>
      </c>
      <c r="U3459" s="11">
        <f t="shared" ref="U3459:U3522" si="274">(((I3459/60)/60)/24)+DATE(1970,1,1)</f>
        <v>42047.249305555553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124.33537832310839</v>
      </c>
      <c r="P3460" s="6">
        <f t="shared" si="271"/>
        <v>45.037037037037038</v>
      </c>
      <c r="Q3460" t="str">
        <f t="shared" si="272"/>
        <v>theater/plays</v>
      </c>
      <c r="R3460" t="s">
        <v>8333</v>
      </c>
      <c r="S3460" t="s">
        <v>8351</v>
      </c>
      <c r="T3460" s="10">
        <f t="shared" si="273"/>
        <v>42011.202581018515</v>
      </c>
      <c r="U3460" s="11">
        <f t="shared" si="274"/>
        <v>42038.185416666667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126.2</v>
      </c>
      <c r="P3461" s="6">
        <f t="shared" si="271"/>
        <v>17.527777777777779</v>
      </c>
      <c r="Q3461" t="str">
        <f t="shared" si="272"/>
        <v>theater/plays</v>
      </c>
      <c r="R3461" t="s">
        <v>8333</v>
      </c>
      <c r="S3461" t="s">
        <v>8351</v>
      </c>
      <c r="T3461" s="10">
        <f t="shared" si="273"/>
        <v>42480.479861111111</v>
      </c>
      <c r="U3461" s="11">
        <f t="shared" si="274"/>
        <v>42510.479861111111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 s="6">
        <f t="shared" si="271"/>
        <v>50</v>
      </c>
      <c r="Q3462" t="str">
        <f t="shared" si="272"/>
        <v>theater/plays</v>
      </c>
      <c r="R3462" t="s">
        <v>8333</v>
      </c>
      <c r="S3462" t="s">
        <v>8351</v>
      </c>
      <c r="T3462" s="10">
        <f t="shared" si="273"/>
        <v>41852.527222222219</v>
      </c>
      <c r="U3462" s="11">
        <f t="shared" si="274"/>
        <v>41866.527222222219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 s="6">
        <f t="shared" si="271"/>
        <v>57.916666666666664</v>
      </c>
      <c r="Q3463" t="str">
        <f t="shared" si="272"/>
        <v>theater/plays</v>
      </c>
      <c r="R3463" t="s">
        <v>8333</v>
      </c>
      <c r="S3463" t="s">
        <v>8351</v>
      </c>
      <c r="T3463" s="10">
        <f t="shared" si="273"/>
        <v>42643.632858796293</v>
      </c>
      <c r="U3463" s="11">
        <f t="shared" si="274"/>
        <v>42672.125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 s="6">
        <f t="shared" si="271"/>
        <v>29.705882352941178</v>
      </c>
      <c r="Q3464" t="str">
        <f t="shared" si="272"/>
        <v>theater/plays</v>
      </c>
      <c r="R3464" t="s">
        <v>8333</v>
      </c>
      <c r="S3464" t="s">
        <v>8351</v>
      </c>
      <c r="T3464" s="10">
        <f t="shared" si="273"/>
        <v>42179.898472222223</v>
      </c>
      <c r="U3464" s="11">
        <f t="shared" si="274"/>
        <v>42195.75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103.38000000000001</v>
      </c>
      <c r="P3465" s="6">
        <f t="shared" si="271"/>
        <v>90.684210526315795</v>
      </c>
      <c r="Q3465" t="str">
        <f t="shared" si="272"/>
        <v>theater/plays</v>
      </c>
      <c r="R3465" t="s">
        <v>8333</v>
      </c>
      <c r="S3465" t="s">
        <v>8351</v>
      </c>
      <c r="T3465" s="10">
        <f t="shared" si="273"/>
        <v>42612.918807870374</v>
      </c>
      <c r="U3465" s="11">
        <f t="shared" si="274"/>
        <v>42654.165972222225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102.3236</v>
      </c>
      <c r="P3466" s="6">
        <f t="shared" si="271"/>
        <v>55.012688172043013</v>
      </c>
      <c r="Q3466" t="str">
        <f t="shared" si="272"/>
        <v>theater/plays</v>
      </c>
      <c r="R3466" t="s">
        <v>8333</v>
      </c>
      <c r="S3466" t="s">
        <v>8351</v>
      </c>
      <c r="T3466" s="10">
        <f t="shared" si="273"/>
        <v>42575.130057870367</v>
      </c>
      <c r="U3466" s="11">
        <f t="shared" si="274"/>
        <v>42605.130057870367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 s="6">
        <f t="shared" si="271"/>
        <v>57.222222222222221</v>
      </c>
      <c r="Q3467" t="str">
        <f t="shared" si="272"/>
        <v>theater/plays</v>
      </c>
      <c r="R3467" t="s">
        <v>8333</v>
      </c>
      <c r="S3467" t="s">
        <v>8351</v>
      </c>
      <c r="T3467" s="10">
        <f t="shared" si="273"/>
        <v>42200.625833333332</v>
      </c>
      <c r="U3467" s="11">
        <f t="shared" si="274"/>
        <v>42225.666666666672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127.14285714285714</v>
      </c>
      <c r="P3468" s="6">
        <f t="shared" si="271"/>
        <v>72.950819672131146</v>
      </c>
      <c r="Q3468" t="str">
        <f t="shared" si="272"/>
        <v>theater/plays</v>
      </c>
      <c r="R3468" t="s">
        <v>8333</v>
      </c>
      <c r="S3468" t="s">
        <v>8351</v>
      </c>
      <c r="T3468" s="10">
        <f t="shared" si="273"/>
        <v>42420.019097222219</v>
      </c>
      <c r="U3468" s="11">
        <f t="shared" si="274"/>
        <v>42479.977430555555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 s="6">
        <f t="shared" si="271"/>
        <v>64.468085106382972</v>
      </c>
      <c r="Q3469" t="str">
        <f t="shared" si="272"/>
        <v>theater/plays</v>
      </c>
      <c r="R3469" t="s">
        <v>8333</v>
      </c>
      <c r="S3469" t="s">
        <v>8351</v>
      </c>
      <c r="T3469" s="10">
        <f t="shared" si="273"/>
        <v>42053.671666666662</v>
      </c>
      <c r="U3469" s="11">
        <f t="shared" si="274"/>
        <v>42083.630000000005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121.78</v>
      </c>
      <c r="P3470" s="6">
        <f t="shared" si="271"/>
        <v>716.35294117647061</v>
      </c>
      <c r="Q3470" t="str">
        <f t="shared" si="272"/>
        <v>theater/plays</v>
      </c>
      <c r="R3470" t="s">
        <v>8333</v>
      </c>
      <c r="S3470" t="s">
        <v>8351</v>
      </c>
      <c r="T3470" s="10">
        <f t="shared" si="273"/>
        <v>42605.765381944439</v>
      </c>
      <c r="U3470" s="11">
        <f t="shared" si="274"/>
        <v>42634.125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113.39285714285714</v>
      </c>
      <c r="P3471" s="6">
        <f t="shared" si="271"/>
        <v>50.396825396825399</v>
      </c>
      <c r="Q3471" t="str">
        <f t="shared" si="272"/>
        <v>theater/plays</v>
      </c>
      <c r="R3471" t="s">
        <v>8333</v>
      </c>
      <c r="S3471" t="s">
        <v>8351</v>
      </c>
      <c r="T3471" s="10">
        <f t="shared" si="273"/>
        <v>42458.641724537039</v>
      </c>
      <c r="U3471" s="11">
        <f t="shared" si="274"/>
        <v>42488.641724537039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 s="6">
        <f t="shared" si="271"/>
        <v>41.666666666666664</v>
      </c>
      <c r="Q3472" t="str">
        <f t="shared" si="272"/>
        <v>theater/plays</v>
      </c>
      <c r="R3472" t="s">
        <v>8333</v>
      </c>
      <c r="S3472" t="s">
        <v>8351</v>
      </c>
      <c r="T3472" s="10">
        <f t="shared" si="273"/>
        <v>42529.022013888884</v>
      </c>
      <c r="U3472" s="11">
        <f t="shared" si="274"/>
        <v>42566.901388888888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214.6</v>
      </c>
      <c r="P3473" s="6">
        <f t="shared" si="271"/>
        <v>35.766666666666666</v>
      </c>
      <c r="Q3473" t="str">
        <f t="shared" si="272"/>
        <v>theater/plays</v>
      </c>
      <c r="R3473" t="s">
        <v>8333</v>
      </c>
      <c r="S3473" t="s">
        <v>8351</v>
      </c>
      <c r="T3473" s="10">
        <f t="shared" si="273"/>
        <v>41841.820486111108</v>
      </c>
      <c r="U3473" s="11">
        <f t="shared" si="274"/>
        <v>41882.833333333336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102.05</v>
      </c>
      <c r="P3474" s="6">
        <f t="shared" si="271"/>
        <v>88.739130434782609</v>
      </c>
      <c r="Q3474" t="str">
        <f t="shared" si="272"/>
        <v>theater/plays</v>
      </c>
      <c r="R3474" t="s">
        <v>8333</v>
      </c>
      <c r="S3474" t="s">
        <v>8351</v>
      </c>
      <c r="T3474" s="10">
        <f t="shared" si="273"/>
        <v>41928.170497685183</v>
      </c>
      <c r="U3474" s="11">
        <f t="shared" si="274"/>
        <v>41949.249305555553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 s="6">
        <f t="shared" si="271"/>
        <v>148.4848484848485</v>
      </c>
      <c r="Q3475" t="str">
        <f t="shared" si="272"/>
        <v>theater/plays</v>
      </c>
      <c r="R3475" t="s">
        <v>8333</v>
      </c>
      <c r="S3475" t="s">
        <v>8351</v>
      </c>
      <c r="T3475" s="10">
        <f t="shared" si="273"/>
        <v>42062.834444444445</v>
      </c>
      <c r="U3475" s="11">
        <f t="shared" si="274"/>
        <v>42083.852083333331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 s="6">
        <f t="shared" si="271"/>
        <v>51.794871794871796</v>
      </c>
      <c r="Q3476" t="str">
        <f t="shared" si="272"/>
        <v>theater/plays</v>
      </c>
      <c r="R3476" t="s">
        <v>8333</v>
      </c>
      <c r="S3476" t="s">
        <v>8351</v>
      </c>
      <c r="T3476" s="10">
        <f t="shared" si="273"/>
        <v>42541.501516203702</v>
      </c>
      <c r="U3476" s="11">
        <f t="shared" si="274"/>
        <v>42571.501516203702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113.33333333333333</v>
      </c>
      <c r="P3477" s="6">
        <f t="shared" si="271"/>
        <v>20</v>
      </c>
      <c r="Q3477" t="str">
        <f t="shared" si="272"/>
        <v>theater/plays</v>
      </c>
      <c r="R3477" t="s">
        <v>8333</v>
      </c>
      <c r="S3477" t="s">
        <v>8351</v>
      </c>
      <c r="T3477" s="10">
        <f t="shared" si="273"/>
        <v>41918.880833333329</v>
      </c>
      <c r="U3477" s="11">
        <f t="shared" si="274"/>
        <v>41946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 s="6">
        <f t="shared" si="271"/>
        <v>52</v>
      </c>
      <c r="Q3478" t="str">
        <f t="shared" si="272"/>
        <v>theater/plays</v>
      </c>
      <c r="R3478" t="s">
        <v>8333</v>
      </c>
      <c r="S3478" t="s">
        <v>8351</v>
      </c>
      <c r="T3478" s="10">
        <f t="shared" si="273"/>
        <v>41921.279976851853</v>
      </c>
      <c r="U3478" s="11">
        <f t="shared" si="274"/>
        <v>41939.125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115.33333333333333</v>
      </c>
      <c r="P3479" s="6">
        <f t="shared" si="271"/>
        <v>53.230769230769234</v>
      </c>
      <c r="Q3479" t="str">
        <f t="shared" si="272"/>
        <v>theater/plays</v>
      </c>
      <c r="R3479" t="s">
        <v>8333</v>
      </c>
      <c r="S3479" t="s">
        <v>8351</v>
      </c>
      <c r="T3479" s="10">
        <f t="shared" si="273"/>
        <v>42128.736608796295</v>
      </c>
      <c r="U3479" s="11">
        <f t="shared" si="274"/>
        <v>42141.125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112.85000000000001</v>
      </c>
      <c r="P3480" s="6">
        <f t="shared" si="271"/>
        <v>39.596491228070178</v>
      </c>
      <c r="Q3480" t="str">
        <f t="shared" si="272"/>
        <v>theater/plays</v>
      </c>
      <c r="R3480" t="s">
        <v>8333</v>
      </c>
      <c r="S3480" t="s">
        <v>8351</v>
      </c>
      <c r="T3480" s="10">
        <f t="shared" si="273"/>
        <v>42053.916921296302</v>
      </c>
      <c r="U3480" s="11">
        <f t="shared" si="274"/>
        <v>42079.875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127.86666666666666</v>
      </c>
      <c r="P3481" s="6">
        <f t="shared" si="271"/>
        <v>34.25</v>
      </c>
      <c r="Q3481" t="str">
        <f t="shared" si="272"/>
        <v>theater/plays</v>
      </c>
      <c r="R3481" t="s">
        <v>8333</v>
      </c>
      <c r="S3481" t="s">
        <v>8351</v>
      </c>
      <c r="T3481" s="10">
        <f t="shared" si="273"/>
        <v>41781.855092592588</v>
      </c>
      <c r="U3481" s="11">
        <f t="shared" si="274"/>
        <v>41811.855092592588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142.66666666666669</v>
      </c>
      <c r="P3482" s="6">
        <f t="shared" si="271"/>
        <v>164.61538461538461</v>
      </c>
      <c r="Q3482" t="str">
        <f t="shared" si="272"/>
        <v>theater/plays</v>
      </c>
      <c r="R3482" t="s">
        <v>8333</v>
      </c>
      <c r="S3482" t="s">
        <v>8351</v>
      </c>
      <c r="T3482" s="10">
        <f t="shared" si="273"/>
        <v>42171.317442129628</v>
      </c>
      <c r="U3482" s="11">
        <f t="shared" si="274"/>
        <v>42195.875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118.8</v>
      </c>
      <c r="P3483" s="6">
        <f t="shared" si="271"/>
        <v>125.05263157894737</v>
      </c>
      <c r="Q3483" t="str">
        <f t="shared" si="272"/>
        <v>theater/plays</v>
      </c>
      <c r="R3483" t="s">
        <v>8333</v>
      </c>
      <c r="S3483" t="s">
        <v>8351</v>
      </c>
      <c r="T3483" s="10">
        <f t="shared" si="273"/>
        <v>41989.24754629629</v>
      </c>
      <c r="U3483" s="11">
        <f t="shared" si="274"/>
        <v>42006.24754629629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138.33333333333334</v>
      </c>
      <c r="P3484" s="6">
        <f t="shared" si="271"/>
        <v>51.875</v>
      </c>
      <c r="Q3484" t="str">
        <f t="shared" si="272"/>
        <v>theater/plays</v>
      </c>
      <c r="R3484" t="s">
        <v>8333</v>
      </c>
      <c r="S3484" t="s">
        <v>8351</v>
      </c>
      <c r="T3484" s="10">
        <f t="shared" si="273"/>
        <v>41796.771597222221</v>
      </c>
      <c r="U3484" s="11">
        <f t="shared" si="274"/>
        <v>41826.771597222221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159.9402985074627</v>
      </c>
      <c r="P3485" s="6">
        <f t="shared" si="271"/>
        <v>40.285714285714285</v>
      </c>
      <c r="Q3485" t="str">
        <f t="shared" si="272"/>
        <v>theater/plays</v>
      </c>
      <c r="R3485" t="s">
        <v>8333</v>
      </c>
      <c r="S3485" t="s">
        <v>8351</v>
      </c>
      <c r="T3485" s="10">
        <f t="shared" si="273"/>
        <v>41793.668761574074</v>
      </c>
      <c r="U3485" s="11">
        <f t="shared" si="274"/>
        <v>41823.668761574074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114.24000000000001</v>
      </c>
      <c r="P3486" s="6">
        <f t="shared" si="271"/>
        <v>64.909090909090907</v>
      </c>
      <c r="Q3486" t="str">
        <f t="shared" si="272"/>
        <v>theater/plays</v>
      </c>
      <c r="R3486" t="s">
        <v>8333</v>
      </c>
      <c r="S3486" t="s">
        <v>8351</v>
      </c>
      <c r="T3486" s="10">
        <f t="shared" si="273"/>
        <v>42506.760405092587</v>
      </c>
      <c r="U3486" s="11">
        <f t="shared" si="274"/>
        <v>42536.760405092587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100.60606060606061</v>
      </c>
      <c r="P3487" s="6">
        <f t="shared" si="271"/>
        <v>55.333333333333336</v>
      </c>
      <c r="Q3487" t="str">
        <f t="shared" si="272"/>
        <v>theater/plays</v>
      </c>
      <c r="R3487" t="s">
        <v>8333</v>
      </c>
      <c r="S3487" t="s">
        <v>8351</v>
      </c>
      <c r="T3487" s="10">
        <f t="shared" si="273"/>
        <v>42372.693055555559</v>
      </c>
      <c r="U3487" s="11">
        <f t="shared" si="274"/>
        <v>42402.693055555559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155.20000000000002</v>
      </c>
      <c r="P3488" s="6">
        <f t="shared" si="271"/>
        <v>83.142857142857139</v>
      </c>
      <c r="Q3488" t="str">
        <f t="shared" si="272"/>
        <v>theater/plays</v>
      </c>
      <c r="R3488" t="s">
        <v>8333</v>
      </c>
      <c r="S3488" t="s">
        <v>8351</v>
      </c>
      <c r="T3488" s="10">
        <f t="shared" si="273"/>
        <v>42126.87501157407</v>
      </c>
      <c r="U3488" s="11">
        <f t="shared" si="274"/>
        <v>42158.290972222225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127.75000000000001</v>
      </c>
      <c r="P3489" s="6">
        <f t="shared" si="271"/>
        <v>38.712121212121211</v>
      </c>
      <c r="Q3489" t="str">
        <f t="shared" si="272"/>
        <v>theater/plays</v>
      </c>
      <c r="R3489" t="s">
        <v>8333</v>
      </c>
      <c r="S3489" t="s">
        <v>8351</v>
      </c>
      <c r="T3489" s="10">
        <f t="shared" si="273"/>
        <v>42149.940416666665</v>
      </c>
      <c r="U3489" s="11">
        <f t="shared" si="274"/>
        <v>42179.940416666665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121.2</v>
      </c>
      <c r="P3490" s="6">
        <f t="shared" si="271"/>
        <v>125.37931034482759</v>
      </c>
      <c r="Q3490" t="str">
        <f t="shared" si="272"/>
        <v>theater/plays</v>
      </c>
      <c r="R3490" t="s">
        <v>8333</v>
      </c>
      <c r="S3490" t="s">
        <v>8351</v>
      </c>
      <c r="T3490" s="10">
        <f t="shared" si="273"/>
        <v>42087.768055555556</v>
      </c>
      <c r="U3490" s="11">
        <f t="shared" si="274"/>
        <v>42111.666666666672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112.7</v>
      </c>
      <c r="P3491" s="6">
        <f t="shared" si="271"/>
        <v>78.263888888888886</v>
      </c>
      <c r="Q3491" t="str">
        <f t="shared" si="272"/>
        <v>theater/plays</v>
      </c>
      <c r="R3491" t="s">
        <v>8333</v>
      </c>
      <c r="S3491" t="s">
        <v>8351</v>
      </c>
      <c r="T3491" s="10">
        <f t="shared" si="273"/>
        <v>41753.635775462964</v>
      </c>
      <c r="U3491" s="11">
        <f t="shared" si="274"/>
        <v>41783.875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127.49999999999999</v>
      </c>
      <c r="P3492" s="6">
        <f t="shared" si="271"/>
        <v>47.222222222222221</v>
      </c>
      <c r="Q3492" t="str">
        <f t="shared" si="272"/>
        <v>theater/plays</v>
      </c>
      <c r="R3492" t="s">
        <v>8333</v>
      </c>
      <c r="S3492" t="s">
        <v>8351</v>
      </c>
      <c r="T3492" s="10">
        <f t="shared" si="273"/>
        <v>42443.802361111113</v>
      </c>
      <c r="U3492" s="11">
        <f t="shared" si="274"/>
        <v>42473.802361111113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158.20000000000002</v>
      </c>
      <c r="P3493" s="6">
        <f t="shared" si="271"/>
        <v>79.099999999999994</v>
      </c>
      <c r="Q3493" t="str">
        <f t="shared" si="272"/>
        <v>theater/plays</v>
      </c>
      <c r="R3493" t="s">
        <v>8333</v>
      </c>
      <c r="S3493" t="s">
        <v>8351</v>
      </c>
      <c r="T3493" s="10">
        <f t="shared" si="273"/>
        <v>42121.249814814815</v>
      </c>
      <c r="U3493" s="11">
        <f t="shared" si="274"/>
        <v>42142.249814814815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105.26894736842105</v>
      </c>
      <c r="P3494" s="6">
        <f t="shared" si="271"/>
        <v>114.29199999999999</v>
      </c>
      <c r="Q3494" t="str">
        <f t="shared" si="272"/>
        <v>theater/plays</v>
      </c>
      <c r="R3494" t="s">
        <v>8333</v>
      </c>
      <c r="S3494" t="s">
        <v>8351</v>
      </c>
      <c r="T3494" s="10">
        <f t="shared" si="273"/>
        <v>42268.009224537032</v>
      </c>
      <c r="U3494" s="11">
        <f t="shared" si="274"/>
        <v>42303.009224537032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 s="6">
        <f t="shared" si="271"/>
        <v>51.724137931034484</v>
      </c>
      <c r="Q3495" t="str">
        <f t="shared" si="272"/>
        <v>theater/plays</v>
      </c>
      <c r="R3495" t="s">
        <v>8333</v>
      </c>
      <c r="S3495" t="s">
        <v>8351</v>
      </c>
      <c r="T3495" s="10">
        <f t="shared" si="273"/>
        <v>41848.866157407407</v>
      </c>
      <c r="U3495" s="11">
        <f t="shared" si="274"/>
        <v>41868.21597222222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 s="6">
        <f t="shared" si="271"/>
        <v>30.76923076923077</v>
      </c>
      <c r="Q3496" t="str">
        <f t="shared" si="272"/>
        <v>theater/plays</v>
      </c>
      <c r="R3496" t="s">
        <v>8333</v>
      </c>
      <c r="S3496" t="s">
        <v>8351</v>
      </c>
      <c r="T3496" s="10">
        <f t="shared" si="273"/>
        <v>42689.214988425927</v>
      </c>
      <c r="U3496" s="11">
        <f t="shared" si="274"/>
        <v>42700.25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106.86</v>
      </c>
      <c r="P3497" s="6">
        <f t="shared" si="271"/>
        <v>74.208333333333329</v>
      </c>
      <c r="Q3497" t="str">
        <f t="shared" si="272"/>
        <v>theater/plays</v>
      </c>
      <c r="R3497" t="s">
        <v>8333</v>
      </c>
      <c r="S3497" t="s">
        <v>8351</v>
      </c>
      <c r="T3497" s="10">
        <f t="shared" si="273"/>
        <v>41915.762835648151</v>
      </c>
      <c r="U3497" s="11">
        <f t="shared" si="274"/>
        <v>41944.720833333333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124.4</v>
      </c>
      <c r="P3498" s="6">
        <f t="shared" si="271"/>
        <v>47.846153846153847</v>
      </c>
      <c r="Q3498" t="str">
        <f t="shared" si="272"/>
        <v>theater/plays</v>
      </c>
      <c r="R3498" t="s">
        <v>8333</v>
      </c>
      <c r="S3498" t="s">
        <v>8351</v>
      </c>
      <c r="T3498" s="10">
        <f t="shared" si="273"/>
        <v>42584.846828703703</v>
      </c>
      <c r="U3498" s="11">
        <f t="shared" si="274"/>
        <v>42624.846828703703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108.70406189555126</v>
      </c>
      <c r="P3499" s="6">
        <f t="shared" si="271"/>
        <v>34.408163265306122</v>
      </c>
      <c r="Q3499" t="str">
        <f t="shared" si="272"/>
        <v>theater/plays</v>
      </c>
      <c r="R3499" t="s">
        <v>8333</v>
      </c>
      <c r="S3499" t="s">
        <v>8351</v>
      </c>
      <c r="T3499" s="10">
        <f t="shared" si="273"/>
        <v>42511.741944444439</v>
      </c>
      <c r="U3499" s="11">
        <f t="shared" si="274"/>
        <v>42523.916666666672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102.42424242424242</v>
      </c>
      <c r="P3500" s="6">
        <f t="shared" si="271"/>
        <v>40.238095238095241</v>
      </c>
      <c r="Q3500" t="str">
        <f t="shared" si="272"/>
        <v>theater/plays</v>
      </c>
      <c r="R3500" t="s">
        <v>8333</v>
      </c>
      <c r="S3500" t="s">
        <v>8351</v>
      </c>
      <c r="T3500" s="10">
        <f t="shared" si="273"/>
        <v>42459.15861111111</v>
      </c>
      <c r="U3500" s="11">
        <f t="shared" si="274"/>
        <v>42518.905555555553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105.5</v>
      </c>
      <c r="P3501" s="6">
        <f t="shared" si="271"/>
        <v>60.285714285714285</v>
      </c>
      <c r="Q3501" t="str">
        <f t="shared" si="272"/>
        <v>theater/plays</v>
      </c>
      <c r="R3501" t="s">
        <v>8333</v>
      </c>
      <c r="S3501" t="s">
        <v>8351</v>
      </c>
      <c r="T3501" s="10">
        <f t="shared" si="273"/>
        <v>42132.036168981482</v>
      </c>
      <c r="U3501" s="11">
        <f t="shared" si="274"/>
        <v>42186.290972222225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106.3</v>
      </c>
      <c r="P3502" s="6">
        <f t="shared" si="271"/>
        <v>25.30952380952381</v>
      </c>
      <c r="Q3502" t="str">
        <f t="shared" si="272"/>
        <v>theater/plays</v>
      </c>
      <c r="R3502" t="s">
        <v>8333</v>
      </c>
      <c r="S3502" t="s">
        <v>8351</v>
      </c>
      <c r="T3502" s="10">
        <f t="shared" si="273"/>
        <v>42419.91942129629</v>
      </c>
      <c r="U3502" s="11">
        <f t="shared" si="274"/>
        <v>42436.207638888889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100.66666666666666</v>
      </c>
      <c r="P3503" s="6">
        <f t="shared" si="271"/>
        <v>35.952380952380949</v>
      </c>
      <c r="Q3503" t="str">
        <f t="shared" si="272"/>
        <v>theater/plays</v>
      </c>
      <c r="R3503" t="s">
        <v>8333</v>
      </c>
      <c r="S3503" t="s">
        <v>8351</v>
      </c>
      <c r="T3503" s="10">
        <f t="shared" si="273"/>
        <v>42233.763831018514</v>
      </c>
      <c r="U3503" s="11">
        <f t="shared" si="274"/>
        <v>42258.763831018514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105.4</v>
      </c>
      <c r="P3504" s="6">
        <f t="shared" si="271"/>
        <v>136</v>
      </c>
      <c r="Q3504" t="str">
        <f t="shared" si="272"/>
        <v>theater/plays</v>
      </c>
      <c r="R3504" t="s">
        <v>8333</v>
      </c>
      <c r="S3504" t="s">
        <v>8351</v>
      </c>
      <c r="T3504" s="10">
        <f t="shared" si="273"/>
        <v>42430.839398148149</v>
      </c>
      <c r="U3504" s="11">
        <f t="shared" si="274"/>
        <v>42445.165972222225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107.55999999999999</v>
      </c>
      <c r="P3505" s="6">
        <f t="shared" si="271"/>
        <v>70.763157894736835</v>
      </c>
      <c r="Q3505" t="str">
        <f t="shared" si="272"/>
        <v>theater/plays</v>
      </c>
      <c r="R3505" t="s">
        <v>8333</v>
      </c>
      <c r="S3505" t="s">
        <v>8351</v>
      </c>
      <c r="T3505" s="10">
        <f t="shared" si="273"/>
        <v>42545.478333333333</v>
      </c>
      <c r="U3505" s="11">
        <f t="shared" si="274"/>
        <v>42575.478333333333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 s="6">
        <f t="shared" si="271"/>
        <v>125</v>
      </c>
      <c r="Q3506" t="str">
        <f t="shared" si="272"/>
        <v>theater/plays</v>
      </c>
      <c r="R3506" t="s">
        <v>8333</v>
      </c>
      <c r="S3506" t="s">
        <v>8351</v>
      </c>
      <c r="T3506" s="10">
        <f t="shared" si="273"/>
        <v>42297.748738425929</v>
      </c>
      <c r="U3506" s="11">
        <f t="shared" si="274"/>
        <v>42327.790405092594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103.76</v>
      </c>
      <c r="P3507" s="6">
        <f t="shared" si="271"/>
        <v>66.512820512820511</v>
      </c>
      <c r="Q3507" t="str">
        <f t="shared" si="272"/>
        <v>theater/plays</v>
      </c>
      <c r="R3507" t="s">
        <v>8333</v>
      </c>
      <c r="S3507" t="s">
        <v>8351</v>
      </c>
      <c r="T3507" s="10">
        <f t="shared" si="273"/>
        <v>41760.935706018521</v>
      </c>
      <c r="U3507" s="11">
        <f t="shared" si="274"/>
        <v>41772.166666666664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101.49999999999999</v>
      </c>
      <c r="P3508" s="6">
        <f t="shared" si="271"/>
        <v>105</v>
      </c>
      <c r="Q3508" t="str">
        <f t="shared" si="272"/>
        <v>theater/plays</v>
      </c>
      <c r="R3508" t="s">
        <v>8333</v>
      </c>
      <c r="S3508" t="s">
        <v>8351</v>
      </c>
      <c r="T3508" s="10">
        <f t="shared" si="273"/>
        <v>41829.734259259261</v>
      </c>
      <c r="U3508" s="11">
        <f t="shared" si="274"/>
        <v>41874.734259259261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104.4</v>
      </c>
      <c r="P3509" s="6">
        <f t="shared" si="271"/>
        <v>145</v>
      </c>
      <c r="Q3509" t="str">
        <f t="shared" si="272"/>
        <v>theater/plays</v>
      </c>
      <c r="R3509" t="s">
        <v>8333</v>
      </c>
      <c r="S3509" t="s">
        <v>8351</v>
      </c>
      <c r="T3509" s="10">
        <f t="shared" si="273"/>
        <v>42491.92288194444</v>
      </c>
      <c r="U3509" s="11">
        <f t="shared" si="274"/>
        <v>42521.92288194444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 s="6">
        <f t="shared" si="271"/>
        <v>12</v>
      </c>
      <c r="Q3510" t="str">
        <f t="shared" si="272"/>
        <v>theater/plays</v>
      </c>
      <c r="R3510" t="s">
        <v>8333</v>
      </c>
      <c r="S3510" t="s">
        <v>8351</v>
      </c>
      <c r="T3510" s="10">
        <f t="shared" si="273"/>
        <v>42477.729780092588</v>
      </c>
      <c r="U3510" s="11">
        <f t="shared" si="274"/>
        <v>42500.875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106.33333333333333</v>
      </c>
      <c r="P3511" s="6">
        <f t="shared" si="271"/>
        <v>96.666666666666671</v>
      </c>
      <c r="Q3511" t="str">
        <f t="shared" si="272"/>
        <v>theater/plays</v>
      </c>
      <c r="R3511" t="s">
        <v>8333</v>
      </c>
      <c r="S3511" t="s">
        <v>8351</v>
      </c>
      <c r="T3511" s="10">
        <f t="shared" si="273"/>
        <v>41950.859560185185</v>
      </c>
      <c r="U3511" s="11">
        <f t="shared" si="274"/>
        <v>41964.204861111109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100.55555555555556</v>
      </c>
      <c r="P3512" s="6">
        <f t="shared" si="271"/>
        <v>60.333333333333336</v>
      </c>
      <c r="Q3512" t="str">
        <f t="shared" si="272"/>
        <v>theater/plays</v>
      </c>
      <c r="R3512" t="s">
        <v>8333</v>
      </c>
      <c r="S3512" t="s">
        <v>8351</v>
      </c>
      <c r="T3512" s="10">
        <f t="shared" si="273"/>
        <v>41802.62090277778</v>
      </c>
      <c r="U3512" s="11">
        <f t="shared" si="274"/>
        <v>41822.62090277778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101.2</v>
      </c>
      <c r="P3513" s="6">
        <f t="shared" si="271"/>
        <v>79.89473684210526</v>
      </c>
      <c r="Q3513" t="str">
        <f t="shared" si="272"/>
        <v>theater/plays</v>
      </c>
      <c r="R3513" t="s">
        <v>8333</v>
      </c>
      <c r="S3513" t="s">
        <v>8351</v>
      </c>
      <c r="T3513" s="10">
        <f t="shared" si="273"/>
        <v>41927.873784722222</v>
      </c>
      <c r="U3513" s="11">
        <f t="shared" si="274"/>
        <v>41950.770833333336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 s="6">
        <f t="shared" si="271"/>
        <v>58.823529411764703</v>
      </c>
      <c r="Q3514" t="str">
        <f t="shared" si="272"/>
        <v>theater/plays</v>
      </c>
      <c r="R3514" t="s">
        <v>8333</v>
      </c>
      <c r="S3514" t="s">
        <v>8351</v>
      </c>
      <c r="T3514" s="10">
        <f t="shared" si="273"/>
        <v>42057.536944444444</v>
      </c>
      <c r="U3514" s="11">
        <f t="shared" si="274"/>
        <v>42117.49527777778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118.39285714285714</v>
      </c>
      <c r="P3515" s="6">
        <f t="shared" si="271"/>
        <v>75.340909090909093</v>
      </c>
      <c r="Q3515" t="str">
        <f t="shared" si="272"/>
        <v>theater/plays</v>
      </c>
      <c r="R3515" t="s">
        <v>8333</v>
      </c>
      <c r="S3515" t="s">
        <v>8351</v>
      </c>
      <c r="T3515" s="10">
        <f t="shared" si="273"/>
        <v>41781.096203703702</v>
      </c>
      <c r="U3515" s="11">
        <f t="shared" si="274"/>
        <v>41794.207638888889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110.00000000000001</v>
      </c>
      <c r="P3516" s="6">
        <f t="shared" si="271"/>
        <v>55</v>
      </c>
      <c r="Q3516" t="str">
        <f t="shared" si="272"/>
        <v>theater/plays</v>
      </c>
      <c r="R3516" t="s">
        <v>8333</v>
      </c>
      <c r="S3516" t="s">
        <v>8351</v>
      </c>
      <c r="T3516" s="10">
        <f t="shared" si="273"/>
        <v>42020.846666666665</v>
      </c>
      <c r="U3516" s="11">
        <f t="shared" si="274"/>
        <v>42037.207638888889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102.66666666666666</v>
      </c>
      <c r="P3517" s="6">
        <f t="shared" si="271"/>
        <v>66.956521739130437</v>
      </c>
      <c r="Q3517" t="str">
        <f t="shared" si="272"/>
        <v>theater/plays</v>
      </c>
      <c r="R3517" t="s">
        <v>8333</v>
      </c>
      <c r="S3517" t="s">
        <v>8351</v>
      </c>
      <c r="T3517" s="10">
        <f t="shared" si="273"/>
        <v>42125.772812499999</v>
      </c>
      <c r="U3517" s="11">
        <f t="shared" si="274"/>
        <v>42155.772812499999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 s="6">
        <f t="shared" si="271"/>
        <v>227.27272727272728</v>
      </c>
      <c r="Q3518" t="str">
        <f t="shared" si="272"/>
        <v>theater/plays</v>
      </c>
      <c r="R3518" t="s">
        <v>8333</v>
      </c>
      <c r="S3518" t="s">
        <v>8351</v>
      </c>
      <c r="T3518" s="10">
        <f t="shared" si="273"/>
        <v>41856.010069444441</v>
      </c>
      <c r="U3518" s="11">
        <f t="shared" si="274"/>
        <v>41890.125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 s="6">
        <f t="shared" si="271"/>
        <v>307.69230769230768</v>
      </c>
      <c r="Q3519" t="str">
        <f t="shared" si="272"/>
        <v>theater/plays</v>
      </c>
      <c r="R3519" t="s">
        <v>8333</v>
      </c>
      <c r="S3519" t="s">
        <v>8351</v>
      </c>
      <c r="T3519" s="10">
        <f t="shared" si="273"/>
        <v>41794.817523148151</v>
      </c>
      <c r="U3519" s="11">
        <f t="shared" si="274"/>
        <v>41824.458333333336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110.04599999999999</v>
      </c>
      <c r="P3520" s="6">
        <f t="shared" si="271"/>
        <v>50.020909090909093</v>
      </c>
      <c r="Q3520" t="str">
        <f t="shared" si="272"/>
        <v>theater/plays</v>
      </c>
      <c r="R3520" t="s">
        <v>8333</v>
      </c>
      <c r="S3520" t="s">
        <v>8351</v>
      </c>
      <c r="T3520" s="10">
        <f t="shared" si="273"/>
        <v>41893.783553240741</v>
      </c>
      <c r="U3520" s="11">
        <f t="shared" si="274"/>
        <v>41914.597916666666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101.35000000000001</v>
      </c>
      <c r="P3521" s="6">
        <f t="shared" si="271"/>
        <v>72.392857142857139</v>
      </c>
      <c r="Q3521" t="str">
        <f t="shared" si="272"/>
        <v>theater/plays</v>
      </c>
      <c r="R3521" t="s">
        <v>8333</v>
      </c>
      <c r="S3521" t="s">
        <v>8351</v>
      </c>
      <c r="T3521" s="10">
        <f t="shared" si="273"/>
        <v>42037.598958333328</v>
      </c>
      <c r="U3521" s="11">
        <f t="shared" si="274"/>
        <v>42067.598958333328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75">(E3522/D3522)*100</f>
        <v>100.75</v>
      </c>
      <c r="P3522" s="6">
        <f t="shared" ref="P3522:P3585" si="276">(E3522/L3522)</f>
        <v>95.952380952380949</v>
      </c>
      <c r="Q3522" t="str">
        <f t="shared" ref="Q3522:Q3585" si="277">N3522</f>
        <v>theater/plays</v>
      </c>
      <c r="R3522" t="s">
        <v>8333</v>
      </c>
      <c r="S3522" t="s">
        <v>8351</v>
      </c>
      <c r="T3522" s="10">
        <f t="shared" si="273"/>
        <v>42227.824212962965</v>
      </c>
      <c r="U3522" s="11">
        <f t="shared" si="274"/>
        <v>42253.57430555555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75"/>
        <v>169.42857142857144</v>
      </c>
      <c r="P3523" s="6">
        <f t="shared" si="276"/>
        <v>45.615384615384613</v>
      </c>
      <c r="Q3523" t="str">
        <f t="shared" si="277"/>
        <v>theater/plays</v>
      </c>
      <c r="R3523" t="s">
        <v>8333</v>
      </c>
      <c r="S3523" t="s">
        <v>8351</v>
      </c>
      <c r="T3523" s="10">
        <f t="shared" ref="T3523:T3586" si="278">(((J3523/60)/60)/24)+DATE(1970,1,1)</f>
        <v>41881.361342592594</v>
      </c>
      <c r="U3523" s="11">
        <f t="shared" ref="U3523:U3586" si="279">(((I3523/60)/60)/24)+DATE(1970,1,1)</f>
        <v>41911.361342592594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 s="6">
        <f t="shared" si="276"/>
        <v>41.029411764705884</v>
      </c>
      <c r="Q3524" t="str">
        <f t="shared" si="277"/>
        <v>theater/plays</v>
      </c>
      <c r="R3524" t="s">
        <v>8333</v>
      </c>
      <c r="S3524" t="s">
        <v>8351</v>
      </c>
      <c r="T3524" s="10">
        <f t="shared" si="278"/>
        <v>42234.789884259255</v>
      </c>
      <c r="U3524" s="11">
        <f t="shared" si="279"/>
        <v>42262.420833333337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113.65</v>
      </c>
      <c r="P3525" s="6">
        <f t="shared" si="276"/>
        <v>56.825000000000003</v>
      </c>
      <c r="Q3525" t="str">
        <f t="shared" si="277"/>
        <v>theater/plays</v>
      </c>
      <c r="R3525" t="s">
        <v>8333</v>
      </c>
      <c r="S3525" t="s">
        <v>8351</v>
      </c>
      <c r="T3525" s="10">
        <f t="shared" si="278"/>
        <v>42581.397546296299</v>
      </c>
      <c r="U3525" s="11">
        <f t="shared" si="279"/>
        <v>42638.958333333328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101.56</v>
      </c>
      <c r="P3526" s="6">
        <f t="shared" si="276"/>
        <v>137.24324324324326</v>
      </c>
      <c r="Q3526" t="str">
        <f t="shared" si="277"/>
        <v>theater/plays</v>
      </c>
      <c r="R3526" t="s">
        <v>8333</v>
      </c>
      <c r="S3526" t="s">
        <v>8351</v>
      </c>
      <c r="T3526" s="10">
        <f t="shared" si="278"/>
        <v>41880.76357638889</v>
      </c>
      <c r="U3526" s="11">
        <f t="shared" si="279"/>
        <v>41895.166666666664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 s="6">
        <f t="shared" si="276"/>
        <v>75.714285714285708</v>
      </c>
      <c r="Q3527" t="str">
        <f t="shared" si="277"/>
        <v>theater/plays</v>
      </c>
      <c r="R3527" t="s">
        <v>8333</v>
      </c>
      <c r="S3527" t="s">
        <v>8351</v>
      </c>
      <c r="T3527" s="10">
        <f t="shared" si="278"/>
        <v>42214.6956712963</v>
      </c>
      <c r="U3527" s="11">
        <f t="shared" si="279"/>
        <v>42225.666666666672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 s="6">
        <f t="shared" si="276"/>
        <v>99</v>
      </c>
      <c r="Q3528" t="str">
        <f t="shared" si="277"/>
        <v>theater/plays</v>
      </c>
      <c r="R3528" t="s">
        <v>8333</v>
      </c>
      <c r="S3528" t="s">
        <v>8351</v>
      </c>
      <c r="T3528" s="10">
        <f t="shared" si="278"/>
        <v>42460.335312499999</v>
      </c>
      <c r="U3528" s="11">
        <f t="shared" si="279"/>
        <v>42488.249305555553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116.91666666666667</v>
      </c>
      <c r="P3529" s="6">
        <f t="shared" si="276"/>
        <v>81.569767441860463</v>
      </c>
      <c r="Q3529" t="str">
        <f t="shared" si="277"/>
        <v>theater/plays</v>
      </c>
      <c r="R3529" t="s">
        <v>8333</v>
      </c>
      <c r="S3529" t="s">
        <v>8351</v>
      </c>
      <c r="T3529" s="10">
        <f t="shared" si="278"/>
        <v>42167.023206018523</v>
      </c>
      <c r="U3529" s="11">
        <f t="shared" si="279"/>
        <v>42196.165972222225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101.15151515151514</v>
      </c>
      <c r="P3530" s="6">
        <f t="shared" si="276"/>
        <v>45.108108108108105</v>
      </c>
      <c r="Q3530" t="str">
        <f t="shared" si="277"/>
        <v>theater/plays</v>
      </c>
      <c r="R3530" t="s">
        <v>8333</v>
      </c>
      <c r="S3530" t="s">
        <v>8351</v>
      </c>
      <c r="T3530" s="10">
        <f t="shared" si="278"/>
        <v>42733.50136574074</v>
      </c>
      <c r="U3530" s="11">
        <f t="shared" si="279"/>
        <v>42753.50136574074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 s="6">
        <f t="shared" si="276"/>
        <v>36.666666666666664</v>
      </c>
      <c r="Q3531" t="str">
        <f t="shared" si="277"/>
        <v>theater/plays</v>
      </c>
      <c r="R3531" t="s">
        <v>8333</v>
      </c>
      <c r="S3531" t="s">
        <v>8351</v>
      </c>
      <c r="T3531" s="10">
        <f t="shared" si="278"/>
        <v>42177.761782407411</v>
      </c>
      <c r="U3531" s="11">
        <f t="shared" si="279"/>
        <v>42198.041666666672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 s="6">
        <f t="shared" si="276"/>
        <v>125</v>
      </c>
      <c r="Q3532" t="str">
        <f t="shared" si="277"/>
        <v>theater/plays</v>
      </c>
      <c r="R3532" t="s">
        <v>8333</v>
      </c>
      <c r="S3532" t="s">
        <v>8351</v>
      </c>
      <c r="T3532" s="10">
        <f t="shared" si="278"/>
        <v>42442.623344907406</v>
      </c>
      <c r="U3532" s="11">
        <f t="shared" si="279"/>
        <v>42470.833333333328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 s="6">
        <f t="shared" si="276"/>
        <v>49.230769230769234</v>
      </c>
      <c r="Q3533" t="str">
        <f t="shared" si="277"/>
        <v>theater/plays</v>
      </c>
      <c r="R3533" t="s">
        <v>8333</v>
      </c>
      <c r="S3533" t="s">
        <v>8351</v>
      </c>
      <c r="T3533" s="10">
        <f t="shared" si="278"/>
        <v>42521.654328703706</v>
      </c>
      <c r="U3533" s="11">
        <f t="shared" si="279"/>
        <v>42551.654328703706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118.95833333333334</v>
      </c>
      <c r="P3534" s="6">
        <f t="shared" si="276"/>
        <v>42.296296296296298</v>
      </c>
      <c r="Q3534" t="str">
        <f t="shared" si="277"/>
        <v>theater/plays</v>
      </c>
      <c r="R3534" t="s">
        <v>8333</v>
      </c>
      <c r="S3534" t="s">
        <v>8351</v>
      </c>
      <c r="T3534" s="10">
        <f t="shared" si="278"/>
        <v>41884.599849537037</v>
      </c>
      <c r="U3534" s="11">
        <f t="shared" si="279"/>
        <v>41900.165972222225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126.2</v>
      </c>
      <c r="P3535" s="6">
        <f t="shared" si="276"/>
        <v>78.875</v>
      </c>
      <c r="Q3535" t="str">
        <f t="shared" si="277"/>
        <v>theater/plays</v>
      </c>
      <c r="R3535" t="s">
        <v>8333</v>
      </c>
      <c r="S3535" t="s">
        <v>8351</v>
      </c>
      <c r="T3535" s="10">
        <f t="shared" si="278"/>
        <v>42289.761192129634</v>
      </c>
      <c r="U3535" s="11">
        <f t="shared" si="279"/>
        <v>42319.802858796291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156.20000000000002</v>
      </c>
      <c r="P3536" s="6">
        <f t="shared" si="276"/>
        <v>38.284313725490193</v>
      </c>
      <c r="Q3536" t="str">
        <f t="shared" si="277"/>
        <v>theater/plays</v>
      </c>
      <c r="R3536" t="s">
        <v>8333</v>
      </c>
      <c r="S3536" t="s">
        <v>8351</v>
      </c>
      <c r="T3536" s="10">
        <f t="shared" si="278"/>
        <v>42243.6252662037</v>
      </c>
      <c r="U3536" s="11">
        <f t="shared" si="279"/>
        <v>42278.6252662037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103.15</v>
      </c>
      <c r="P3537" s="6">
        <f t="shared" si="276"/>
        <v>44.847826086956523</v>
      </c>
      <c r="Q3537" t="str">
        <f t="shared" si="277"/>
        <v>theater/plays</v>
      </c>
      <c r="R3537" t="s">
        <v>8333</v>
      </c>
      <c r="S3537" t="s">
        <v>8351</v>
      </c>
      <c r="T3537" s="10">
        <f t="shared" si="278"/>
        <v>42248.640162037031</v>
      </c>
      <c r="U3537" s="11">
        <f t="shared" si="279"/>
        <v>42279.75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153.33333333333334</v>
      </c>
      <c r="P3538" s="6">
        <f t="shared" si="276"/>
        <v>13.529411764705882</v>
      </c>
      <c r="Q3538" t="str">
        <f t="shared" si="277"/>
        <v>theater/plays</v>
      </c>
      <c r="R3538" t="s">
        <v>8333</v>
      </c>
      <c r="S3538" t="s">
        <v>8351</v>
      </c>
      <c r="T3538" s="10">
        <f t="shared" si="278"/>
        <v>42328.727141203708</v>
      </c>
      <c r="U3538" s="11">
        <f t="shared" si="279"/>
        <v>42358.499305555553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180.44444444444446</v>
      </c>
      <c r="P3539" s="6">
        <f t="shared" si="276"/>
        <v>43.5</v>
      </c>
      <c r="Q3539" t="str">
        <f t="shared" si="277"/>
        <v>theater/plays</v>
      </c>
      <c r="R3539" t="s">
        <v>8333</v>
      </c>
      <c r="S3539" t="s">
        <v>8351</v>
      </c>
      <c r="T3539" s="10">
        <f t="shared" si="278"/>
        <v>41923.354351851849</v>
      </c>
      <c r="U3539" s="11">
        <f t="shared" si="279"/>
        <v>41960.332638888889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128.44999999999999</v>
      </c>
      <c r="P3540" s="6">
        <f t="shared" si="276"/>
        <v>30.951807228915662</v>
      </c>
      <c r="Q3540" t="str">
        <f t="shared" si="277"/>
        <v>theater/plays</v>
      </c>
      <c r="R3540" t="s">
        <v>8333</v>
      </c>
      <c r="S3540" t="s">
        <v>8351</v>
      </c>
      <c r="T3540" s="10">
        <f t="shared" si="278"/>
        <v>42571.420601851853</v>
      </c>
      <c r="U3540" s="11">
        <f t="shared" si="279"/>
        <v>42599.420601851853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119.66666666666667</v>
      </c>
      <c r="P3541" s="6">
        <f t="shared" si="276"/>
        <v>55.230769230769234</v>
      </c>
      <c r="Q3541" t="str">
        <f t="shared" si="277"/>
        <v>theater/plays</v>
      </c>
      <c r="R3541" t="s">
        <v>8333</v>
      </c>
      <c r="S3541" t="s">
        <v>8351</v>
      </c>
      <c r="T3541" s="10">
        <f t="shared" si="278"/>
        <v>42600.756041666667</v>
      </c>
      <c r="U3541" s="11">
        <f t="shared" si="279"/>
        <v>42621.756041666667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 s="6">
        <f t="shared" si="276"/>
        <v>46.125</v>
      </c>
      <c r="Q3542" t="str">
        <f t="shared" si="277"/>
        <v>theater/plays</v>
      </c>
      <c r="R3542" t="s">
        <v>8333</v>
      </c>
      <c r="S3542" t="s">
        <v>8351</v>
      </c>
      <c r="T3542" s="10">
        <f t="shared" si="278"/>
        <v>42517.003368055557</v>
      </c>
      <c r="U3542" s="11">
        <f t="shared" si="279"/>
        <v>42547.003368055557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 s="6">
        <f t="shared" si="276"/>
        <v>39.375</v>
      </c>
      <c r="Q3543" t="str">
        <f t="shared" si="277"/>
        <v>theater/plays</v>
      </c>
      <c r="R3543" t="s">
        <v>8333</v>
      </c>
      <c r="S3543" t="s">
        <v>8351</v>
      </c>
      <c r="T3543" s="10">
        <f t="shared" si="278"/>
        <v>42222.730034722219</v>
      </c>
      <c r="U3543" s="11">
        <f t="shared" si="279"/>
        <v>42247.730034722219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102.23636363636363</v>
      </c>
      <c r="P3544" s="6">
        <f t="shared" si="276"/>
        <v>66.152941176470591</v>
      </c>
      <c r="Q3544" t="str">
        <f t="shared" si="277"/>
        <v>theater/plays</v>
      </c>
      <c r="R3544" t="s">
        <v>8333</v>
      </c>
      <c r="S3544" t="s">
        <v>8351</v>
      </c>
      <c r="T3544" s="10">
        <f t="shared" si="278"/>
        <v>41829.599791666667</v>
      </c>
      <c r="U3544" s="11">
        <f t="shared" si="279"/>
        <v>41889.599791666667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104.66666666666666</v>
      </c>
      <c r="P3545" s="6">
        <f t="shared" si="276"/>
        <v>54.137931034482762</v>
      </c>
      <c r="Q3545" t="str">
        <f t="shared" si="277"/>
        <v>theater/plays</v>
      </c>
      <c r="R3545" t="s">
        <v>8333</v>
      </c>
      <c r="S3545" t="s">
        <v>8351</v>
      </c>
      <c r="T3545" s="10">
        <f t="shared" si="278"/>
        <v>42150.755312499998</v>
      </c>
      <c r="U3545" s="11">
        <f t="shared" si="279"/>
        <v>42180.755312499998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 s="6">
        <f t="shared" si="276"/>
        <v>104.16666666666667</v>
      </c>
      <c r="Q3546" t="str">
        <f t="shared" si="277"/>
        <v>theater/plays</v>
      </c>
      <c r="R3546" t="s">
        <v>8333</v>
      </c>
      <c r="S3546" t="s">
        <v>8351</v>
      </c>
      <c r="T3546" s="10">
        <f t="shared" si="278"/>
        <v>42040.831678240742</v>
      </c>
      <c r="U3546" s="11">
        <f t="shared" si="279"/>
        <v>42070.831678240742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100.4</v>
      </c>
      <c r="P3547" s="6">
        <f t="shared" si="276"/>
        <v>31.375</v>
      </c>
      <c r="Q3547" t="str">
        <f t="shared" si="277"/>
        <v>theater/plays</v>
      </c>
      <c r="R3547" t="s">
        <v>8333</v>
      </c>
      <c r="S3547" t="s">
        <v>8351</v>
      </c>
      <c r="T3547" s="10">
        <f t="shared" si="278"/>
        <v>42075.807395833333</v>
      </c>
      <c r="U3547" s="11">
        <f t="shared" si="279"/>
        <v>42105.807395833333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102.27272727272727</v>
      </c>
      <c r="P3548" s="6">
        <f t="shared" si="276"/>
        <v>59.210526315789473</v>
      </c>
      <c r="Q3548" t="str">
        <f t="shared" si="277"/>
        <v>theater/plays</v>
      </c>
      <c r="R3548" t="s">
        <v>8333</v>
      </c>
      <c r="S3548" t="s">
        <v>8351</v>
      </c>
      <c r="T3548" s="10">
        <f t="shared" si="278"/>
        <v>42073.660694444443</v>
      </c>
      <c r="U3548" s="11">
        <f t="shared" si="279"/>
        <v>42095.165972222225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114.40928571428573</v>
      </c>
      <c r="P3549" s="6">
        <f t="shared" si="276"/>
        <v>119.17633928571429</v>
      </c>
      <c r="Q3549" t="str">
        <f t="shared" si="277"/>
        <v>theater/plays</v>
      </c>
      <c r="R3549" t="s">
        <v>8333</v>
      </c>
      <c r="S3549" t="s">
        <v>8351</v>
      </c>
      <c r="T3549" s="10">
        <f t="shared" si="278"/>
        <v>42480.078715277778</v>
      </c>
      <c r="U3549" s="11">
        <f t="shared" si="279"/>
        <v>42504.165972222225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101.9047619047619</v>
      </c>
      <c r="P3550" s="6">
        <f t="shared" si="276"/>
        <v>164.61538461538461</v>
      </c>
      <c r="Q3550" t="str">
        <f t="shared" si="277"/>
        <v>theater/plays</v>
      </c>
      <c r="R3550" t="s">
        <v>8333</v>
      </c>
      <c r="S3550" t="s">
        <v>8351</v>
      </c>
      <c r="T3550" s="10">
        <f t="shared" si="278"/>
        <v>42411.942291666666</v>
      </c>
      <c r="U3550" s="11">
        <f t="shared" si="279"/>
        <v>42434.041666666672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 s="6">
        <f t="shared" si="276"/>
        <v>24.285714285714285</v>
      </c>
      <c r="Q3551" t="str">
        <f t="shared" si="277"/>
        <v>theater/plays</v>
      </c>
      <c r="R3551" t="s">
        <v>8333</v>
      </c>
      <c r="S3551" t="s">
        <v>8351</v>
      </c>
      <c r="T3551" s="10">
        <f t="shared" si="278"/>
        <v>42223.394363425927</v>
      </c>
      <c r="U3551" s="11">
        <f t="shared" si="279"/>
        <v>42251.394363425927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104.80000000000001</v>
      </c>
      <c r="P3552" s="6">
        <f t="shared" si="276"/>
        <v>40.9375</v>
      </c>
      <c r="Q3552" t="str">
        <f t="shared" si="277"/>
        <v>theater/plays</v>
      </c>
      <c r="R3552" t="s">
        <v>8333</v>
      </c>
      <c r="S3552" t="s">
        <v>8351</v>
      </c>
      <c r="T3552" s="10">
        <f t="shared" si="278"/>
        <v>42462.893495370372</v>
      </c>
      <c r="U3552" s="11">
        <f t="shared" si="279"/>
        <v>42492.893495370372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101.83333333333333</v>
      </c>
      <c r="P3553" s="6">
        <f t="shared" si="276"/>
        <v>61.1</v>
      </c>
      <c r="Q3553" t="str">
        <f t="shared" si="277"/>
        <v>theater/plays</v>
      </c>
      <c r="R3553" t="s">
        <v>8333</v>
      </c>
      <c r="S3553" t="s">
        <v>8351</v>
      </c>
      <c r="T3553" s="10">
        <f t="shared" si="278"/>
        <v>41753.515856481477</v>
      </c>
      <c r="U3553" s="11">
        <f t="shared" si="279"/>
        <v>41781.921527777777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 s="6">
        <f t="shared" si="276"/>
        <v>38.65</v>
      </c>
      <c r="Q3554" t="str">
        <f t="shared" si="277"/>
        <v>theater/plays</v>
      </c>
      <c r="R3554" t="s">
        <v>8333</v>
      </c>
      <c r="S3554" t="s">
        <v>8351</v>
      </c>
      <c r="T3554" s="10">
        <f t="shared" si="278"/>
        <v>41788.587083333332</v>
      </c>
      <c r="U3554" s="11">
        <f t="shared" si="279"/>
        <v>41818.587083333332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106.27272727272728</v>
      </c>
      <c r="P3555" s="6">
        <f t="shared" si="276"/>
        <v>56.20192307692308</v>
      </c>
      <c r="Q3555" t="str">
        <f t="shared" si="277"/>
        <v>theater/plays</v>
      </c>
      <c r="R3555" t="s">
        <v>8333</v>
      </c>
      <c r="S3555" t="s">
        <v>8351</v>
      </c>
      <c r="T3555" s="10">
        <f t="shared" si="278"/>
        <v>42196.028703703705</v>
      </c>
      <c r="U3555" s="11">
        <f t="shared" si="279"/>
        <v>42228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113.42219999999999</v>
      </c>
      <c r="P3556" s="6">
        <f t="shared" si="276"/>
        <v>107.00207547169811</v>
      </c>
      <c r="Q3556" t="str">
        <f t="shared" si="277"/>
        <v>theater/plays</v>
      </c>
      <c r="R3556" t="s">
        <v>8333</v>
      </c>
      <c r="S3556" t="s">
        <v>8351</v>
      </c>
      <c r="T3556" s="10">
        <f t="shared" si="278"/>
        <v>42016.050451388888</v>
      </c>
      <c r="U3556" s="11">
        <f t="shared" si="279"/>
        <v>42046.708333333328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 s="6">
        <f t="shared" si="276"/>
        <v>171.42857142857142</v>
      </c>
      <c r="Q3557" t="str">
        <f t="shared" si="277"/>
        <v>theater/plays</v>
      </c>
      <c r="R3557" t="s">
        <v>8333</v>
      </c>
      <c r="S3557" t="s">
        <v>8351</v>
      </c>
      <c r="T3557" s="10">
        <f t="shared" si="278"/>
        <v>42661.442060185189</v>
      </c>
      <c r="U3557" s="11">
        <f t="shared" si="279"/>
        <v>42691.483726851846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100.45454545454547</v>
      </c>
      <c r="P3558" s="6">
        <f t="shared" si="276"/>
        <v>110.5</v>
      </c>
      <c r="Q3558" t="str">
        <f t="shared" si="277"/>
        <v>theater/plays</v>
      </c>
      <c r="R3558" t="s">
        <v>8333</v>
      </c>
      <c r="S3558" t="s">
        <v>8351</v>
      </c>
      <c r="T3558" s="10">
        <f t="shared" si="278"/>
        <v>41808.649583333332</v>
      </c>
      <c r="U3558" s="11">
        <f t="shared" si="279"/>
        <v>41868.649583333332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100.03599999999999</v>
      </c>
      <c r="P3559" s="6">
        <f t="shared" si="276"/>
        <v>179.27598566308242</v>
      </c>
      <c r="Q3559" t="str">
        <f t="shared" si="277"/>
        <v>theater/plays</v>
      </c>
      <c r="R3559" t="s">
        <v>8333</v>
      </c>
      <c r="S3559" t="s">
        <v>8351</v>
      </c>
      <c r="T3559" s="10">
        <f t="shared" si="278"/>
        <v>41730.276747685188</v>
      </c>
      <c r="U3559" s="11">
        <f t="shared" si="279"/>
        <v>41764.276747685188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 s="6">
        <f t="shared" si="276"/>
        <v>22.90909090909091</v>
      </c>
      <c r="Q3560" t="str">
        <f t="shared" si="277"/>
        <v>theater/plays</v>
      </c>
      <c r="R3560" t="s">
        <v>8333</v>
      </c>
      <c r="S3560" t="s">
        <v>8351</v>
      </c>
      <c r="T3560" s="10">
        <f t="shared" si="278"/>
        <v>42139.816840277781</v>
      </c>
      <c r="U3560" s="11">
        <f t="shared" si="279"/>
        <v>42181.875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103.49999999999999</v>
      </c>
      <c r="P3561" s="6">
        <f t="shared" si="276"/>
        <v>43.125</v>
      </c>
      <c r="Q3561" t="str">
        <f t="shared" si="277"/>
        <v>theater/plays</v>
      </c>
      <c r="R3561" t="s">
        <v>8333</v>
      </c>
      <c r="S3561" t="s">
        <v>8351</v>
      </c>
      <c r="T3561" s="10">
        <f t="shared" si="278"/>
        <v>42194.096157407403</v>
      </c>
      <c r="U3561" s="11">
        <f t="shared" si="279"/>
        <v>42216.373611111107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108.43750000000001</v>
      </c>
      <c r="P3562" s="6">
        <f t="shared" si="276"/>
        <v>46.891891891891895</v>
      </c>
      <c r="Q3562" t="str">
        <f t="shared" si="277"/>
        <v>theater/plays</v>
      </c>
      <c r="R3562" t="s">
        <v>8333</v>
      </c>
      <c r="S3562" t="s">
        <v>8351</v>
      </c>
      <c r="T3562" s="10">
        <f t="shared" si="278"/>
        <v>42115.889652777783</v>
      </c>
      <c r="U3562" s="11">
        <f t="shared" si="279"/>
        <v>42151.114583333328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102.4</v>
      </c>
      <c r="P3563" s="6">
        <f t="shared" si="276"/>
        <v>47.407407407407405</v>
      </c>
      <c r="Q3563" t="str">
        <f t="shared" si="277"/>
        <v>theater/plays</v>
      </c>
      <c r="R3563" t="s">
        <v>8333</v>
      </c>
      <c r="S3563" t="s">
        <v>8351</v>
      </c>
      <c r="T3563" s="10">
        <f t="shared" si="278"/>
        <v>42203.680300925931</v>
      </c>
      <c r="U3563" s="11">
        <f t="shared" si="279"/>
        <v>42221.774999999994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148.88888888888889</v>
      </c>
      <c r="P3564" s="6">
        <f t="shared" si="276"/>
        <v>15.129032258064516</v>
      </c>
      <c r="Q3564" t="str">
        <f t="shared" si="277"/>
        <v>theater/plays</v>
      </c>
      <c r="R3564" t="s">
        <v>8333</v>
      </c>
      <c r="S3564" t="s">
        <v>8351</v>
      </c>
      <c r="T3564" s="10">
        <f t="shared" si="278"/>
        <v>42433.761886574073</v>
      </c>
      <c r="U3564" s="11">
        <f t="shared" si="279"/>
        <v>42442.916666666672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105.49000000000002</v>
      </c>
      <c r="P3565" s="6">
        <f t="shared" si="276"/>
        <v>21.098000000000003</v>
      </c>
      <c r="Q3565" t="str">
        <f t="shared" si="277"/>
        <v>theater/plays</v>
      </c>
      <c r="R3565" t="s">
        <v>8333</v>
      </c>
      <c r="S3565" t="s">
        <v>8351</v>
      </c>
      <c r="T3565" s="10">
        <f t="shared" si="278"/>
        <v>42555.671944444446</v>
      </c>
      <c r="U3565" s="11">
        <f t="shared" si="279"/>
        <v>42583.791666666672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100.49999999999999</v>
      </c>
      <c r="P3566" s="6">
        <f t="shared" si="276"/>
        <v>59.117647058823529</v>
      </c>
      <c r="Q3566" t="str">
        <f t="shared" si="277"/>
        <v>theater/plays</v>
      </c>
      <c r="R3566" t="s">
        <v>8333</v>
      </c>
      <c r="S3566" t="s">
        <v>8351</v>
      </c>
      <c r="T3566" s="10">
        <f t="shared" si="278"/>
        <v>42236.623252314821</v>
      </c>
      <c r="U3566" s="11">
        <f t="shared" si="279"/>
        <v>42282.666666666672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130.55555555555557</v>
      </c>
      <c r="P3567" s="6">
        <f t="shared" si="276"/>
        <v>97.916666666666671</v>
      </c>
      <c r="Q3567" t="str">
        <f t="shared" si="277"/>
        <v>theater/plays</v>
      </c>
      <c r="R3567" t="s">
        <v>8333</v>
      </c>
      <c r="S3567" t="s">
        <v>8351</v>
      </c>
      <c r="T3567" s="10">
        <f t="shared" si="278"/>
        <v>41974.743148148147</v>
      </c>
      <c r="U3567" s="11">
        <f t="shared" si="279"/>
        <v>42004.743148148147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104.75000000000001</v>
      </c>
      <c r="P3568" s="6">
        <f t="shared" si="276"/>
        <v>55.131578947368418</v>
      </c>
      <c r="Q3568" t="str">
        <f t="shared" si="277"/>
        <v>theater/plays</v>
      </c>
      <c r="R3568" t="s">
        <v>8333</v>
      </c>
      <c r="S3568" t="s">
        <v>8351</v>
      </c>
      <c r="T3568" s="10">
        <f t="shared" si="278"/>
        <v>41997.507905092592</v>
      </c>
      <c r="U3568" s="11">
        <f t="shared" si="279"/>
        <v>42027.507905092592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108.80000000000001</v>
      </c>
      <c r="P3569" s="6">
        <f t="shared" si="276"/>
        <v>26.536585365853657</v>
      </c>
      <c r="Q3569" t="str">
        <f t="shared" si="277"/>
        <v>theater/plays</v>
      </c>
      <c r="R3569" t="s">
        <v>8333</v>
      </c>
      <c r="S3569" t="s">
        <v>8351</v>
      </c>
      <c r="T3569" s="10">
        <f t="shared" si="278"/>
        <v>42135.810694444444</v>
      </c>
      <c r="U3569" s="11">
        <f t="shared" si="279"/>
        <v>42165.810694444444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111.00000000000001</v>
      </c>
      <c r="P3570" s="6">
        <f t="shared" si="276"/>
        <v>58.421052631578945</v>
      </c>
      <c r="Q3570" t="str">
        <f t="shared" si="277"/>
        <v>theater/plays</v>
      </c>
      <c r="R3570" t="s">
        <v>8333</v>
      </c>
      <c r="S3570" t="s">
        <v>8351</v>
      </c>
      <c r="T3570" s="10">
        <f t="shared" si="278"/>
        <v>41869.740671296298</v>
      </c>
      <c r="U3570" s="11">
        <f t="shared" si="279"/>
        <v>41899.740671296298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100.47999999999999</v>
      </c>
      <c r="P3571" s="6">
        <f t="shared" si="276"/>
        <v>122.53658536585365</v>
      </c>
      <c r="Q3571" t="str">
        <f t="shared" si="277"/>
        <v>theater/plays</v>
      </c>
      <c r="R3571" t="s">
        <v>8333</v>
      </c>
      <c r="S3571" t="s">
        <v>8351</v>
      </c>
      <c r="T3571" s="10">
        <f t="shared" si="278"/>
        <v>41982.688611111109</v>
      </c>
      <c r="U3571" s="11">
        <f t="shared" si="279"/>
        <v>42012.688611111109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114.35</v>
      </c>
      <c r="P3572" s="6">
        <f t="shared" si="276"/>
        <v>87.961538461538467</v>
      </c>
      <c r="Q3572" t="str">
        <f t="shared" si="277"/>
        <v>theater/plays</v>
      </c>
      <c r="R3572" t="s">
        <v>8333</v>
      </c>
      <c r="S3572" t="s">
        <v>8351</v>
      </c>
      <c r="T3572" s="10">
        <f t="shared" si="278"/>
        <v>41976.331979166673</v>
      </c>
      <c r="U3572" s="11">
        <f t="shared" si="279"/>
        <v>42004.291666666672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122.06666666666666</v>
      </c>
      <c r="P3573" s="6">
        <f t="shared" si="276"/>
        <v>73.239999999999995</v>
      </c>
      <c r="Q3573" t="str">
        <f t="shared" si="277"/>
        <v>theater/plays</v>
      </c>
      <c r="R3573" t="s">
        <v>8333</v>
      </c>
      <c r="S3573" t="s">
        <v>8351</v>
      </c>
      <c r="T3573" s="10">
        <f t="shared" si="278"/>
        <v>41912.858946759261</v>
      </c>
      <c r="U3573" s="11">
        <f t="shared" si="279"/>
        <v>41942.858946759261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 s="6">
        <f t="shared" si="276"/>
        <v>55.555555555555557</v>
      </c>
      <c r="Q3574" t="str">
        <f t="shared" si="277"/>
        <v>theater/plays</v>
      </c>
      <c r="R3574" t="s">
        <v>8333</v>
      </c>
      <c r="S3574" t="s">
        <v>8351</v>
      </c>
      <c r="T3574" s="10">
        <f t="shared" si="278"/>
        <v>42146.570393518516</v>
      </c>
      <c r="U3574" s="11">
        <f t="shared" si="279"/>
        <v>42176.570393518516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102.8</v>
      </c>
      <c r="P3575" s="6">
        <f t="shared" si="276"/>
        <v>39.53846153846154</v>
      </c>
      <c r="Q3575" t="str">
        <f t="shared" si="277"/>
        <v>theater/plays</v>
      </c>
      <c r="R3575" t="s">
        <v>8333</v>
      </c>
      <c r="S3575" t="s">
        <v>8351</v>
      </c>
      <c r="T3575" s="10">
        <f t="shared" si="278"/>
        <v>41921.375532407408</v>
      </c>
      <c r="U3575" s="11">
        <f t="shared" si="279"/>
        <v>41951.417199074072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106.12068965517241</v>
      </c>
      <c r="P3576" s="6">
        <f t="shared" si="276"/>
        <v>136.77777777777777</v>
      </c>
      <c r="Q3576" t="str">
        <f t="shared" si="277"/>
        <v>theater/plays</v>
      </c>
      <c r="R3576" t="s">
        <v>8333</v>
      </c>
      <c r="S3576" t="s">
        <v>8351</v>
      </c>
      <c r="T3576" s="10">
        <f t="shared" si="278"/>
        <v>41926.942685185182</v>
      </c>
      <c r="U3576" s="11">
        <f t="shared" si="279"/>
        <v>41956.984351851846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101.33000000000001</v>
      </c>
      <c r="P3577" s="6">
        <f t="shared" si="276"/>
        <v>99.343137254901961</v>
      </c>
      <c r="Q3577" t="str">
        <f t="shared" si="277"/>
        <v>theater/plays</v>
      </c>
      <c r="R3577" t="s">
        <v>8333</v>
      </c>
      <c r="S3577" t="s">
        <v>8351</v>
      </c>
      <c r="T3577" s="10">
        <f t="shared" si="278"/>
        <v>42561.783877314811</v>
      </c>
      <c r="U3577" s="11">
        <f t="shared" si="279"/>
        <v>42593.165972222225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 s="6">
        <f t="shared" si="276"/>
        <v>20</v>
      </c>
      <c r="Q3578" t="str">
        <f t="shared" si="277"/>
        <v>theater/plays</v>
      </c>
      <c r="R3578" t="s">
        <v>8333</v>
      </c>
      <c r="S3578" t="s">
        <v>8351</v>
      </c>
      <c r="T3578" s="10">
        <f t="shared" si="278"/>
        <v>42649.54923611111</v>
      </c>
      <c r="U3578" s="11">
        <f t="shared" si="279"/>
        <v>42709.590902777782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 s="6">
        <f t="shared" si="276"/>
        <v>28.888888888888889</v>
      </c>
      <c r="Q3579" t="str">
        <f t="shared" si="277"/>
        <v>theater/plays</v>
      </c>
      <c r="R3579" t="s">
        <v>8333</v>
      </c>
      <c r="S3579" t="s">
        <v>8351</v>
      </c>
      <c r="T3579" s="10">
        <f t="shared" si="278"/>
        <v>42093.786840277782</v>
      </c>
      <c r="U3579" s="11">
        <f t="shared" si="279"/>
        <v>42120.26944444445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100.01333333333334</v>
      </c>
      <c r="P3580" s="6">
        <f t="shared" si="276"/>
        <v>40.545945945945945</v>
      </c>
      <c r="Q3580" t="str">
        <f t="shared" si="277"/>
        <v>theater/plays</v>
      </c>
      <c r="R3580" t="s">
        <v>8333</v>
      </c>
      <c r="S3580" t="s">
        <v>8351</v>
      </c>
      <c r="T3580" s="10">
        <f t="shared" si="278"/>
        <v>42460.733530092592</v>
      </c>
      <c r="U3580" s="11">
        <f t="shared" si="279"/>
        <v>42490.733530092592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 s="6">
        <f t="shared" si="276"/>
        <v>35.714285714285715</v>
      </c>
      <c r="Q3581" t="str">
        <f t="shared" si="277"/>
        <v>theater/plays</v>
      </c>
      <c r="R3581" t="s">
        <v>8333</v>
      </c>
      <c r="S3581" t="s">
        <v>8351</v>
      </c>
      <c r="T3581" s="10">
        <f t="shared" si="278"/>
        <v>42430.762222222227</v>
      </c>
      <c r="U3581" s="11">
        <f t="shared" si="279"/>
        <v>42460.720555555556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113.88888888888889</v>
      </c>
      <c r="P3582" s="6">
        <f t="shared" si="276"/>
        <v>37.962962962962962</v>
      </c>
      <c r="Q3582" t="str">
        <f t="shared" si="277"/>
        <v>theater/plays</v>
      </c>
      <c r="R3582" t="s">
        <v>8333</v>
      </c>
      <c r="S3582" t="s">
        <v>8351</v>
      </c>
      <c r="T3582" s="10">
        <f t="shared" si="278"/>
        <v>42026.176180555558</v>
      </c>
      <c r="U3582" s="11">
        <f t="shared" si="279"/>
        <v>42064.207638888889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 s="6">
        <f t="shared" si="276"/>
        <v>33.333333333333336</v>
      </c>
      <c r="Q3583" t="str">
        <f t="shared" si="277"/>
        <v>theater/plays</v>
      </c>
      <c r="R3583" t="s">
        <v>8333</v>
      </c>
      <c r="S3583" t="s">
        <v>8351</v>
      </c>
      <c r="T3583" s="10">
        <f t="shared" si="278"/>
        <v>41836.471180555556</v>
      </c>
      <c r="U3583" s="11">
        <f t="shared" si="279"/>
        <v>41850.471180555556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 s="6">
        <f t="shared" si="276"/>
        <v>58.571428571428569</v>
      </c>
      <c r="Q3584" t="str">
        <f t="shared" si="277"/>
        <v>theater/plays</v>
      </c>
      <c r="R3584" t="s">
        <v>8333</v>
      </c>
      <c r="S3584" t="s">
        <v>8351</v>
      </c>
      <c r="T3584" s="10">
        <f t="shared" si="278"/>
        <v>42451.095856481479</v>
      </c>
      <c r="U3584" s="11">
        <f t="shared" si="279"/>
        <v>42465.095856481479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108.5</v>
      </c>
      <c r="P3585" s="6">
        <f t="shared" si="276"/>
        <v>135.625</v>
      </c>
      <c r="Q3585" t="str">
        <f t="shared" si="277"/>
        <v>theater/plays</v>
      </c>
      <c r="R3585" t="s">
        <v>8333</v>
      </c>
      <c r="S3585" t="s">
        <v>8351</v>
      </c>
      <c r="T3585" s="10">
        <f t="shared" si="278"/>
        <v>42418.425983796296</v>
      </c>
      <c r="U3585" s="11">
        <f t="shared" si="279"/>
        <v>42478.384317129632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80">(E3586/D3586)*100</f>
        <v>115.5</v>
      </c>
      <c r="P3586" s="6">
        <f t="shared" ref="P3586:P3649" si="281">(E3586/L3586)</f>
        <v>30.9375</v>
      </c>
      <c r="Q3586" t="str">
        <f t="shared" ref="Q3586:Q3649" si="282">N3586</f>
        <v>theater/plays</v>
      </c>
      <c r="R3586" t="s">
        <v>8333</v>
      </c>
      <c r="S3586" t="s">
        <v>8351</v>
      </c>
      <c r="T3586" s="10">
        <f t="shared" si="278"/>
        <v>42168.316481481481</v>
      </c>
      <c r="U3586" s="11">
        <f t="shared" si="279"/>
        <v>42198.316481481481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80"/>
        <v>119.11764705882352</v>
      </c>
      <c r="P3587" s="6">
        <f t="shared" si="281"/>
        <v>176.08695652173913</v>
      </c>
      <c r="Q3587" t="str">
        <f t="shared" si="282"/>
        <v>theater/plays</v>
      </c>
      <c r="R3587" t="s">
        <v>8333</v>
      </c>
      <c r="S3587" t="s">
        <v>8351</v>
      </c>
      <c r="T3587" s="10">
        <f t="shared" ref="T3587:T3650" si="283">(((J3587/60)/60)/24)+DATE(1970,1,1)</f>
        <v>41964.716319444444</v>
      </c>
      <c r="U3587" s="11">
        <f t="shared" ref="U3587:U3650" si="284">(((I3587/60)/60)/24)+DATE(1970,1,1)</f>
        <v>41994.716319444444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109.42666666666668</v>
      </c>
      <c r="P3588" s="6">
        <f t="shared" si="281"/>
        <v>151.9814814814815</v>
      </c>
      <c r="Q3588" t="str">
        <f t="shared" si="282"/>
        <v>theater/plays</v>
      </c>
      <c r="R3588" t="s">
        <v>8333</v>
      </c>
      <c r="S3588" t="s">
        <v>8351</v>
      </c>
      <c r="T3588" s="10">
        <f t="shared" si="283"/>
        <v>42576.697569444441</v>
      </c>
      <c r="U3588" s="11">
        <f t="shared" si="284"/>
        <v>42636.697569444441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126.6</v>
      </c>
      <c r="P3589" s="6">
        <f t="shared" si="281"/>
        <v>22.607142857142858</v>
      </c>
      <c r="Q3589" t="str">
        <f t="shared" si="282"/>
        <v>theater/plays</v>
      </c>
      <c r="R3589" t="s">
        <v>8333</v>
      </c>
      <c r="S3589" t="s">
        <v>8351</v>
      </c>
      <c r="T3589" s="10">
        <f t="shared" si="283"/>
        <v>42503.539976851855</v>
      </c>
      <c r="U3589" s="11">
        <f t="shared" si="284"/>
        <v>42548.791666666672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100.49999999999999</v>
      </c>
      <c r="P3590" s="6">
        <f t="shared" si="281"/>
        <v>18.272727272727273</v>
      </c>
      <c r="Q3590" t="str">
        <f t="shared" si="282"/>
        <v>theater/plays</v>
      </c>
      <c r="R3590" t="s">
        <v>8333</v>
      </c>
      <c r="S3590" t="s">
        <v>8351</v>
      </c>
      <c r="T3590" s="10">
        <f t="shared" si="283"/>
        <v>42101.828819444447</v>
      </c>
      <c r="U3590" s="11">
        <f t="shared" si="284"/>
        <v>42123.958333333328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127.49999999999999</v>
      </c>
      <c r="P3591" s="6">
        <f t="shared" si="281"/>
        <v>82.258064516129039</v>
      </c>
      <c r="Q3591" t="str">
        <f t="shared" si="282"/>
        <v>theater/plays</v>
      </c>
      <c r="R3591" t="s">
        <v>8333</v>
      </c>
      <c r="S3591" t="s">
        <v>8351</v>
      </c>
      <c r="T3591" s="10">
        <f t="shared" si="283"/>
        <v>42125.647534722222</v>
      </c>
      <c r="U3591" s="11">
        <f t="shared" si="284"/>
        <v>42150.647534722222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100.05999999999999</v>
      </c>
      <c r="P3592" s="6">
        <f t="shared" si="281"/>
        <v>68.534246575342465</v>
      </c>
      <c r="Q3592" t="str">
        <f t="shared" si="282"/>
        <v>theater/plays</v>
      </c>
      <c r="R3592" t="s">
        <v>8333</v>
      </c>
      <c r="S3592" t="s">
        <v>8351</v>
      </c>
      <c r="T3592" s="10">
        <f t="shared" si="283"/>
        <v>41902.333726851852</v>
      </c>
      <c r="U3592" s="11">
        <f t="shared" si="284"/>
        <v>41932.333726851852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 s="6">
        <f t="shared" si="281"/>
        <v>68.055555555555557</v>
      </c>
      <c r="Q3593" t="str">
        <f t="shared" si="282"/>
        <v>theater/plays</v>
      </c>
      <c r="R3593" t="s">
        <v>8333</v>
      </c>
      <c r="S3593" t="s">
        <v>8351</v>
      </c>
      <c r="T3593" s="10">
        <f t="shared" si="283"/>
        <v>42003.948425925926</v>
      </c>
      <c r="U3593" s="11">
        <f t="shared" si="284"/>
        <v>42028.207638888889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127.25</v>
      </c>
      <c r="P3594" s="6">
        <f t="shared" si="281"/>
        <v>72.714285714285708</v>
      </c>
      <c r="Q3594" t="str">
        <f t="shared" si="282"/>
        <v>theater/plays</v>
      </c>
      <c r="R3594" t="s">
        <v>8333</v>
      </c>
      <c r="S3594" t="s">
        <v>8351</v>
      </c>
      <c r="T3594" s="10">
        <f t="shared" si="283"/>
        <v>41988.829942129625</v>
      </c>
      <c r="U3594" s="11">
        <f t="shared" si="284"/>
        <v>42046.207638888889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110.63333333333334</v>
      </c>
      <c r="P3595" s="6">
        <f t="shared" si="281"/>
        <v>77.186046511627907</v>
      </c>
      <c r="Q3595" t="str">
        <f t="shared" si="282"/>
        <v>theater/plays</v>
      </c>
      <c r="R3595" t="s">
        <v>8333</v>
      </c>
      <c r="S3595" t="s">
        <v>8351</v>
      </c>
      <c r="T3595" s="10">
        <f t="shared" si="283"/>
        <v>41974.898599537039</v>
      </c>
      <c r="U3595" s="11">
        <f t="shared" si="284"/>
        <v>42009.851388888885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125.93749999999999</v>
      </c>
      <c r="P3596" s="6">
        <f t="shared" si="281"/>
        <v>55.972222222222221</v>
      </c>
      <c r="Q3596" t="str">
        <f t="shared" si="282"/>
        <v>theater/plays</v>
      </c>
      <c r="R3596" t="s">
        <v>8333</v>
      </c>
      <c r="S3596" t="s">
        <v>8351</v>
      </c>
      <c r="T3596" s="10">
        <f t="shared" si="283"/>
        <v>42592.066921296297</v>
      </c>
      <c r="U3596" s="11">
        <f t="shared" si="284"/>
        <v>42617.066921296297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118.5</v>
      </c>
      <c r="P3597" s="6">
        <f t="shared" si="281"/>
        <v>49.693548387096776</v>
      </c>
      <c r="Q3597" t="str">
        <f t="shared" si="282"/>
        <v>theater/plays</v>
      </c>
      <c r="R3597" t="s">
        <v>8333</v>
      </c>
      <c r="S3597" t="s">
        <v>8351</v>
      </c>
      <c r="T3597" s="10">
        <f t="shared" si="283"/>
        <v>42050.008368055554</v>
      </c>
      <c r="U3597" s="11">
        <f t="shared" si="284"/>
        <v>42076.290972222225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107.72727272727273</v>
      </c>
      <c r="P3598" s="6">
        <f t="shared" si="281"/>
        <v>79</v>
      </c>
      <c r="Q3598" t="str">
        <f t="shared" si="282"/>
        <v>theater/plays</v>
      </c>
      <c r="R3598" t="s">
        <v>8333</v>
      </c>
      <c r="S3598" t="s">
        <v>8351</v>
      </c>
      <c r="T3598" s="10">
        <f t="shared" si="283"/>
        <v>41856.715069444443</v>
      </c>
      <c r="U3598" s="11">
        <f t="shared" si="284"/>
        <v>41877.715069444443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102.60000000000001</v>
      </c>
      <c r="P3599" s="6">
        <f t="shared" si="281"/>
        <v>77.727272727272734</v>
      </c>
      <c r="Q3599" t="str">
        <f t="shared" si="282"/>
        <v>theater/plays</v>
      </c>
      <c r="R3599" t="s">
        <v>8333</v>
      </c>
      <c r="S3599" t="s">
        <v>8351</v>
      </c>
      <c r="T3599" s="10">
        <f t="shared" si="283"/>
        <v>42417.585532407407</v>
      </c>
      <c r="U3599" s="11">
        <f t="shared" si="284"/>
        <v>42432.249305555553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110.1</v>
      </c>
      <c r="P3600" s="6">
        <f t="shared" si="281"/>
        <v>40.777777777777779</v>
      </c>
      <c r="Q3600" t="str">
        <f t="shared" si="282"/>
        <v>theater/plays</v>
      </c>
      <c r="R3600" t="s">
        <v>8333</v>
      </c>
      <c r="S3600" t="s">
        <v>8351</v>
      </c>
      <c r="T3600" s="10">
        <f t="shared" si="283"/>
        <v>41866.79886574074</v>
      </c>
      <c r="U3600" s="11">
        <f t="shared" si="284"/>
        <v>41885.207638888889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 s="6">
        <f t="shared" si="281"/>
        <v>59.411764705882355</v>
      </c>
      <c r="Q3601" t="str">
        <f t="shared" si="282"/>
        <v>theater/plays</v>
      </c>
      <c r="R3601" t="s">
        <v>8333</v>
      </c>
      <c r="S3601" t="s">
        <v>8351</v>
      </c>
      <c r="T3601" s="10">
        <f t="shared" si="283"/>
        <v>42220.79487268519</v>
      </c>
      <c r="U3601" s="11">
        <f t="shared" si="284"/>
        <v>42246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 s="6">
        <f t="shared" si="281"/>
        <v>3.25</v>
      </c>
      <c r="Q3602" t="str">
        <f t="shared" si="282"/>
        <v>theater/plays</v>
      </c>
      <c r="R3602" t="s">
        <v>8333</v>
      </c>
      <c r="S3602" t="s">
        <v>8351</v>
      </c>
      <c r="T3602" s="10">
        <f t="shared" si="283"/>
        <v>42628.849120370374</v>
      </c>
      <c r="U3602" s="11">
        <f t="shared" si="284"/>
        <v>42656.849120370374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104.35000000000001</v>
      </c>
      <c r="P3603" s="6">
        <f t="shared" si="281"/>
        <v>39.377358490566039</v>
      </c>
      <c r="Q3603" t="str">
        <f t="shared" si="282"/>
        <v>theater/plays</v>
      </c>
      <c r="R3603" t="s">
        <v>8333</v>
      </c>
      <c r="S3603" t="s">
        <v>8351</v>
      </c>
      <c r="T3603" s="10">
        <f t="shared" si="283"/>
        <v>41990.99863425926</v>
      </c>
      <c r="U3603" s="11">
        <f t="shared" si="284"/>
        <v>42020.99863425926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100.05</v>
      </c>
      <c r="P3604" s="6">
        <f t="shared" si="281"/>
        <v>81.673469387755105</v>
      </c>
      <c r="Q3604" t="str">
        <f t="shared" si="282"/>
        <v>theater/plays</v>
      </c>
      <c r="R3604" t="s">
        <v>8333</v>
      </c>
      <c r="S3604" t="s">
        <v>8351</v>
      </c>
      <c r="T3604" s="10">
        <f t="shared" si="283"/>
        <v>42447.894432870366</v>
      </c>
      <c r="U3604" s="11">
        <f t="shared" si="284"/>
        <v>42507.894432870366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170.66666666666669</v>
      </c>
      <c r="P3605" s="6">
        <f t="shared" si="281"/>
        <v>44.912280701754383</v>
      </c>
      <c r="Q3605" t="str">
        <f t="shared" si="282"/>
        <v>theater/plays</v>
      </c>
      <c r="R3605" t="s">
        <v>8333</v>
      </c>
      <c r="S3605" t="s">
        <v>8351</v>
      </c>
      <c r="T3605" s="10">
        <f t="shared" si="283"/>
        <v>42283.864351851851</v>
      </c>
      <c r="U3605" s="11">
        <f t="shared" si="284"/>
        <v>42313.906018518523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112.83333333333334</v>
      </c>
      <c r="P3606" s="6">
        <f t="shared" si="281"/>
        <v>49.05797101449275</v>
      </c>
      <c r="Q3606" t="str">
        <f t="shared" si="282"/>
        <v>theater/plays</v>
      </c>
      <c r="R3606" t="s">
        <v>8333</v>
      </c>
      <c r="S3606" t="s">
        <v>8351</v>
      </c>
      <c r="T3606" s="10">
        <f t="shared" si="283"/>
        <v>42483.015694444446</v>
      </c>
      <c r="U3606" s="11">
        <f t="shared" si="284"/>
        <v>42489.290972222225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 s="6">
        <f t="shared" si="281"/>
        <v>30.666666666666668</v>
      </c>
      <c r="Q3607" t="str">
        <f t="shared" si="282"/>
        <v>theater/plays</v>
      </c>
      <c r="R3607" t="s">
        <v>8333</v>
      </c>
      <c r="S3607" t="s">
        <v>8351</v>
      </c>
      <c r="T3607" s="10">
        <f t="shared" si="283"/>
        <v>42383.793124999997</v>
      </c>
      <c r="U3607" s="11">
        <f t="shared" si="284"/>
        <v>42413.793124999997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130.26666666666665</v>
      </c>
      <c r="P3608" s="6">
        <f t="shared" si="281"/>
        <v>61.0625</v>
      </c>
      <c r="Q3608" t="str">
        <f t="shared" si="282"/>
        <v>theater/plays</v>
      </c>
      <c r="R3608" t="s">
        <v>8333</v>
      </c>
      <c r="S3608" t="s">
        <v>8351</v>
      </c>
      <c r="T3608" s="10">
        <f t="shared" si="283"/>
        <v>42566.604826388888</v>
      </c>
      <c r="U3608" s="11">
        <f t="shared" si="284"/>
        <v>42596.604826388888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105.45454545454544</v>
      </c>
      <c r="P3609" s="6">
        <f t="shared" si="281"/>
        <v>29</v>
      </c>
      <c r="Q3609" t="str">
        <f t="shared" si="282"/>
        <v>theater/plays</v>
      </c>
      <c r="R3609" t="s">
        <v>8333</v>
      </c>
      <c r="S3609" t="s">
        <v>8351</v>
      </c>
      <c r="T3609" s="10">
        <f t="shared" si="283"/>
        <v>42338.963912037041</v>
      </c>
      <c r="U3609" s="11">
        <f t="shared" si="284"/>
        <v>42353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 s="6">
        <f t="shared" si="281"/>
        <v>29.62962962962963</v>
      </c>
      <c r="Q3610" t="str">
        <f t="shared" si="282"/>
        <v>theater/plays</v>
      </c>
      <c r="R3610" t="s">
        <v>8333</v>
      </c>
      <c r="S3610" t="s">
        <v>8351</v>
      </c>
      <c r="T3610" s="10">
        <f t="shared" si="283"/>
        <v>42506.709375000006</v>
      </c>
      <c r="U3610" s="11">
        <f t="shared" si="284"/>
        <v>42538.583333333328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153.31632653061226</v>
      </c>
      <c r="P3611" s="6">
        <f t="shared" si="281"/>
        <v>143.0952380952381</v>
      </c>
      <c r="Q3611" t="str">
        <f t="shared" si="282"/>
        <v>theater/plays</v>
      </c>
      <c r="R3611" t="s">
        <v>8333</v>
      </c>
      <c r="S3611" t="s">
        <v>8351</v>
      </c>
      <c r="T3611" s="10">
        <f t="shared" si="283"/>
        <v>42429.991724537031</v>
      </c>
      <c r="U3611" s="11">
        <f t="shared" si="284"/>
        <v>42459.950057870374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162.30000000000001</v>
      </c>
      <c r="P3612" s="6">
        <f t="shared" si="281"/>
        <v>52.354838709677416</v>
      </c>
      <c r="Q3612" t="str">
        <f t="shared" si="282"/>
        <v>theater/plays</v>
      </c>
      <c r="R3612" t="s">
        <v>8333</v>
      </c>
      <c r="S3612" t="s">
        <v>8351</v>
      </c>
      <c r="T3612" s="10">
        <f t="shared" si="283"/>
        <v>42203.432129629626</v>
      </c>
      <c r="U3612" s="11">
        <f t="shared" si="284"/>
        <v>42233.432129629626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 s="6">
        <f t="shared" si="281"/>
        <v>66.666666666666671</v>
      </c>
      <c r="Q3613" t="str">
        <f t="shared" si="282"/>
        <v>theater/plays</v>
      </c>
      <c r="R3613" t="s">
        <v>8333</v>
      </c>
      <c r="S3613" t="s">
        <v>8351</v>
      </c>
      <c r="T3613" s="10">
        <f t="shared" si="283"/>
        <v>42072.370381944449</v>
      </c>
      <c r="U3613" s="11">
        <f t="shared" si="284"/>
        <v>42102.370381944449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144.4</v>
      </c>
      <c r="P3614" s="6">
        <f t="shared" si="281"/>
        <v>126.66666666666667</v>
      </c>
      <c r="Q3614" t="str">
        <f t="shared" si="282"/>
        <v>theater/plays</v>
      </c>
      <c r="R3614" t="s">
        <v>8333</v>
      </c>
      <c r="S3614" t="s">
        <v>8351</v>
      </c>
      <c r="T3614" s="10">
        <f t="shared" si="283"/>
        <v>41789.726979166669</v>
      </c>
      <c r="U3614" s="11">
        <f t="shared" si="284"/>
        <v>41799.726979166669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 s="6">
        <f t="shared" si="281"/>
        <v>62.5</v>
      </c>
      <c r="Q3615" t="str">
        <f t="shared" si="282"/>
        <v>theater/plays</v>
      </c>
      <c r="R3615" t="s">
        <v>8333</v>
      </c>
      <c r="S3615" t="s">
        <v>8351</v>
      </c>
      <c r="T3615" s="10">
        <f t="shared" si="283"/>
        <v>41788.58997685185</v>
      </c>
      <c r="U3615" s="11">
        <f t="shared" si="284"/>
        <v>41818.58997685185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100.8</v>
      </c>
      <c r="P3616" s="6">
        <f t="shared" si="281"/>
        <v>35.492957746478872</v>
      </c>
      <c r="Q3616" t="str">
        <f t="shared" si="282"/>
        <v>theater/plays</v>
      </c>
      <c r="R3616" t="s">
        <v>8333</v>
      </c>
      <c r="S3616" t="s">
        <v>8351</v>
      </c>
      <c r="T3616" s="10">
        <f t="shared" si="283"/>
        <v>42144.041851851856</v>
      </c>
      <c r="U3616" s="11">
        <f t="shared" si="284"/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106.80000000000001</v>
      </c>
      <c r="P3617" s="6">
        <f t="shared" si="281"/>
        <v>37.083333333333336</v>
      </c>
      <c r="Q3617" t="str">
        <f t="shared" si="282"/>
        <v>theater/plays</v>
      </c>
      <c r="R3617" t="s">
        <v>8333</v>
      </c>
      <c r="S3617" t="s">
        <v>8351</v>
      </c>
      <c r="T3617" s="10">
        <f t="shared" si="283"/>
        <v>42318.593703703707</v>
      </c>
      <c r="U3617" s="11">
        <f t="shared" si="284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124.8</v>
      </c>
      <c r="P3618" s="6">
        <f t="shared" si="281"/>
        <v>69.333333333333329</v>
      </c>
      <c r="Q3618" t="str">
        <f t="shared" si="282"/>
        <v>theater/plays</v>
      </c>
      <c r="R3618" t="s">
        <v>8333</v>
      </c>
      <c r="S3618" t="s">
        <v>8351</v>
      </c>
      <c r="T3618" s="10">
        <f t="shared" si="283"/>
        <v>42052.949814814812</v>
      </c>
      <c r="U3618" s="11">
        <f t="shared" si="284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118.91891891891892</v>
      </c>
      <c r="P3619" s="6">
        <f t="shared" si="281"/>
        <v>17.254901960784313</v>
      </c>
      <c r="Q3619" t="str">
        <f t="shared" si="282"/>
        <v>theater/plays</v>
      </c>
      <c r="R3619" t="s">
        <v>8333</v>
      </c>
      <c r="S3619" t="s">
        <v>8351</v>
      </c>
      <c r="T3619" s="10">
        <f t="shared" si="283"/>
        <v>42779.610289351855</v>
      </c>
      <c r="U3619" s="11">
        <f t="shared" si="284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 s="6">
        <f t="shared" si="281"/>
        <v>36.071428571428569</v>
      </c>
      <c r="Q3620" t="str">
        <f t="shared" si="282"/>
        <v>theater/plays</v>
      </c>
      <c r="R3620" t="s">
        <v>8333</v>
      </c>
      <c r="S3620" t="s">
        <v>8351</v>
      </c>
      <c r="T3620" s="10">
        <f t="shared" si="283"/>
        <v>42128.627893518518</v>
      </c>
      <c r="U3620" s="11">
        <f t="shared" si="284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112.99999999999999</v>
      </c>
      <c r="P3621" s="6">
        <f t="shared" si="281"/>
        <v>66.470588235294116</v>
      </c>
      <c r="Q3621" t="str">
        <f t="shared" si="282"/>
        <v>theater/plays</v>
      </c>
      <c r="R3621" t="s">
        <v>8333</v>
      </c>
      <c r="S3621" t="s">
        <v>8351</v>
      </c>
      <c r="T3621" s="10">
        <f t="shared" si="283"/>
        <v>42661.132245370376</v>
      </c>
      <c r="U3621" s="11">
        <f t="shared" si="284"/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105.19047619047619</v>
      </c>
      <c r="P3622" s="6">
        <f t="shared" si="281"/>
        <v>56.065989847715734</v>
      </c>
      <c r="Q3622" t="str">
        <f t="shared" si="282"/>
        <v>theater/plays</v>
      </c>
      <c r="R3622" t="s">
        <v>8333</v>
      </c>
      <c r="S3622" t="s">
        <v>8351</v>
      </c>
      <c r="T3622" s="10">
        <f t="shared" si="283"/>
        <v>42037.938206018516</v>
      </c>
      <c r="U3622" s="11">
        <f t="shared" si="284"/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109.73333333333332</v>
      </c>
      <c r="P3623" s="6">
        <f t="shared" si="281"/>
        <v>47.028571428571432</v>
      </c>
      <c r="Q3623" t="str">
        <f t="shared" si="282"/>
        <v>theater/plays</v>
      </c>
      <c r="R3623" t="s">
        <v>8333</v>
      </c>
      <c r="S3623" t="s">
        <v>8351</v>
      </c>
      <c r="T3623" s="10">
        <f t="shared" si="283"/>
        <v>42619.935694444444</v>
      </c>
      <c r="U3623" s="11">
        <f t="shared" si="284"/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100.099</v>
      </c>
      <c r="P3624" s="6">
        <f t="shared" si="281"/>
        <v>47.666190476190479</v>
      </c>
      <c r="Q3624" t="str">
        <f t="shared" si="282"/>
        <v>theater/plays</v>
      </c>
      <c r="R3624" t="s">
        <v>8333</v>
      </c>
      <c r="S3624" t="s">
        <v>8351</v>
      </c>
      <c r="T3624" s="10">
        <f t="shared" si="283"/>
        <v>41877.221886574072</v>
      </c>
      <c r="U3624" s="11">
        <f t="shared" si="284"/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 s="6">
        <f t="shared" si="281"/>
        <v>88.235294117647058</v>
      </c>
      <c r="Q3625" t="str">
        <f t="shared" si="282"/>
        <v>theater/plays</v>
      </c>
      <c r="R3625" t="s">
        <v>8333</v>
      </c>
      <c r="S3625" t="s">
        <v>8351</v>
      </c>
      <c r="T3625" s="10">
        <f t="shared" si="283"/>
        <v>41828.736921296295</v>
      </c>
      <c r="U3625" s="11">
        <f t="shared" si="284"/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104.93333333333332</v>
      </c>
      <c r="P3626" s="6">
        <f t="shared" si="281"/>
        <v>80.717948717948715</v>
      </c>
      <c r="Q3626" t="str">
        <f t="shared" si="282"/>
        <v>theater/plays</v>
      </c>
      <c r="R3626" t="s">
        <v>8333</v>
      </c>
      <c r="S3626" t="s">
        <v>8351</v>
      </c>
      <c r="T3626" s="10">
        <f t="shared" si="283"/>
        <v>42545.774189814809</v>
      </c>
      <c r="U3626" s="11">
        <f t="shared" si="284"/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102.66666666666666</v>
      </c>
      <c r="P3627" s="6">
        <f t="shared" si="281"/>
        <v>39.487179487179489</v>
      </c>
      <c r="Q3627" t="str">
        <f t="shared" si="282"/>
        <v>theater/plays</v>
      </c>
      <c r="R3627" t="s">
        <v>8333</v>
      </c>
      <c r="S3627" t="s">
        <v>8351</v>
      </c>
      <c r="T3627" s="10">
        <f t="shared" si="283"/>
        <v>42157.652511574073</v>
      </c>
      <c r="U3627" s="11">
        <f t="shared" si="284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101.82500000000002</v>
      </c>
      <c r="P3628" s="6">
        <f t="shared" si="281"/>
        <v>84.854166666666671</v>
      </c>
      <c r="Q3628" t="str">
        <f t="shared" si="282"/>
        <v>theater/plays</v>
      </c>
      <c r="R3628" t="s">
        <v>8333</v>
      </c>
      <c r="S3628" t="s">
        <v>8351</v>
      </c>
      <c r="T3628" s="10">
        <f t="shared" si="283"/>
        <v>41846.667326388888</v>
      </c>
      <c r="U3628" s="11">
        <f t="shared" si="284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 s="6">
        <f t="shared" si="281"/>
        <v>68.965517241379317</v>
      </c>
      <c r="Q3629" t="str">
        <f t="shared" si="282"/>
        <v>theater/plays</v>
      </c>
      <c r="R3629" t="s">
        <v>8333</v>
      </c>
      <c r="S3629" t="s">
        <v>8351</v>
      </c>
      <c r="T3629" s="10">
        <f t="shared" si="283"/>
        <v>42460.741747685184</v>
      </c>
      <c r="U3629" s="11">
        <f t="shared" si="28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 t="e">
        <f t="shared" si="281"/>
        <v>#DIV/0!</v>
      </c>
      <c r="Q3630" t="str">
        <f t="shared" si="282"/>
        <v>theater/musical</v>
      </c>
      <c r="R3630" t="s">
        <v>8327</v>
      </c>
      <c r="S3630" t="s">
        <v>8351</v>
      </c>
      <c r="T3630" s="10">
        <f t="shared" si="283"/>
        <v>42291.833287037036</v>
      </c>
      <c r="U3630" s="11">
        <f t="shared" si="28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1.9999999999999998E-4</v>
      </c>
      <c r="P3631" s="6">
        <f t="shared" si="281"/>
        <v>1</v>
      </c>
      <c r="Q3631" t="str">
        <f t="shared" si="282"/>
        <v>theater/musical</v>
      </c>
      <c r="R3631" t="s">
        <v>8327</v>
      </c>
      <c r="S3631" t="s">
        <v>8351</v>
      </c>
      <c r="T3631" s="10">
        <f t="shared" si="283"/>
        <v>42437.094490740739</v>
      </c>
      <c r="U3631" s="11">
        <f t="shared" si="28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3.3333333333333333E-2</v>
      </c>
      <c r="P3632" s="6">
        <f t="shared" si="281"/>
        <v>1</v>
      </c>
      <c r="Q3632" t="str">
        <f t="shared" si="282"/>
        <v>theater/musical</v>
      </c>
      <c r="R3632" t="s">
        <v>8327</v>
      </c>
      <c r="S3632" t="s">
        <v>8351</v>
      </c>
      <c r="T3632" s="10">
        <f t="shared" si="283"/>
        <v>41942.84710648148</v>
      </c>
      <c r="U3632" s="11">
        <f t="shared" si="284"/>
        <v>41972.888773148152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51.023391812865491</v>
      </c>
      <c r="P3633" s="6">
        <f t="shared" si="281"/>
        <v>147.88135593220338</v>
      </c>
      <c r="Q3633" t="str">
        <f t="shared" si="282"/>
        <v>theater/musical</v>
      </c>
      <c r="R3633" t="s">
        <v>8327</v>
      </c>
      <c r="S3633" t="s">
        <v>8351</v>
      </c>
      <c r="T3633" s="10">
        <f t="shared" si="283"/>
        <v>41880.753437499996</v>
      </c>
      <c r="U3633" s="11">
        <f t="shared" si="28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 s="6">
        <f t="shared" si="281"/>
        <v>100</v>
      </c>
      <c r="Q3634" t="str">
        <f t="shared" si="282"/>
        <v>theater/musical</v>
      </c>
      <c r="R3634" t="s">
        <v>8327</v>
      </c>
      <c r="S3634" t="s">
        <v>8351</v>
      </c>
      <c r="T3634" s="10">
        <f t="shared" si="283"/>
        <v>41946.936909722222</v>
      </c>
      <c r="U3634" s="11">
        <f t="shared" si="284"/>
        <v>41966.936909722222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35.24</v>
      </c>
      <c r="P3635" s="6">
        <f t="shared" si="281"/>
        <v>56.838709677419352</v>
      </c>
      <c r="Q3635" t="str">
        <f t="shared" si="282"/>
        <v>theater/musical</v>
      </c>
      <c r="R3635" t="s">
        <v>8327</v>
      </c>
      <c r="S3635" t="s">
        <v>8351</v>
      </c>
      <c r="T3635" s="10">
        <f t="shared" si="283"/>
        <v>42649.623460648145</v>
      </c>
      <c r="U3635" s="11">
        <f t="shared" si="28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4.246666666666667</v>
      </c>
      <c r="P3636" s="6">
        <f t="shared" si="281"/>
        <v>176.94444444444446</v>
      </c>
      <c r="Q3636" t="str">
        <f t="shared" si="282"/>
        <v>theater/musical</v>
      </c>
      <c r="R3636" t="s">
        <v>8327</v>
      </c>
      <c r="S3636" t="s">
        <v>8351</v>
      </c>
      <c r="T3636" s="10">
        <f t="shared" si="283"/>
        <v>42701.166365740741</v>
      </c>
      <c r="U3636" s="11">
        <f t="shared" si="28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36.457142857142856</v>
      </c>
      <c r="P3637" s="6">
        <f t="shared" si="281"/>
        <v>127.6</v>
      </c>
      <c r="Q3637" t="str">
        <f t="shared" si="282"/>
        <v>theater/musical</v>
      </c>
      <c r="R3637" t="s">
        <v>8327</v>
      </c>
      <c r="S3637" t="s">
        <v>8351</v>
      </c>
      <c r="T3637" s="10">
        <f t="shared" si="283"/>
        <v>42450.88282407407</v>
      </c>
      <c r="U3637" s="11">
        <f t="shared" si="28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 t="e">
        <f t="shared" si="281"/>
        <v>#DIV/0!</v>
      </c>
      <c r="Q3638" t="str">
        <f t="shared" si="282"/>
        <v>theater/musical</v>
      </c>
      <c r="R3638" t="s">
        <v>8327</v>
      </c>
      <c r="S3638" t="s">
        <v>8351</v>
      </c>
      <c r="T3638" s="10">
        <f t="shared" si="283"/>
        <v>42226.694780092599</v>
      </c>
      <c r="U3638" s="11">
        <f t="shared" si="28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30.866666666666664</v>
      </c>
      <c r="P3639" s="6">
        <f t="shared" si="281"/>
        <v>66.142857142857139</v>
      </c>
      <c r="Q3639" t="str">
        <f t="shared" si="282"/>
        <v>theater/musical</v>
      </c>
      <c r="R3639" t="s">
        <v>8327</v>
      </c>
      <c r="S3639" t="s">
        <v>8351</v>
      </c>
      <c r="T3639" s="10">
        <f t="shared" si="283"/>
        <v>41975.700636574074</v>
      </c>
      <c r="U3639" s="11">
        <f t="shared" si="28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6.5454545454545459</v>
      </c>
      <c r="P3640" s="6">
        <f t="shared" si="281"/>
        <v>108</v>
      </c>
      <c r="Q3640" t="str">
        <f t="shared" si="282"/>
        <v>theater/musical</v>
      </c>
      <c r="R3640" t="s">
        <v>8327</v>
      </c>
      <c r="S3640" t="s">
        <v>8351</v>
      </c>
      <c r="T3640" s="10">
        <f t="shared" si="283"/>
        <v>42053.672824074078</v>
      </c>
      <c r="U3640" s="11">
        <f t="shared" si="28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4.0000000000000001E-3</v>
      </c>
      <c r="P3641" s="6">
        <f t="shared" si="281"/>
        <v>1</v>
      </c>
      <c r="Q3641" t="str">
        <f t="shared" si="282"/>
        <v>theater/musical</v>
      </c>
      <c r="R3641" t="s">
        <v>8327</v>
      </c>
      <c r="S3641" t="s">
        <v>8351</v>
      </c>
      <c r="T3641" s="10">
        <f t="shared" si="283"/>
        <v>42590.677152777775</v>
      </c>
      <c r="U3641" s="11">
        <f t="shared" si="28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</v>
      </c>
      <c r="P3642" s="6">
        <f t="shared" si="281"/>
        <v>18.333333333333332</v>
      </c>
      <c r="Q3642" t="str">
        <f t="shared" si="282"/>
        <v>theater/musical</v>
      </c>
      <c r="R3642" t="s">
        <v>8327</v>
      </c>
      <c r="S3642" t="s">
        <v>8351</v>
      </c>
      <c r="T3642" s="10">
        <f t="shared" si="283"/>
        <v>42104.781597222223</v>
      </c>
      <c r="U3642" s="11">
        <f t="shared" si="28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 t="e">
        <f t="shared" si="281"/>
        <v>#DIV/0!</v>
      </c>
      <c r="Q3643" t="str">
        <f t="shared" si="282"/>
        <v>theater/musical</v>
      </c>
      <c r="R3643" t="s">
        <v>8327</v>
      </c>
      <c r="S3643" t="s">
        <v>8351</v>
      </c>
      <c r="T3643" s="10">
        <f t="shared" si="283"/>
        <v>41899.627071759263</v>
      </c>
      <c r="U3643" s="11">
        <f t="shared" si="28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2.1428571428571428</v>
      </c>
      <c r="P3644" s="6">
        <f t="shared" si="281"/>
        <v>7.5</v>
      </c>
      <c r="Q3644" t="str">
        <f t="shared" si="282"/>
        <v>theater/musical</v>
      </c>
      <c r="R3644" t="s">
        <v>8327</v>
      </c>
      <c r="S3644" t="s">
        <v>8351</v>
      </c>
      <c r="T3644" s="10">
        <f t="shared" si="283"/>
        <v>42297.816284722227</v>
      </c>
      <c r="U3644" s="11">
        <f t="shared" si="28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 t="e">
        <f t="shared" si="281"/>
        <v>#DIV/0!</v>
      </c>
      <c r="Q3645" t="str">
        <f t="shared" si="282"/>
        <v>theater/musical</v>
      </c>
      <c r="R3645" t="s">
        <v>8327</v>
      </c>
      <c r="S3645" t="s">
        <v>8351</v>
      </c>
      <c r="T3645" s="10">
        <f t="shared" si="283"/>
        <v>42285.143969907411</v>
      </c>
      <c r="U3645" s="11">
        <f t="shared" si="28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16.420000000000002</v>
      </c>
      <c r="P3646" s="6">
        <f t="shared" si="281"/>
        <v>68.416666666666671</v>
      </c>
      <c r="Q3646" t="str">
        <f t="shared" si="282"/>
        <v>theater/musical</v>
      </c>
      <c r="R3646" t="s">
        <v>8327</v>
      </c>
      <c r="S3646" t="s">
        <v>8351</v>
      </c>
      <c r="T3646" s="10">
        <f t="shared" si="283"/>
        <v>42409.241747685184</v>
      </c>
      <c r="U3646" s="11">
        <f t="shared" si="28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0.1</v>
      </c>
      <c r="P3647" s="6">
        <f t="shared" si="281"/>
        <v>1</v>
      </c>
      <c r="Q3647" t="str">
        <f t="shared" si="282"/>
        <v>theater/musical</v>
      </c>
      <c r="R3647" t="s">
        <v>8327</v>
      </c>
      <c r="S3647" t="s">
        <v>8351</v>
      </c>
      <c r="T3647" s="10">
        <f t="shared" si="283"/>
        <v>42665.970347222217</v>
      </c>
      <c r="U3647" s="11">
        <f t="shared" si="28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4.8099999999999996</v>
      </c>
      <c r="P3648" s="6">
        <f t="shared" si="281"/>
        <v>60.125</v>
      </c>
      <c r="Q3648" t="str">
        <f t="shared" si="282"/>
        <v>theater/musical</v>
      </c>
      <c r="R3648" t="s">
        <v>8327</v>
      </c>
      <c r="S3648" t="s">
        <v>8351</v>
      </c>
      <c r="T3648" s="10">
        <f t="shared" si="283"/>
        <v>42140.421319444446</v>
      </c>
      <c r="U3648" s="11">
        <f t="shared" si="28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 s="6">
        <f t="shared" si="281"/>
        <v>15</v>
      </c>
      <c r="Q3649" t="str">
        <f t="shared" si="282"/>
        <v>theater/musical</v>
      </c>
      <c r="R3649" t="s">
        <v>8327</v>
      </c>
      <c r="S3649" t="s">
        <v>8351</v>
      </c>
      <c r="T3649" s="10">
        <f t="shared" si="283"/>
        <v>42598.749155092592</v>
      </c>
      <c r="U3649" s="11">
        <f t="shared" si="284"/>
        <v>42643.749155092592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85">(E3650/D3650)*100</f>
        <v>100.38249999999999</v>
      </c>
      <c r="P3650" s="6">
        <f t="shared" ref="P3650:P3713" si="286">(E3650/L3650)</f>
        <v>550.04109589041093</v>
      </c>
      <c r="Q3650" t="str">
        <f t="shared" ref="Q3650:Q3713" si="287">N3650</f>
        <v>theater/plays</v>
      </c>
      <c r="R3650" t="s">
        <v>8333</v>
      </c>
      <c r="S3650" t="s">
        <v>8351</v>
      </c>
      <c r="T3650" s="10">
        <f t="shared" si="283"/>
        <v>41887.292187500003</v>
      </c>
      <c r="U3650" s="11">
        <f t="shared" si="284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85"/>
        <v>104</v>
      </c>
      <c r="P3651" s="6">
        <f t="shared" si="286"/>
        <v>97.5</v>
      </c>
      <c r="Q3651" t="str">
        <f t="shared" si="287"/>
        <v>theater/plays</v>
      </c>
      <c r="R3651" t="s">
        <v>8333</v>
      </c>
      <c r="S3651" t="s">
        <v>8351</v>
      </c>
      <c r="T3651" s="10">
        <f t="shared" ref="T3651:T3714" si="288">(((J3651/60)/60)/24)+DATE(1970,1,1)</f>
        <v>41780.712893518517</v>
      </c>
      <c r="U3651" s="11">
        <f t="shared" ref="U3651:U3714" si="289"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 s="6">
        <f t="shared" si="286"/>
        <v>29.411764705882351</v>
      </c>
      <c r="Q3652" t="str">
        <f t="shared" si="287"/>
        <v>theater/plays</v>
      </c>
      <c r="R3652" t="s">
        <v>8333</v>
      </c>
      <c r="S3652" t="s">
        <v>8351</v>
      </c>
      <c r="T3652" s="10">
        <f t="shared" si="288"/>
        <v>42381.478981481487</v>
      </c>
      <c r="U3652" s="11">
        <f t="shared" si="289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 s="6">
        <f t="shared" si="286"/>
        <v>57.777777777777779</v>
      </c>
      <c r="Q3653" t="str">
        <f t="shared" si="287"/>
        <v>theater/plays</v>
      </c>
      <c r="R3653" t="s">
        <v>8333</v>
      </c>
      <c r="S3653" t="s">
        <v>8351</v>
      </c>
      <c r="T3653" s="10">
        <f t="shared" si="288"/>
        <v>41828.646319444444</v>
      </c>
      <c r="U3653" s="11">
        <f t="shared" si="289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250.66666666666669</v>
      </c>
      <c r="P3654" s="6">
        <f t="shared" si="286"/>
        <v>44.235294117647058</v>
      </c>
      <c r="Q3654" t="str">
        <f t="shared" si="287"/>
        <v>theater/plays</v>
      </c>
      <c r="R3654" t="s">
        <v>8333</v>
      </c>
      <c r="S3654" t="s">
        <v>8351</v>
      </c>
      <c r="T3654" s="10">
        <f t="shared" si="288"/>
        <v>42596.644699074073</v>
      </c>
      <c r="U3654" s="11">
        <f t="shared" si="289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100.49999999999999</v>
      </c>
      <c r="P3655" s="6">
        <f t="shared" si="286"/>
        <v>60.909090909090907</v>
      </c>
      <c r="Q3655" t="str">
        <f t="shared" si="287"/>
        <v>theater/plays</v>
      </c>
      <c r="R3655" t="s">
        <v>8333</v>
      </c>
      <c r="S3655" t="s">
        <v>8351</v>
      </c>
      <c r="T3655" s="10">
        <f t="shared" si="288"/>
        <v>42191.363506944443</v>
      </c>
      <c r="U3655" s="11">
        <f t="shared" si="289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174.4</v>
      </c>
      <c r="P3656" s="6">
        <f t="shared" si="286"/>
        <v>68.84210526315789</v>
      </c>
      <c r="Q3656" t="str">
        <f t="shared" si="287"/>
        <v>theater/plays</v>
      </c>
      <c r="R3656" t="s">
        <v>8333</v>
      </c>
      <c r="S3656" t="s">
        <v>8351</v>
      </c>
      <c r="T3656" s="10">
        <f t="shared" si="288"/>
        <v>42440.416504629626</v>
      </c>
      <c r="U3656" s="11">
        <f t="shared" si="289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116.26</v>
      </c>
      <c r="P3657" s="6">
        <f t="shared" si="286"/>
        <v>73.582278481012665</v>
      </c>
      <c r="Q3657" t="str">
        <f t="shared" si="287"/>
        <v>theater/plays</v>
      </c>
      <c r="R3657" t="s">
        <v>8333</v>
      </c>
      <c r="S3657" t="s">
        <v>8351</v>
      </c>
      <c r="T3657" s="10">
        <f t="shared" si="288"/>
        <v>42173.803217592591</v>
      </c>
      <c r="U3657" s="11">
        <f t="shared" si="289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105.82000000000001</v>
      </c>
      <c r="P3658" s="6">
        <f t="shared" si="286"/>
        <v>115.02173913043478</v>
      </c>
      <c r="Q3658" t="str">
        <f t="shared" si="287"/>
        <v>theater/plays</v>
      </c>
      <c r="R3658" t="s">
        <v>8333</v>
      </c>
      <c r="S3658" t="s">
        <v>8351</v>
      </c>
      <c r="T3658" s="10">
        <f t="shared" si="288"/>
        <v>42737.910138888896</v>
      </c>
      <c r="U3658" s="11">
        <f t="shared" si="289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110.75</v>
      </c>
      <c r="P3659" s="6">
        <f t="shared" si="286"/>
        <v>110.75</v>
      </c>
      <c r="Q3659" t="str">
        <f t="shared" si="287"/>
        <v>theater/plays</v>
      </c>
      <c r="R3659" t="s">
        <v>8333</v>
      </c>
      <c r="S3659" t="s">
        <v>8351</v>
      </c>
      <c r="T3659" s="10">
        <f t="shared" si="288"/>
        <v>42499.629849537043</v>
      </c>
      <c r="U3659" s="11">
        <f t="shared" si="289"/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100.66666666666666</v>
      </c>
      <c r="P3660" s="6">
        <f t="shared" si="286"/>
        <v>75.5</v>
      </c>
      <c r="Q3660" t="str">
        <f t="shared" si="287"/>
        <v>theater/plays</v>
      </c>
      <c r="R3660" t="s">
        <v>8333</v>
      </c>
      <c r="S3660" t="s">
        <v>8351</v>
      </c>
      <c r="T3660" s="10">
        <f t="shared" si="288"/>
        <v>41775.858564814815</v>
      </c>
      <c r="U3660" s="11">
        <f t="shared" si="289"/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102.03333333333333</v>
      </c>
      <c r="P3661" s="6">
        <f t="shared" si="286"/>
        <v>235.46153846153845</v>
      </c>
      <c r="Q3661" t="str">
        <f t="shared" si="287"/>
        <v>theater/plays</v>
      </c>
      <c r="R3661" t="s">
        <v>8333</v>
      </c>
      <c r="S3661" t="s">
        <v>8351</v>
      </c>
      <c r="T3661" s="10">
        <f t="shared" si="288"/>
        <v>42055.277199074073</v>
      </c>
      <c r="U3661" s="11">
        <f t="shared" si="289"/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 s="6">
        <f t="shared" si="286"/>
        <v>11.363636363636363</v>
      </c>
      <c r="Q3662" t="str">
        <f t="shared" si="287"/>
        <v>theater/plays</v>
      </c>
      <c r="R3662" t="s">
        <v>8333</v>
      </c>
      <c r="S3662" t="s">
        <v>8351</v>
      </c>
      <c r="T3662" s="10">
        <f t="shared" si="288"/>
        <v>41971.881076388891</v>
      </c>
      <c r="U3662" s="11">
        <f t="shared" si="289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111.00000000000001</v>
      </c>
      <c r="P3663" s="6">
        <f t="shared" si="286"/>
        <v>92.5</v>
      </c>
      <c r="Q3663" t="str">
        <f t="shared" si="287"/>
        <v>theater/plays</v>
      </c>
      <c r="R3663" t="s">
        <v>8333</v>
      </c>
      <c r="S3663" t="s">
        <v>8351</v>
      </c>
      <c r="T3663" s="10">
        <f t="shared" si="288"/>
        <v>42447.896666666667</v>
      </c>
      <c r="U3663" s="11">
        <f t="shared" si="289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101.42500000000001</v>
      </c>
      <c r="P3664" s="6">
        <f t="shared" si="286"/>
        <v>202.85</v>
      </c>
      <c r="Q3664" t="str">
        <f t="shared" si="287"/>
        <v>theater/plays</v>
      </c>
      <c r="R3664" t="s">
        <v>8333</v>
      </c>
      <c r="S3664" t="s">
        <v>8351</v>
      </c>
      <c r="T3664" s="10">
        <f t="shared" si="288"/>
        <v>42064.220069444447</v>
      </c>
      <c r="U3664" s="11">
        <f t="shared" si="289"/>
        <v>42094.178402777776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 s="6">
        <f t="shared" si="286"/>
        <v>26</v>
      </c>
      <c r="Q3665" t="str">
        <f t="shared" si="287"/>
        <v>theater/plays</v>
      </c>
      <c r="R3665" t="s">
        <v>8333</v>
      </c>
      <c r="S3665" t="s">
        <v>8351</v>
      </c>
      <c r="T3665" s="10">
        <f t="shared" si="288"/>
        <v>42665.451736111107</v>
      </c>
      <c r="U3665" s="11">
        <f t="shared" si="289"/>
        <v>42725.493402777778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109.375</v>
      </c>
      <c r="P3666" s="6">
        <f t="shared" si="286"/>
        <v>46.05263157894737</v>
      </c>
      <c r="Q3666" t="str">
        <f t="shared" si="287"/>
        <v>theater/plays</v>
      </c>
      <c r="R3666" t="s">
        <v>8333</v>
      </c>
      <c r="S3666" t="s">
        <v>8351</v>
      </c>
      <c r="T3666" s="10">
        <f t="shared" si="288"/>
        <v>42523.248715277776</v>
      </c>
      <c r="U3666" s="11">
        <f t="shared" si="289"/>
        <v>42537.248715277776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115.16129032258064</v>
      </c>
      <c r="P3667" s="6">
        <f t="shared" si="286"/>
        <v>51</v>
      </c>
      <c r="Q3667" t="str">
        <f t="shared" si="287"/>
        <v>theater/plays</v>
      </c>
      <c r="R3667" t="s">
        <v>8333</v>
      </c>
      <c r="S3667" t="s">
        <v>8351</v>
      </c>
      <c r="T3667" s="10">
        <f t="shared" si="288"/>
        <v>42294.808124999996</v>
      </c>
      <c r="U3667" s="11">
        <f t="shared" si="289"/>
        <v>42305.829166666663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 s="6">
        <f t="shared" si="286"/>
        <v>31.578947368421051</v>
      </c>
      <c r="Q3668" t="str">
        <f t="shared" si="287"/>
        <v>theater/plays</v>
      </c>
      <c r="R3668" t="s">
        <v>8333</v>
      </c>
      <c r="S3668" t="s">
        <v>8351</v>
      </c>
      <c r="T3668" s="10">
        <f t="shared" si="288"/>
        <v>41822.90488425926</v>
      </c>
      <c r="U3668" s="11">
        <f t="shared" si="289"/>
        <v>41844.291666666664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103.17033333333335</v>
      </c>
      <c r="P3669" s="6">
        <f t="shared" si="286"/>
        <v>53.363965517241382</v>
      </c>
      <c r="Q3669" t="str">
        <f t="shared" si="287"/>
        <v>theater/plays</v>
      </c>
      <c r="R3669" t="s">
        <v>8333</v>
      </c>
      <c r="S3669" t="s">
        <v>8351</v>
      </c>
      <c r="T3669" s="10">
        <f t="shared" si="288"/>
        <v>42173.970127314817</v>
      </c>
      <c r="U3669" s="11">
        <f t="shared" si="289"/>
        <v>42203.970127314817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103.49999999999999</v>
      </c>
      <c r="P3670" s="6">
        <f t="shared" si="286"/>
        <v>36.964285714285715</v>
      </c>
      <c r="Q3670" t="str">
        <f t="shared" si="287"/>
        <v>theater/plays</v>
      </c>
      <c r="R3670" t="s">
        <v>8333</v>
      </c>
      <c r="S3670" t="s">
        <v>8351</v>
      </c>
      <c r="T3670" s="10">
        <f t="shared" si="288"/>
        <v>42185.556157407409</v>
      </c>
      <c r="U3670" s="11">
        <f t="shared" si="289"/>
        <v>42208.772916666669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138.19999999999999</v>
      </c>
      <c r="P3671" s="6">
        <f t="shared" si="286"/>
        <v>81.294117647058826</v>
      </c>
      <c r="Q3671" t="str">
        <f t="shared" si="287"/>
        <v>theater/plays</v>
      </c>
      <c r="R3671" t="s">
        <v>8333</v>
      </c>
      <c r="S3671" t="s">
        <v>8351</v>
      </c>
      <c r="T3671" s="10">
        <f t="shared" si="288"/>
        <v>42136.675196759257</v>
      </c>
      <c r="U3671" s="11">
        <f t="shared" si="289"/>
        <v>42166.675196759257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109.54545454545455</v>
      </c>
      <c r="P3672" s="6">
        <f t="shared" si="286"/>
        <v>20.083333333333332</v>
      </c>
      <c r="Q3672" t="str">
        <f t="shared" si="287"/>
        <v>theater/plays</v>
      </c>
      <c r="R3672" t="s">
        <v>8333</v>
      </c>
      <c r="S3672" t="s">
        <v>8351</v>
      </c>
      <c r="T3672" s="10">
        <f t="shared" si="288"/>
        <v>42142.514016203699</v>
      </c>
      <c r="U3672" s="11">
        <f t="shared" si="289"/>
        <v>42155.958333333328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100.85714285714286</v>
      </c>
      <c r="P3673" s="6">
        <f t="shared" si="286"/>
        <v>88.25</v>
      </c>
      <c r="Q3673" t="str">
        <f t="shared" si="287"/>
        <v>theater/plays</v>
      </c>
      <c r="R3673" t="s">
        <v>8333</v>
      </c>
      <c r="S3673" t="s">
        <v>8351</v>
      </c>
      <c r="T3673" s="10">
        <f t="shared" si="288"/>
        <v>41820.62809027778</v>
      </c>
      <c r="U3673" s="11">
        <f t="shared" si="289"/>
        <v>41841.165972222225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101.53333333333335</v>
      </c>
      <c r="P3674" s="6">
        <f t="shared" si="286"/>
        <v>53.438596491228068</v>
      </c>
      <c r="Q3674" t="str">
        <f t="shared" si="287"/>
        <v>theater/plays</v>
      </c>
      <c r="R3674" t="s">
        <v>8333</v>
      </c>
      <c r="S3674" t="s">
        <v>8351</v>
      </c>
      <c r="T3674" s="10">
        <f t="shared" si="288"/>
        <v>41878.946574074071</v>
      </c>
      <c r="U3674" s="11">
        <f t="shared" si="289"/>
        <v>41908.946574074071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113.625</v>
      </c>
      <c r="P3675" s="6">
        <f t="shared" si="286"/>
        <v>39.868421052631582</v>
      </c>
      <c r="Q3675" t="str">
        <f t="shared" si="287"/>
        <v>theater/plays</v>
      </c>
      <c r="R3675" t="s">
        <v>8333</v>
      </c>
      <c r="S3675" t="s">
        <v>8351</v>
      </c>
      <c r="T3675" s="10">
        <f t="shared" si="288"/>
        <v>41914.295104166667</v>
      </c>
      <c r="U3675" s="11">
        <f t="shared" si="289"/>
        <v>41948.536111111112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 s="6">
        <f t="shared" si="286"/>
        <v>145.16129032258064</v>
      </c>
      <c r="Q3676" t="str">
        <f t="shared" si="287"/>
        <v>theater/plays</v>
      </c>
      <c r="R3676" t="s">
        <v>8333</v>
      </c>
      <c r="S3676" t="s">
        <v>8351</v>
      </c>
      <c r="T3676" s="10">
        <f t="shared" si="288"/>
        <v>42556.873020833329</v>
      </c>
      <c r="U3676" s="11">
        <f t="shared" si="289"/>
        <v>42616.873020833329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 s="6">
        <f t="shared" si="286"/>
        <v>23.333333333333332</v>
      </c>
      <c r="Q3677" t="str">
        <f t="shared" si="287"/>
        <v>theater/plays</v>
      </c>
      <c r="R3677" t="s">
        <v>8333</v>
      </c>
      <c r="S3677" t="s">
        <v>8351</v>
      </c>
      <c r="T3677" s="10">
        <f t="shared" si="288"/>
        <v>42493.597013888888</v>
      </c>
      <c r="U3677" s="11">
        <f t="shared" si="289"/>
        <v>42505.958333333328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128.75</v>
      </c>
      <c r="P3678" s="6">
        <f t="shared" si="286"/>
        <v>64.375</v>
      </c>
      <c r="Q3678" t="str">
        <f t="shared" si="287"/>
        <v>theater/plays</v>
      </c>
      <c r="R3678" t="s">
        <v>8333</v>
      </c>
      <c r="S3678" t="s">
        <v>8351</v>
      </c>
      <c r="T3678" s="10">
        <f t="shared" si="288"/>
        <v>41876.815787037034</v>
      </c>
      <c r="U3678" s="11">
        <f t="shared" si="289"/>
        <v>41894.815787037034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102.90416666666667</v>
      </c>
      <c r="P3679" s="6">
        <f t="shared" si="286"/>
        <v>62.052763819095475</v>
      </c>
      <c r="Q3679" t="str">
        <f t="shared" si="287"/>
        <v>theater/plays</v>
      </c>
      <c r="R3679" t="s">
        <v>8333</v>
      </c>
      <c r="S3679" t="s">
        <v>8351</v>
      </c>
      <c r="T3679" s="10">
        <f t="shared" si="288"/>
        <v>41802.574282407404</v>
      </c>
      <c r="U3679" s="11">
        <f t="shared" si="289"/>
        <v>41823.165972222225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102.49999999999999</v>
      </c>
      <c r="P3680" s="6">
        <f t="shared" si="286"/>
        <v>66.129032258064512</v>
      </c>
      <c r="Q3680" t="str">
        <f t="shared" si="287"/>
        <v>theater/plays</v>
      </c>
      <c r="R3680" t="s">
        <v>8333</v>
      </c>
      <c r="S3680" t="s">
        <v>8351</v>
      </c>
      <c r="T3680" s="10">
        <f t="shared" si="288"/>
        <v>42120.531226851846</v>
      </c>
      <c r="U3680" s="11">
        <f t="shared" si="289"/>
        <v>42155.531226851846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110.1</v>
      </c>
      <c r="P3681" s="6">
        <f t="shared" si="286"/>
        <v>73.400000000000006</v>
      </c>
      <c r="Q3681" t="str">
        <f t="shared" si="287"/>
        <v>theater/plays</v>
      </c>
      <c r="R3681" t="s">
        <v>8333</v>
      </c>
      <c r="S3681" t="s">
        <v>8351</v>
      </c>
      <c r="T3681" s="10">
        <f t="shared" si="288"/>
        <v>41786.761354166665</v>
      </c>
      <c r="U3681" s="11">
        <f t="shared" si="289"/>
        <v>41821.207638888889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112.76666666666667</v>
      </c>
      <c r="P3682" s="6">
        <f t="shared" si="286"/>
        <v>99.5</v>
      </c>
      <c r="Q3682" t="str">
        <f t="shared" si="287"/>
        <v>theater/plays</v>
      </c>
      <c r="R3682" t="s">
        <v>8333</v>
      </c>
      <c r="S3682" t="s">
        <v>8351</v>
      </c>
      <c r="T3682" s="10">
        <f t="shared" si="288"/>
        <v>42627.454097222217</v>
      </c>
      <c r="U3682" s="11">
        <f t="shared" si="289"/>
        <v>42648.454097222217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111.9</v>
      </c>
      <c r="P3683" s="6">
        <f t="shared" si="286"/>
        <v>62.166666666666664</v>
      </c>
      <c r="Q3683" t="str">
        <f t="shared" si="287"/>
        <v>theater/plays</v>
      </c>
      <c r="R3683" t="s">
        <v>8333</v>
      </c>
      <c r="S3683" t="s">
        <v>8351</v>
      </c>
      <c r="T3683" s="10">
        <f t="shared" si="288"/>
        <v>42374.651504629626</v>
      </c>
      <c r="U3683" s="11">
        <f t="shared" si="289"/>
        <v>42384.651504629626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139.19999999999999</v>
      </c>
      <c r="P3684" s="6">
        <f t="shared" si="286"/>
        <v>62.328358208955223</v>
      </c>
      <c r="Q3684" t="str">
        <f t="shared" si="287"/>
        <v>theater/plays</v>
      </c>
      <c r="R3684" t="s">
        <v>8333</v>
      </c>
      <c r="S3684" t="s">
        <v>8351</v>
      </c>
      <c r="T3684" s="10">
        <f t="shared" si="288"/>
        <v>41772.685393518521</v>
      </c>
      <c r="U3684" s="11">
        <f t="shared" si="289"/>
        <v>41806.290972222225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110.85714285714286</v>
      </c>
      <c r="P3685" s="6">
        <f t="shared" si="286"/>
        <v>58.787878787878789</v>
      </c>
      <c r="Q3685" t="str">
        <f t="shared" si="287"/>
        <v>theater/plays</v>
      </c>
      <c r="R3685" t="s">
        <v>8333</v>
      </c>
      <c r="S3685" t="s">
        <v>8351</v>
      </c>
      <c r="T3685" s="10">
        <f t="shared" si="288"/>
        <v>42633.116851851853</v>
      </c>
      <c r="U3685" s="11">
        <f t="shared" si="289"/>
        <v>42663.116851851853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139.06666666666666</v>
      </c>
      <c r="P3686" s="6">
        <f t="shared" si="286"/>
        <v>45.347826086956523</v>
      </c>
      <c r="Q3686" t="str">
        <f t="shared" si="287"/>
        <v>theater/plays</v>
      </c>
      <c r="R3686" t="s">
        <v>8333</v>
      </c>
      <c r="S3686" t="s">
        <v>8351</v>
      </c>
      <c r="T3686" s="10">
        <f t="shared" si="288"/>
        <v>42219.180393518516</v>
      </c>
      <c r="U3686" s="11">
        <f t="shared" si="289"/>
        <v>42249.180393518516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105.69999999999999</v>
      </c>
      <c r="P3687" s="6">
        <f t="shared" si="286"/>
        <v>41.944444444444443</v>
      </c>
      <c r="Q3687" t="str">
        <f t="shared" si="287"/>
        <v>theater/plays</v>
      </c>
      <c r="R3687" t="s">
        <v>8333</v>
      </c>
      <c r="S3687" t="s">
        <v>8351</v>
      </c>
      <c r="T3687" s="10">
        <f t="shared" si="288"/>
        <v>41753.593275462961</v>
      </c>
      <c r="U3687" s="11">
        <f t="shared" si="289"/>
        <v>41778.875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101.42857142857142</v>
      </c>
      <c r="P3688" s="6">
        <f t="shared" si="286"/>
        <v>59.166666666666664</v>
      </c>
      <c r="Q3688" t="str">
        <f t="shared" si="287"/>
        <v>theater/plays</v>
      </c>
      <c r="R3688" t="s">
        <v>8333</v>
      </c>
      <c r="S3688" t="s">
        <v>8351</v>
      </c>
      <c r="T3688" s="10">
        <f t="shared" si="288"/>
        <v>42230.662731481483</v>
      </c>
      <c r="U3688" s="11">
        <f t="shared" si="289"/>
        <v>42245.165972222225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100.245</v>
      </c>
      <c r="P3689" s="6">
        <f t="shared" si="286"/>
        <v>200.49</v>
      </c>
      <c r="Q3689" t="str">
        <f t="shared" si="287"/>
        <v>theater/plays</v>
      </c>
      <c r="R3689" t="s">
        <v>8333</v>
      </c>
      <c r="S3689" t="s">
        <v>8351</v>
      </c>
      <c r="T3689" s="10">
        <f t="shared" si="288"/>
        <v>41787.218229166669</v>
      </c>
      <c r="U3689" s="11">
        <f t="shared" si="289"/>
        <v>41817.218229166669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109.16666666666666</v>
      </c>
      <c r="P3690" s="6">
        <f t="shared" si="286"/>
        <v>83.974358974358978</v>
      </c>
      <c r="Q3690" t="str">
        <f t="shared" si="287"/>
        <v>theater/plays</v>
      </c>
      <c r="R3690" t="s">
        <v>8333</v>
      </c>
      <c r="S3690" t="s">
        <v>8351</v>
      </c>
      <c r="T3690" s="10">
        <f t="shared" si="288"/>
        <v>41829.787083333329</v>
      </c>
      <c r="U3690" s="11">
        <f t="shared" si="289"/>
        <v>41859.787083333329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118.33333333333333</v>
      </c>
      <c r="P3691" s="6">
        <f t="shared" si="286"/>
        <v>57.258064516129032</v>
      </c>
      <c r="Q3691" t="str">
        <f t="shared" si="287"/>
        <v>theater/plays</v>
      </c>
      <c r="R3691" t="s">
        <v>8333</v>
      </c>
      <c r="S3691" t="s">
        <v>8351</v>
      </c>
      <c r="T3691" s="10">
        <f t="shared" si="288"/>
        <v>42147.826840277776</v>
      </c>
      <c r="U3691" s="11">
        <f t="shared" si="289"/>
        <v>42176.934027777781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 s="6">
        <f t="shared" si="286"/>
        <v>58.064516129032256</v>
      </c>
      <c r="Q3692" t="str">
        <f t="shared" si="287"/>
        <v>theater/plays</v>
      </c>
      <c r="R3692" t="s">
        <v>8333</v>
      </c>
      <c r="S3692" t="s">
        <v>8351</v>
      </c>
      <c r="T3692" s="10">
        <f t="shared" si="288"/>
        <v>41940.598182870373</v>
      </c>
      <c r="U3692" s="11">
        <f t="shared" si="289"/>
        <v>41970.639849537038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127.96000000000001</v>
      </c>
      <c r="P3693" s="6">
        <f t="shared" si="286"/>
        <v>186.80291970802921</v>
      </c>
      <c r="Q3693" t="str">
        <f t="shared" si="287"/>
        <v>theater/plays</v>
      </c>
      <c r="R3693" t="s">
        <v>8333</v>
      </c>
      <c r="S3693" t="s">
        <v>8351</v>
      </c>
      <c r="T3693" s="10">
        <f t="shared" si="288"/>
        <v>42020.700567129628</v>
      </c>
      <c r="U3693" s="11">
        <f t="shared" si="289"/>
        <v>42065.207638888889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 s="6">
        <f t="shared" si="286"/>
        <v>74.117647058823536</v>
      </c>
      <c r="Q3694" t="str">
        <f t="shared" si="287"/>
        <v>theater/plays</v>
      </c>
      <c r="R3694" t="s">
        <v>8333</v>
      </c>
      <c r="S3694" t="s">
        <v>8351</v>
      </c>
      <c r="T3694" s="10">
        <f t="shared" si="288"/>
        <v>41891.96503472222</v>
      </c>
      <c r="U3694" s="11">
        <f t="shared" si="289"/>
        <v>41901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129.12912912912913</v>
      </c>
      <c r="P3695" s="6">
        <f t="shared" si="286"/>
        <v>30.714285714285715</v>
      </c>
      <c r="Q3695" t="str">
        <f t="shared" si="287"/>
        <v>theater/plays</v>
      </c>
      <c r="R3695" t="s">
        <v>8333</v>
      </c>
      <c r="S3695" t="s">
        <v>8351</v>
      </c>
      <c r="T3695" s="10">
        <f t="shared" si="288"/>
        <v>42309.191307870366</v>
      </c>
      <c r="U3695" s="11">
        <f t="shared" si="289"/>
        <v>42338.9375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107.42857142857143</v>
      </c>
      <c r="P3696" s="6">
        <f t="shared" si="286"/>
        <v>62.666666666666664</v>
      </c>
      <c r="Q3696" t="str">
        <f t="shared" si="287"/>
        <v>theater/plays</v>
      </c>
      <c r="R3696" t="s">
        <v>8333</v>
      </c>
      <c r="S3696" t="s">
        <v>8351</v>
      </c>
      <c r="T3696" s="10">
        <f t="shared" si="288"/>
        <v>42490.133877314816</v>
      </c>
      <c r="U3696" s="11">
        <f t="shared" si="289"/>
        <v>42527.083333333328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100.125</v>
      </c>
      <c r="P3697" s="6">
        <f t="shared" si="286"/>
        <v>121.36363636363636</v>
      </c>
      <c r="Q3697" t="str">
        <f t="shared" si="287"/>
        <v>theater/plays</v>
      </c>
      <c r="R3697" t="s">
        <v>8333</v>
      </c>
      <c r="S3697" t="s">
        <v>8351</v>
      </c>
      <c r="T3697" s="10">
        <f t="shared" si="288"/>
        <v>41995.870486111111</v>
      </c>
      <c r="U3697" s="11">
        <f t="shared" si="289"/>
        <v>42015.870486111111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 s="6">
        <f t="shared" si="286"/>
        <v>39.743589743589745</v>
      </c>
      <c r="Q3698" t="str">
        <f t="shared" si="287"/>
        <v>theater/plays</v>
      </c>
      <c r="R3698" t="s">
        <v>8333</v>
      </c>
      <c r="S3698" t="s">
        <v>8351</v>
      </c>
      <c r="T3698" s="10">
        <f t="shared" si="288"/>
        <v>41988.617083333331</v>
      </c>
      <c r="U3698" s="11">
        <f t="shared" si="289"/>
        <v>42048.617083333331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 s="6">
        <f t="shared" si="286"/>
        <v>72</v>
      </c>
      <c r="Q3699" t="str">
        <f t="shared" si="287"/>
        <v>theater/plays</v>
      </c>
      <c r="R3699" t="s">
        <v>8333</v>
      </c>
      <c r="S3699" t="s">
        <v>8351</v>
      </c>
      <c r="T3699" s="10">
        <f t="shared" si="288"/>
        <v>42479.465833333335</v>
      </c>
      <c r="U3699" s="11">
        <f t="shared" si="289"/>
        <v>42500.465833333335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110.52</v>
      </c>
      <c r="P3700" s="6">
        <f t="shared" si="286"/>
        <v>40.632352941176471</v>
      </c>
      <c r="Q3700" t="str">
        <f t="shared" si="287"/>
        <v>theater/plays</v>
      </c>
      <c r="R3700" t="s">
        <v>8333</v>
      </c>
      <c r="S3700" t="s">
        <v>8351</v>
      </c>
      <c r="T3700" s="10">
        <f t="shared" si="288"/>
        <v>42401.806562500002</v>
      </c>
      <c r="U3700" s="11">
        <f t="shared" si="289"/>
        <v>42431.806562500002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100.8</v>
      </c>
      <c r="P3701" s="6">
        <f t="shared" si="286"/>
        <v>63</v>
      </c>
      <c r="Q3701" t="str">
        <f t="shared" si="287"/>
        <v>theater/plays</v>
      </c>
      <c r="R3701" t="s">
        <v>8333</v>
      </c>
      <c r="S3701" t="s">
        <v>8351</v>
      </c>
      <c r="T3701" s="10">
        <f t="shared" si="288"/>
        <v>41897.602037037039</v>
      </c>
      <c r="U3701" s="11">
        <f t="shared" si="289"/>
        <v>41927.602037037039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121.2</v>
      </c>
      <c r="P3702" s="6">
        <f t="shared" si="286"/>
        <v>33.666666666666664</v>
      </c>
      <c r="Q3702" t="str">
        <f t="shared" si="287"/>
        <v>theater/plays</v>
      </c>
      <c r="R3702" t="s">
        <v>8333</v>
      </c>
      <c r="S3702" t="s">
        <v>8351</v>
      </c>
      <c r="T3702" s="10">
        <f t="shared" si="288"/>
        <v>41882.585648148146</v>
      </c>
      <c r="U3702" s="11">
        <f t="shared" si="289"/>
        <v>41912.666666666664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100.33333333333334</v>
      </c>
      <c r="P3703" s="6">
        <f t="shared" si="286"/>
        <v>38.589743589743591</v>
      </c>
      <c r="Q3703" t="str">
        <f t="shared" si="287"/>
        <v>theater/plays</v>
      </c>
      <c r="R3703" t="s">
        <v>8333</v>
      </c>
      <c r="S3703" t="s">
        <v>8351</v>
      </c>
      <c r="T3703" s="10">
        <f t="shared" si="288"/>
        <v>42129.541585648149</v>
      </c>
      <c r="U3703" s="11">
        <f t="shared" si="289"/>
        <v>42159.541585648149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109.16666666666666</v>
      </c>
      <c r="P3704" s="6">
        <f t="shared" si="286"/>
        <v>155.95238095238096</v>
      </c>
      <c r="Q3704" t="str">
        <f t="shared" si="287"/>
        <v>theater/plays</v>
      </c>
      <c r="R3704" t="s">
        <v>8333</v>
      </c>
      <c r="S3704" t="s">
        <v>8351</v>
      </c>
      <c r="T3704" s="10">
        <f t="shared" si="288"/>
        <v>42524.53800925926</v>
      </c>
      <c r="U3704" s="11">
        <f t="shared" si="289"/>
        <v>42561.957638888889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123.42857142857142</v>
      </c>
      <c r="P3705" s="6">
        <f t="shared" si="286"/>
        <v>43.2</v>
      </c>
      <c r="Q3705" t="str">
        <f t="shared" si="287"/>
        <v>theater/plays</v>
      </c>
      <c r="R3705" t="s">
        <v>8333</v>
      </c>
      <c r="S3705" t="s">
        <v>8351</v>
      </c>
      <c r="T3705" s="10">
        <f t="shared" si="288"/>
        <v>42556.504490740743</v>
      </c>
      <c r="U3705" s="11">
        <f t="shared" si="289"/>
        <v>42595.290972222225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136.33666666666667</v>
      </c>
      <c r="P3706" s="6">
        <f t="shared" si="286"/>
        <v>15.148518518518518</v>
      </c>
      <c r="Q3706" t="str">
        <f t="shared" si="287"/>
        <v>theater/plays</v>
      </c>
      <c r="R3706" t="s">
        <v>8333</v>
      </c>
      <c r="S3706" t="s">
        <v>8351</v>
      </c>
      <c r="T3706" s="10">
        <f t="shared" si="288"/>
        <v>42461.689745370371</v>
      </c>
      <c r="U3706" s="11">
        <f t="shared" si="289"/>
        <v>42521.689745370371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103.46657233816768</v>
      </c>
      <c r="P3707" s="6">
        <f t="shared" si="286"/>
        <v>83.571428571428569</v>
      </c>
      <c r="Q3707" t="str">
        <f t="shared" si="287"/>
        <v>theater/plays</v>
      </c>
      <c r="R3707" t="s">
        <v>8333</v>
      </c>
      <c r="S3707" t="s">
        <v>8351</v>
      </c>
      <c r="T3707" s="10">
        <f t="shared" si="288"/>
        <v>41792.542986111112</v>
      </c>
      <c r="U3707" s="11">
        <f t="shared" si="289"/>
        <v>41813.75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121.33333333333334</v>
      </c>
      <c r="P3708" s="6">
        <f t="shared" si="286"/>
        <v>140</v>
      </c>
      <c r="Q3708" t="str">
        <f t="shared" si="287"/>
        <v>theater/plays</v>
      </c>
      <c r="R3708" t="s">
        <v>8333</v>
      </c>
      <c r="S3708" t="s">
        <v>8351</v>
      </c>
      <c r="T3708" s="10">
        <f t="shared" si="288"/>
        <v>41879.913761574076</v>
      </c>
      <c r="U3708" s="11">
        <f t="shared" si="289"/>
        <v>41894.913761574076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 s="6">
        <f t="shared" si="286"/>
        <v>80.869565217391298</v>
      </c>
      <c r="Q3709" t="str">
        <f t="shared" si="287"/>
        <v>theater/plays</v>
      </c>
      <c r="R3709" t="s">
        <v>8333</v>
      </c>
      <c r="S3709" t="s">
        <v>8351</v>
      </c>
      <c r="T3709" s="10">
        <f t="shared" si="288"/>
        <v>42552.048356481479</v>
      </c>
      <c r="U3709" s="11">
        <f t="shared" si="289"/>
        <v>42573.226388888885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 s="6">
        <f t="shared" si="286"/>
        <v>53.846153846153847</v>
      </c>
      <c r="Q3710" t="str">
        <f t="shared" si="287"/>
        <v>theater/plays</v>
      </c>
      <c r="R3710" t="s">
        <v>8333</v>
      </c>
      <c r="S3710" t="s">
        <v>8351</v>
      </c>
      <c r="T3710" s="10">
        <f t="shared" si="288"/>
        <v>41810.142199074071</v>
      </c>
      <c r="U3710" s="11">
        <f t="shared" si="289"/>
        <v>41824.142199074071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108.25</v>
      </c>
      <c r="P3711" s="6">
        <f t="shared" si="286"/>
        <v>30.928571428571427</v>
      </c>
      <c r="Q3711" t="str">
        <f t="shared" si="287"/>
        <v>theater/plays</v>
      </c>
      <c r="R3711" t="s">
        <v>8333</v>
      </c>
      <c r="S3711" t="s">
        <v>8351</v>
      </c>
      <c r="T3711" s="10">
        <f t="shared" si="288"/>
        <v>41785.707708333335</v>
      </c>
      <c r="U3711" s="11">
        <f t="shared" si="289"/>
        <v>41815.707708333335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141.15384615384616</v>
      </c>
      <c r="P3712" s="6">
        <f t="shared" si="286"/>
        <v>67.962962962962962</v>
      </c>
      <c r="Q3712" t="str">
        <f t="shared" si="287"/>
        <v>theater/plays</v>
      </c>
      <c r="R3712" t="s">
        <v>8333</v>
      </c>
      <c r="S3712" t="s">
        <v>8351</v>
      </c>
      <c r="T3712" s="10">
        <f t="shared" si="288"/>
        <v>42072.576249999998</v>
      </c>
      <c r="U3712" s="11">
        <f t="shared" si="289"/>
        <v>42097.576249999998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113.99999999999999</v>
      </c>
      <c r="P3713" s="6">
        <f t="shared" si="286"/>
        <v>27.142857142857142</v>
      </c>
      <c r="Q3713" t="str">
        <f t="shared" si="287"/>
        <v>theater/plays</v>
      </c>
      <c r="R3713" t="s">
        <v>8333</v>
      </c>
      <c r="S3713" t="s">
        <v>8351</v>
      </c>
      <c r="T3713" s="10">
        <f t="shared" si="288"/>
        <v>41779.724224537036</v>
      </c>
      <c r="U3713" s="11">
        <f t="shared" si="289"/>
        <v>41805.666666666664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90">(E3714/D3714)*100</f>
        <v>153.73333333333335</v>
      </c>
      <c r="P3714" s="6">
        <f t="shared" ref="P3714:P3777" si="291">(E3714/L3714)</f>
        <v>110.86538461538461</v>
      </c>
      <c r="Q3714" t="str">
        <f t="shared" ref="Q3714:Q3777" si="292">N3714</f>
        <v>theater/plays</v>
      </c>
      <c r="R3714" t="s">
        <v>8333</v>
      </c>
      <c r="S3714" t="s">
        <v>8351</v>
      </c>
      <c r="T3714" s="10">
        <f t="shared" si="288"/>
        <v>42134.172071759262</v>
      </c>
      <c r="U3714" s="11">
        <f t="shared" si="289"/>
        <v>42155.290972222225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90"/>
        <v>101.49999999999999</v>
      </c>
      <c r="P3715" s="6">
        <f t="shared" si="291"/>
        <v>106.84210526315789</v>
      </c>
      <c r="Q3715" t="str">
        <f t="shared" si="292"/>
        <v>theater/plays</v>
      </c>
      <c r="R3715" t="s">
        <v>8333</v>
      </c>
      <c r="S3715" t="s">
        <v>8351</v>
      </c>
      <c r="T3715" s="10">
        <f t="shared" ref="T3715:T3778" si="293">(((J3715/60)/60)/24)+DATE(1970,1,1)</f>
        <v>42505.738032407404</v>
      </c>
      <c r="U3715" s="11">
        <f t="shared" ref="U3715:U3778" si="294">(((I3715/60)/60)/24)+DATE(1970,1,1)</f>
        <v>42525.738032407404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102.35000000000001</v>
      </c>
      <c r="P3716" s="6">
        <f t="shared" si="291"/>
        <v>105.51546391752578</v>
      </c>
      <c r="Q3716" t="str">
        <f t="shared" si="292"/>
        <v>theater/plays</v>
      </c>
      <c r="R3716" t="s">
        <v>8333</v>
      </c>
      <c r="S3716" t="s">
        <v>8351</v>
      </c>
      <c r="T3716" s="10">
        <f t="shared" si="293"/>
        <v>42118.556331018524</v>
      </c>
      <c r="U3716" s="11">
        <f t="shared" si="294"/>
        <v>42150.165972222225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102.57142857142858</v>
      </c>
      <c r="P3717" s="6">
        <f t="shared" si="291"/>
        <v>132.96296296296296</v>
      </c>
      <c r="Q3717" t="str">
        <f t="shared" si="292"/>
        <v>theater/plays</v>
      </c>
      <c r="R3717" t="s">
        <v>8333</v>
      </c>
      <c r="S3717" t="s">
        <v>8351</v>
      </c>
      <c r="T3717" s="10">
        <f t="shared" si="293"/>
        <v>42036.995590277773</v>
      </c>
      <c r="U3717" s="11">
        <f t="shared" si="294"/>
        <v>42094.536111111112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155.75</v>
      </c>
      <c r="P3718" s="6">
        <f t="shared" si="291"/>
        <v>51.916666666666664</v>
      </c>
      <c r="Q3718" t="str">
        <f t="shared" si="292"/>
        <v>theater/plays</v>
      </c>
      <c r="R3718" t="s">
        <v>8333</v>
      </c>
      <c r="S3718" t="s">
        <v>8351</v>
      </c>
      <c r="T3718" s="10">
        <f t="shared" si="293"/>
        <v>42360.887835648144</v>
      </c>
      <c r="U3718" s="11">
        <f t="shared" si="294"/>
        <v>42390.887835648144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100.75</v>
      </c>
      <c r="P3719" s="6">
        <f t="shared" si="291"/>
        <v>310</v>
      </c>
      <c r="Q3719" t="str">
        <f t="shared" si="292"/>
        <v>theater/plays</v>
      </c>
      <c r="R3719" t="s">
        <v>8333</v>
      </c>
      <c r="S3719" t="s">
        <v>8351</v>
      </c>
      <c r="T3719" s="10">
        <f t="shared" si="293"/>
        <v>42102.866307870368</v>
      </c>
      <c r="U3719" s="11">
        <f t="shared" si="294"/>
        <v>42133.866307870368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239.4</v>
      </c>
      <c r="P3720" s="6">
        <f t="shared" si="291"/>
        <v>26.021739130434781</v>
      </c>
      <c r="Q3720" t="str">
        <f t="shared" si="292"/>
        <v>theater/plays</v>
      </c>
      <c r="R3720" t="s">
        <v>8333</v>
      </c>
      <c r="S3720" t="s">
        <v>8351</v>
      </c>
      <c r="T3720" s="10">
        <f t="shared" si="293"/>
        <v>42032.716145833328</v>
      </c>
      <c r="U3720" s="11">
        <f t="shared" si="294"/>
        <v>42062.716145833328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 s="6">
        <f t="shared" si="291"/>
        <v>105</v>
      </c>
      <c r="Q3721" t="str">
        <f t="shared" si="292"/>
        <v>theater/plays</v>
      </c>
      <c r="R3721" t="s">
        <v>8333</v>
      </c>
      <c r="S3721" t="s">
        <v>8351</v>
      </c>
      <c r="T3721" s="10">
        <f t="shared" si="293"/>
        <v>42147.729930555557</v>
      </c>
      <c r="U3721" s="11">
        <f t="shared" si="294"/>
        <v>42177.729930555557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104.51515151515152</v>
      </c>
      <c r="P3722" s="6">
        <f t="shared" si="291"/>
        <v>86.224999999999994</v>
      </c>
      <c r="Q3722" t="str">
        <f t="shared" si="292"/>
        <v>theater/plays</v>
      </c>
      <c r="R3722" t="s">
        <v>8333</v>
      </c>
      <c r="S3722" t="s">
        <v>8351</v>
      </c>
      <c r="T3722" s="10">
        <f t="shared" si="293"/>
        <v>42165.993125000001</v>
      </c>
      <c r="U3722" s="11">
        <f t="shared" si="294"/>
        <v>42187.993125000001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100.8</v>
      </c>
      <c r="P3723" s="6">
        <f t="shared" si="291"/>
        <v>114.54545454545455</v>
      </c>
      <c r="Q3723" t="str">
        <f t="shared" si="292"/>
        <v>theater/plays</v>
      </c>
      <c r="R3723" t="s">
        <v>8333</v>
      </c>
      <c r="S3723" t="s">
        <v>8351</v>
      </c>
      <c r="T3723" s="10">
        <f t="shared" si="293"/>
        <v>41927.936157407406</v>
      </c>
      <c r="U3723" s="11">
        <f t="shared" si="294"/>
        <v>41948.977824074071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111.20000000000002</v>
      </c>
      <c r="P3724" s="6">
        <f t="shared" si="291"/>
        <v>47.657142857142858</v>
      </c>
      <c r="Q3724" t="str">
        <f t="shared" si="292"/>
        <v>theater/plays</v>
      </c>
      <c r="R3724" t="s">
        <v>8333</v>
      </c>
      <c r="S3724" t="s">
        <v>8351</v>
      </c>
      <c r="T3724" s="10">
        <f t="shared" si="293"/>
        <v>42381.671840277777</v>
      </c>
      <c r="U3724" s="11">
        <f t="shared" si="294"/>
        <v>42411.957638888889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102.04444444444445</v>
      </c>
      <c r="P3725" s="6">
        <f t="shared" si="291"/>
        <v>72.888888888888886</v>
      </c>
      <c r="Q3725" t="str">
        <f t="shared" si="292"/>
        <v>theater/plays</v>
      </c>
      <c r="R3725" t="s">
        <v>8333</v>
      </c>
      <c r="S3725" t="s">
        <v>8351</v>
      </c>
      <c r="T3725" s="10">
        <f t="shared" si="293"/>
        <v>41943.753032407411</v>
      </c>
      <c r="U3725" s="11">
        <f t="shared" si="294"/>
        <v>41973.794699074075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102.54767441860466</v>
      </c>
      <c r="P3726" s="6">
        <f t="shared" si="291"/>
        <v>49.545505617977533</v>
      </c>
      <c r="Q3726" t="str">
        <f t="shared" si="292"/>
        <v>theater/plays</v>
      </c>
      <c r="R3726" t="s">
        <v>8333</v>
      </c>
      <c r="S3726" t="s">
        <v>8351</v>
      </c>
      <c r="T3726" s="10">
        <f t="shared" si="293"/>
        <v>42465.491435185191</v>
      </c>
      <c r="U3726" s="11">
        <f t="shared" si="294"/>
        <v>42494.958333333328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 s="6">
        <f t="shared" si="291"/>
        <v>25.4</v>
      </c>
      <c r="Q3727" t="str">
        <f t="shared" si="292"/>
        <v>theater/plays</v>
      </c>
      <c r="R3727" t="s">
        <v>8333</v>
      </c>
      <c r="S3727" t="s">
        <v>8351</v>
      </c>
      <c r="T3727" s="10">
        <f t="shared" si="293"/>
        <v>42401.945219907408</v>
      </c>
      <c r="U3727" s="11">
        <f t="shared" si="294"/>
        <v>42418.895833333328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338.70588235294122</v>
      </c>
      <c r="P3728" s="6">
        <f t="shared" si="291"/>
        <v>62.586956521739133</v>
      </c>
      <c r="Q3728" t="str">
        <f t="shared" si="292"/>
        <v>theater/plays</v>
      </c>
      <c r="R3728" t="s">
        <v>8333</v>
      </c>
      <c r="S3728" t="s">
        <v>8351</v>
      </c>
      <c r="T3728" s="10">
        <f t="shared" si="293"/>
        <v>42462.140868055561</v>
      </c>
      <c r="U3728" s="11">
        <f t="shared" si="294"/>
        <v>42489.875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100.75</v>
      </c>
      <c r="P3729" s="6">
        <f t="shared" si="291"/>
        <v>61.060606060606062</v>
      </c>
      <c r="Q3729" t="str">
        <f t="shared" si="292"/>
        <v>theater/plays</v>
      </c>
      <c r="R3729" t="s">
        <v>8333</v>
      </c>
      <c r="S3729" t="s">
        <v>8351</v>
      </c>
      <c r="T3729" s="10">
        <f t="shared" si="293"/>
        <v>42632.348310185189</v>
      </c>
      <c r="U3729" s="11">
        <f t="shared" si="294"/>
        <v>42663.204861111109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</v>
      </c>
      <c r="P3730" s="6">
        <f t="shared" si="291"/>
        <v>60.064516129032256</v>
      </c>
      <c r="Q3730" t="str">
        <f t="shared" si="292"/>
        <v>theater/plays</v>
      </c>
      <c r="R3730" t="s">
        <v>8333</v>
      </c>
      <c r="S3730" t="s">
        <v>8351</v>
      </c>
      <c r="T3730" s="10">
        <f t="shared" si="293"/>
        <v>42205.171018518522</v>
      </c>
      <c r="U3730" s="11">
        <f t="shared" si="294"/>
        <v>42235.171018518522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</v>
      </c>
      <c r="P3731" s="6">
        <f t="shared" si="291"/>
        <v>72.400000000000006</v>
      </c>
      <c r="Q3731" t="str">
        <f t="shared" si="292"/>
        <v>theater/plays</v>
      </c>
      <c r="R3731" t="s">
        <v>8333</v>
      </c>
      <c r="S3731" t="s">
        <v>8351</v>
      </c>
      <c r="T3731" s="10">
        <f t="shared" si="293"/>
        <v>42041.205000000002</v>
      </c>
      <c r="U3731" s="11">
        <f t="shared" si="294"/>
        <v>42086.16333333333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 s="6">
        <f t="shared" si="291"/>
        <v>100</v>
      </c>
      <c r="Q3732" t="str">
        <f t="shared" si="292"/>
        <v>theater/plays</v>
      </c>
      <c r="R3732" t="s">
        <v>8333</v>
      </c>
      <c r="S3732" t="s">
        <v>8351</v>
      </c>
      <c r="T3732" s="10">
        <f t="shared" si="293"/>
        <v>42203.677766203706</v>
      </c>
      <c r="U3732" s="11">
        <f t="shared" si="294"/>
        <v>42233.677766203706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11.272727272727273</v>
      </c>
      <c r="P3733" s="6">
        <f t="shared" si="291"/>
        <v>51.666666666666664</v>
      </c>
      <c r="Q3733" t="str">
        <f t="shared" si="292"/>
        <v>theater/plays</v>
      </c>
      <c r="R3733" t="s">
        <v>8333</v>
      </c>
      <c r="S3733" t="s">
        <v>8351</v>
      </c>
      <c r="T3733" s="10">
        <f t="shared" si="293"/>
        <v>41983.752847222218</v>
      </c>
      <c r="U3733" s="11">
        <f t="shared" si="294"/>
        <v>42014.140972222223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15.411764705882353</v>
      </c>
      <c r="P3734" s="6">
        <f t="shared" si="291"/>
        <v>32.75</v>
      </c>
      <c r="Q3734" t="str">
        <f t="shared" si="292"/>
        <v>theater/plays</v>
      </c>
      <c r="R3734" t="s">
        <v>8333</v>
      </c>
      <c r="S3734" t="s">
        <v>8351</v>
      </c>
      <c r="T3734" s="10">
        <f t="shared" si="293"/>
        <v>41968.677465277782</v>
      </c>
      <c r="U3734" s="11">
        <f t="shared" si="294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 t="e">
        <f t="shared" si="291"/>
        <v>#DIV/0!</v>
      </c>
      <c r="Q3735" t="str">
        <f t="shared" si="292"/>
        <v>theater/plays</v>
      </c>
      <c r="R3735" t="s">
        <v>8333</v>
      </c>
      <c r="S3735" t="s">
        <v>8351</v>
      </c>
      <c r="T3735" s="10">
        <f t="shared" si="293"/>
        <v>42103.024398148147</v>
      </c>
      <c r="U3735" s="11">
        <f t="shared" si="294"/>
        <v>42112.9375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28.466666666666669</v>
      </c>
      <c r="P3736" s="6">
        <f t="shared" si="291"/>
        <v>61</v>
      </c>
      <c r="Q3736" t="str">
        <f t="shared" si="292"/>
        <v>theater/plays</v>
      </c>
      <c r="R3736" t="s">
        <v>8333</v>
      </c>
      <c r="S3736" t="s">
        <v>8351</v>
      </c>
      <c r="T3736" s="10">
        <f t="shared" si="293"/>
        <v>42089.901574074072</v>
      </c>
      <c r="U3736" s="11">
        <f t="shared" si="294"/>
        <v>42149.901574074072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13.333333333333334</v>
      </c>
      <c r="P3737" s="6">
        <f t="shared" si="291"/>
        <v>10</v>
      </c>
      <c r="Q3737" t="str">
        <f t="shared" si="292"/>
        <v>theater/plays</v>
      </c>
      <c r="R3737" t="s">
        <v>8333</v>
      </c>
      <c r="S3737" t="s">
        <v>8351</v>
      </c>
      <c r="T3737" s="10">
        <f t="shared" si="293"/>
        <v>42122.693159722221</v>
      </c>
      <c r="U3737" s="11">
        <f t="shared" si="294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0.66666666666666674</v>
      </c>
      <c r="P3738" s="6">
        <f t="shared" si="291"/>
        <v>10</v>
      </c>
      <c r="Q3738" t="str">
        <f t="shared" si="292"/>
        <v>theater/plays</v>
      </c>
      <c r="R3738" t="s">
        <v>8333</v>
      </c>
      <c r="S3738" t="s">
        <v>8351</v>
      </c>
      <c r="T3738" s="10">
        <f t="shared" si="293"/>
        <v>42048.711724537032</v>
      </c>
      <c r="U3738" s="11">
        <f t="shared" si="294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21.428571428571427</v>
      </c>
      <c r="P3739" s="6">
        <f t="shared" si="291"/>
        <v>37.5</v>
      </c>
      <c r="Q3739" t="str">
        <f t="shared" si="292"/>
        <v>theater/plays</v>
      </c>
      <c r="R3739" t="s">
        <v>8333</v>
      </c>
      <c r="S3739" t="s">
        <v>8351</v>
      </c>
      <c r="T3739" s="10">
        <f t="shared" si="293"/>
        <v>42297.691006944442</v>
      </c>
      <c r="U3739" s="11">
        <f t="shared" si="294"/>
        <v>42320.290972222225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 s="6">
        <f t="shared" si="291"/>
        <v>45</v>
      </c>
      <c r="Q3740" t="str">
        <f t="shared" si="292"/>
        <v>theater/plays</v>
      </c>
      <c r="R3740" t="s">
        <v>8333</v>
      </c>
      <c r="S3740" t="s">
        <v>8351</v>
      </c>
      <c r="T3740" s="10">
        <f t="shared" si="293"/>
        <v>41813.938715277778</v>
      </c>
      <c r="U3740" s="11">
        <f t="shared" si="294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20.125</v>
      </c>
      <c r="P3741" s="6">
        <f t="shared" si="291"/>
        <v>100.625</v>
      </c>
      <c r="Q3741" t="str">
        <f t="shared" si="292"/>
        <v>theater/plays</v>
      </c>
      <c r="R3741" t="s">
        <v>8333</v>
      </c>
      <c r="S3741" t="s">
        <v>8351</v>
      </c>
      <c r="T3741" s="10">
        <f t="shared" si="293"/>
        <v>42548.449861111112</v>
      </c>
      <c r="U3741" s="11">
        <f t="shared" si="294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17.899999999999999</v>
      </c>
      <c r="P3742" s="6">
        <f t="shared" si="291"/>
        <v>25.571428571428573</v>
      </c>
      <c r="Q3742" t="str">
        <f t="shared" si="292"/>
        <v>theater/plays</v>
      </c>
      <c r="R3742" t="s">
        <v>8333</v>
      </c>
      <c r="S3742" t="s">
        <v>8351</v>
      </c>
      <c r="T3742" s="10">
        <f t="shared" si="293"/>
        <v>41833.089756944442</v>
      </c>
      <c r="U3742" s="11">
        <f t="shared" si="294"/>
        <v>41863.079143518517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 t="e">
        <f t="shared" si="291"/>
        <v>#DIV/0!</v>
      </c>
      <c r="Q3743" t="str">
        <f t="shared" si="292"/>
        <v>theater/plays</v>
      </c>
      <c r="R3743" t="s">
        <v>8333</v>
      </c>
      <c r="S3743" t="s">
        <v>8351</v>
      </c>
      <c r="T3743" s="10">
        <f t="shared" si="293"/>
        <v>42325.920717592591</v>
      </c>
      <c r="U3743" s="11">
        <f t="shared" si="294"/>
        <v>42355.920717592591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 s="6">
        <f t="shared" si="291"/>
        <v>25</v>
      </c>
      <c r="Q3744" t="str">
        <f t="shared" si="292"/>
        <v>theater/plays</v>
      </c>
      <c r="R3744" t="s">
        <v>8333</v>
      </c>
      <c r="S3744" t="s">
        <v>8351</v>
      </c>
      <c r="T3744" s="10">
        <f t="shared" si="293"/>
        <v>41858.214629629627</v>
      </c>
      <c r="U3744" s="11">
        <f t="shared" si="294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 t="e">
        <f t="shared" si="291"/>
        <v>#DIV/0!</v>
      </c>
      <c r="Q3745" t="str">
        <f t="shared" si="292"/>
        <v>theater/plays</v>
      </c>
      <c r="R3745" t="s">
        <v>8333</v>
      </c>
      <c r="S3745" t="s">
        <v>8351</v>
      </c>
      <c r="T3745" s="10">
        <f t="shared" si="293"/>
        <v>41793.710231481484</v>
      </c>
      <c r="U3745" s="11">
        <f t="shared" si="294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 t="e">
        <f t="shared" si="291"/>
        <v>#DIV/0!</v>
      </c>
      <c r="Q3746" t="str">
        <f t="shared" si="292"/>
        <v>theater/plays</v>
      </c>
      <c r="R3746" t="s">
        <v>8333</v>
      </c>
      <c r="S3746" t="s">
        <v>8351</v>
      </c>
      <c r="T3746" s="10">
        <f t="shared" si="293"/>
        <v>41793.814259259263</v>
      </c>
      <c r="U3746" s="11">
        <f t="shared" si="294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 s="6">
        <f t="shared" si="291"/>
        <v>10</v>
      </c>
      <c r="Q3747" t="str">
        <f t="shared" si="292"/>
        <v>theater/plays</v>
      </c>
      <c r="R3747" t="s">
        <v>8333</v>
      </c>
      <c r="S3747" t="s">
        <v>8351</v>
      </c>
      <c r="T3747" s="10">
        <f t="shared" si="293"/>
        <v>41831.697939814818</v>
      </c>
      <c r="U3747" s="11">
        <f t="shared" si="294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</v>
      </c>
      <c r="P3748" s="6">
        <f t="shared" si="291"/>
        <v>202</v>
      </c>
      <c r="Q3748" t="str">
        <f t="shared" si="292"/>
        <v>theater/plays</v>
      </c>
      <c r="R3748" t="s">
        <v>8333</v>
      </c>
      <c r="S3748" t="s">
        <v>8351</v>
      </c>
      <c r="T3748" s="10">
        <f t="shared" si="293"/>
        <v>42621.389340277776</v>
      </c>
      <c r="U3748" s="11">
        <f t="shared" si="294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 s="6">
        <f t="shared" si="291"/>
        <v>25</v>
      </c>
      <c r="Q3749" t="str">
        <f t="shared" si="292"/>
        <v>theater/plays</v>
      </c>
      <c r="R3749" t="s">
        <v>8333</v>
      </c>
      <c r="S3749" t="s">
        <v>8351</v>
      </c>
      <c r="T3749" s="10">
        <f t="shared" si="293"/>
        <v>42164.299722222218</v>
      </c>
      <c r="U3749" s="11">
        <f t="shared" si="294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103.52</v>
      </c>
      <c r="P3750" s="6">
        <f t="shared" si="291"/>
        <v>99.538461538461533</v>
      </c>
      <c r="Q3750" t="str">
        <f t="shared" si="292"/>
        <v>theater/musical</v>
      </c>
      <c r="R3750" t="s">
        <v>8327</v>
      </c>
      <c r="S3750" t="s">
        <v>8351</v>
      </c>
      <c r="T3750" s="10">
        <f t="shared" si="293"/>
        <v>42395.706435185188</v>
      </c>
      <c r="U3750" s="11">
        <f t="shared" si="294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 s="6">
        <f t="shared" si="291"/>
        <v>75</v>
      </c>
      <c r="Q3751" t="str">
        <f t="shared" si="292"/>
        <v>theater/musical</v>
      </c>
      <c r="R3751" t="s">
        <v>8327</v>
      </c>
      <c r="S3751" t="s">
        <v>8351</v>
      </c>
      <c r="T3751" s="10">
        <f t="shared" si="293"/>
        <v>42458.127175925925</v>
      </c>
      <c r="U3751" s="11">
        <f t="shared" si="294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100.44999999999999</v>
      </c>
      <c r="P3752" s="6">
        <f t="shared" si="291"/>
        <v>215.25</v>
      </c>
      <c r="Q3752" t="str">
        <f t="shared" si="292"/>
        <v>theater/musical</v>
      </c>
      <c r="R3752" t="s">
        <v>8327</v>
      </c>
      <c r="S3752" t="s">
        <v>8351</v>
      </c>
      <c r="T3752" s="10">
        <f t="shared" si="293"/>
        <v>42016.981574074074</v>
      </c>
      <c r="U3752" s="11">
        <f t="shared" si="294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132.6</v>
      </c>
      <c r="P3753" s="6">
        <f t="shared" si="291"/>
        <v>120.54545454545455</v>
      </c>
      <c r="Q3753" t="str">
        <f t="shared" si="292"/>
        <v>theater/musical</v>
      </c>
      <c r="R3753" t="s">
        <v>8327</v>
      </c>
      <c r="S3753" t="s">
        <v>8351</v>
      </c>
      <c r="T3753" s="10">
        <f t="shared" si="293"/>
        <v>42403.035567129627</v>
      </c>
      <c r="U3753" s="11">
        <f t="shared" si="294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112.99999999999999</v>
      </c>
      <c r="P3754" s="6">
        <f t="shared" si="291"/>
        <v>37.666666666666664</v>
      </c>
      <c r="Q3754" t="str">
        <f t="shared" si="292"/>
        <v>theater/musical</v>
      </c>
      <c r="R3754" t="s">
        <v>8327</v>
      </c>
      <c r="S3754" t="s">
        <v>8351</v>
      </c>
      <c r="T3754" s="10">
        <f t="shared" si="293"/>
        <v>42619.802488425921</v>
      </c>
      <c r="U3754" s="11">
        <f t="shared" si="294"/>
        <v>42659.875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103.34</v>
      </c>
      <c r="P3755" s="6">
        <f t="shared" si="291"/>
        <v>172.23333333333332</v>
      </c>
      <c r="Q3755" t="str">
        <f t="shared" si="292"/>
        <v>theater/musical</v>
      </c>
      <c r="R3755" t="s">
        <v>8327</v>
      </c>
      <c r="S3755" t="s">
        <v>8351</v>
      </c>
      <c r="T3755" s="10">
        <f t="shared" si="293"/>
        <v>42128.824074074073</v>
      </c>
      <c r="U3755" s="11">
        <f t="shared" si="294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 s="6">
        <f t="shared" si="291"/>
        <v>111.11111111111111</v>
      </c>
      <c r="Q3756" t="str">
        <f t="shared" si="292"/>
        <v>theater/musical</v>
      </c>
      <c r="R3756" t="s">
        <v>8327</v>
      </c>
      <c r="S3756" t="s">
        <v>8351</v>
      </c>
      <c r="T3756" s="10">
        <f t="shared" si="293"/>
        <v>41808.881215277775</v>
      </c>
      <c r="U3756" s="11">
        <f t="shared" si="294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129.63636363636363</v>
      </c>
      <c r="P3757" s="6">
        <f t="shared" si="291"/>
        <v>25.464285714285715</v>
      </c>
      <c r="Q3757" t="str">
        <f t="shared" si="292"/>
        <v>theater/musical</v>
      </c>
      <c r="R3757" t="s">
        <v>8327</v>
      </c>
      <c r="S3757" t="s">
        <v>8351</v>
      </c>
      <c r="T3757" s="10">
        <f t="shared" si="293"/>
        <v>42445.866979166662</v>
      </c>
      <c r="U3757" s="11">
        <f t="shared" si="294"/>
        <v>42475.866979166662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101.11111111111111</v>
      </c>
      <c r="P3758" s="6">
        <f t="shared" si="291"/>
        <v>267.64705882352939</v>
      </c>
      <c r="Q3758" t="str">
        <f t="shared" si="292"/>
        <v>theater/musical</v>
      </c>
      <c r="R3758" t="s">
        <v>8327</v>
      </c>
      <c r="S3758" t="s">
        <v>8351</v>
      </c>
      <c r="T3758" s="10">
        <f t="shared" si="293"/>
        <v>41771.814791666664</v>
      </c>
      <c r="U3758" s="11">
        <f t="shared" si="294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108.51428571428572</v>
      </c>
      <c r="P3759" s="6">
        <f t="shared" si="291"/>
        <v>75.959999999999994</v>
      </c>
      <c r="Q3759" t="str">
        <f t="shared" si="292"/>
        <v>theater/musical</v>
      </c>
      <c r="R3759" t="s">
        <v>8327</v>
      </c>
      <c r="S3759" t="s">
        <v>8351</v>
      </c>
      <c r="T3759" s="10">
        <f t="shared" si="293"/>
        <v>41954.850868055553</v>
      </c>
      <c r="U3759" s="11">
        <f t="shared" si="294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102.33333333333334</v>
      </c>
      <c r="P3760" s="6">
        <f t="shared" si="291"/>
        <v>59.03846153846154</v>
      </c>
      <c r="Q3760" t="str">
        <f t="shared" si="292"/>
        <v>theater/musical</v>
      </c>
      <c r="R3760" t="s">
        <v>8327</v>
      </c>
      <c r="S3760" t="s">
        <v>8351</v>
      </c>
      <c r="T3760" s="10">
        <f t="shared" si="293"/>
        <v>41747.471504629626</v>
      </c>
      <c r="U3760" s="11">
        <f t="shared" si="294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110.24425000000002</v>
      </c>
      <c r="P3761" s="6">
        <f t="shared" si="291"/>
        <v>50.111022727272733</v>
      </c>
      <c r="Q3761" t="str">
        <f t="shared" si="292"/>
        <v>theater/musical</v>
      </c>
      <c r="R3761" t="s">
        <v>8327</v>
      </c>
      <c r="S3761" t="s">
        <v>8351</v>
      </c>
      <c r="T3761" s="10">
        <f t="shared" si="293"/>
        <v>42182.108252314814</v>
      </c>
      <c r="U3761" s="11">
        <f t="shared" si="294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101.0154</v>
      </c>
      <c r="P3762" s="6">
        <f t="shared" si="291"/>
        <v>55.502967032967035</v>
      </c>
      <c r="Q3762" t="str">
        <f t="shared" si="292"/>
        <v>theater/musical</v>
      </c>
      <c r="R3762" t="s">
        <v>8327</v>
      </c>
      <c r="S3762" t="s">
        <v>8351</v>
      </c>
      <c r="T3762" s="10">
        <f t="shared" si="293"/>
        <v>41739.525300925925</v>
      </c>
      <c r="U3762" s="11">
        <f t="shared" si="294"/>
        <v>41764.525300925925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 s="6">
        <f t="shared" si="291"/>
        <v>166.66666666666666</v>
      </c>
      <c r="Q3763" t="str">
        <f t="shared" si="292"/>
        <v>theater/musical</v>
      </c>
      <c r="R3763" t="s">
        <v>8327</v>
      </c>
      <c r="S3763" t="s">
        <v>8351</v>
      </c>
      <c r="T3763" s="10">
        <f t="shared" si="293"/>
        <v>42173.466863425929</v>
      </c>
      <c r="U3763" s="11">
        <f t="shared" si="294"/>
        <v>42226.958333333328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106.24</v>
      </c>
      <c r="P3764" s="6">
        <f t="shared" si="291"/>
        <v>47.428571428571431</v>
      </c>
      <c r="Q3764" t="str">
        <f t="shared" si="292"/>
        <v>theater/musical</v>
      </c>
      <c r="R3764" t="s">
        <v>8327</v>
      </c>
      <c r="S3764" t="s">
        <v>8351</v>
      </c>
      <c r="T3764" s="10">
        <f t="shared" si="293"/>
        <v>42193.813530092593</v>
      </c>
      <c r="U3764" s="11">
        <f t="shared" si="294"/>
        <v>42218.813530092593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 s="6">
        <f t="shared" si="291"/>
        <v>64.935064935064929</v>
      </c>
      <c r="Q3765" t="str">
        <f t="shared" si="292"/>
        <v>theater/musical</v>
      </c>
      <c r="R3765" t="s">
        <v>8327</v>
      </c>
      <c r="S3765" t="s">
        <v>8351</v>
      </c>
      <c r="T3765" s="10">
        <f t="shared" si="293"/>
        <v>42065.750300925924</v>
      </c>
      <c r="U3765" s="11">
        <f t="shared" si="294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 s="6">
        <f t="shared" si="291"/>
        <v>55.555555555555557</v>
      </c>
      <c r="Q3766" t="str">
        <f t="shared" si="292"/>
        <v>theater/musical</v>
      </c>
      <c r="R3766" t="s">
        <v>8327</v>
      </c>
      <c r="S3766" t="s">
        <v>8351</v>
      </c>
      <c r="T3766" s="10">
        <f t="shared" si="293"/>
        <v>42499.842962962968</v>
      </c>
      <c r="U3766" s="11">
        <f t="shared" si="294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113.45714285714286</v>
      </c>
      <c r="P3767" s="6">
        <f t="shared" si="291"/>
        <v>74.224299065420567</v>
      </c>
      <c r="Q3767" t="str">
        <f t="shared" si="292"/>
        <v>theater/musical</v>
      </c>
      <c r="R3767" t="s">
        <v>8327</v>
      </c>
      <c r="S3767" t="s">
        <v>8351</v>
      </c>
      <c r="T3767" s="10">
        <f t="shared" si="293"/>
        <v>41820.776412037041</v>
      </c>
      <c r="U3767" s="11">
        <f t="shared" si="294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102.65010000000001</v>
      </c>
      <c r="P3768" s="6">
        <f t="shared" si="291"/>
        <v>106.9271875</v>
      </c>
      <c r="Q3768" t="str">
        <f t="shared" si="292"/>
        <v>theater/musical</v>
      </c>
      <c r="R3768" t="s">
        <v>8327</v>
      </c>
      <c r="S3768" t="s">
        <v>8351</v>
      </c>
      <c r="T3768" s="10">
        <f t="shared" si="293"/>
        <v>41788.167187500003</v>
      </c>
      <c r="U3768" s="11">
        <f t="shared" si="294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116.75</v>
      </c>
      <c r="P3769" s="6">
        <f t="shared" si="291"/>
        <v>41.696428571428569</v>
      </c>
      <c r="Q3769" t="str">
        <f t="shared" si="292"/>
        <v>theater/musical</v>
      </c>
      <c r="R3769" t="s">
        <v>8327</v>
      </c>
      <c r="S3769" t="s">
        <v>8351</v>
      </c>
      <c r="T3769" s="10">
        <f t="shared" si="293"/>
        <v>42050.019641203704</v>
      </c>
      <c r="U3769" s="11">
        <f t="shared" si="294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107.65274999999998</v>
      </c>
      <c r="P3770" s="6">
        <f t="shared" si="291"/>
        <v>74.243275862068955</v>
      </c>
      <c r="Q3770" t="str">
        <f t="shared" si="292"/>
        <v>theater/musical</v>
      </c>
      <c r="R3770" t="s">
        <v>8327</v>
      </c>
      <c r="S3770" t="s">
        <v>8351</v>
      </c>
      <c r="T3770" s="10">
        <f t="shared" si="293"/>
        <v>41772.727893518517</v>
      </c>
      <c r="U3770" s="11">
        <f t="shared" si="294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 s="6">
        <f t="shared" si="291"/>
        <v>73.333333333333329</v>
      </c>
      <c r="Q3771" t="str">
        <f t="shared" si="292"/>
        <v>theater/musical</v>
      </c>
      <c r="R3771" t="s">
        <v>8327</v>
      </c>
      <c r="S3771" t="s">
        <v>8351</v>
      </c>
      <c r="T3771" s="10">
        <f t="shared" si="293"/>
        <v>42445.598136574074</v>
      </c>
      <c r="U3771" s="11">
        <f t="shared" si="294"/>
        <v>42475.598136574074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 s="6">
        <f t="shared" si="291"/>
        <v>100</v>
      </c>
      <c r="Q3772" t="str">
        <f t="shared" si="292"/>
        <v>theater/musical</v>
      </c>
      <c r="R3772" t="s">
        <v>8327</v>
      </c>
      <c r="S3772" t="s">
        <v>8351</v>
      </c>
      <c r="T3772" s="10">
        <f t="shared" si="293"/>
        <v>42138.930671296301</v>
      </c>
      <c r="U3772" s="11">
        <f t="shared" si="294"/>
        <v>42168.930671296301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 s="6">
        <f t="shared" si="291"/>
        <v>38.421052631578945</v>
      </c>
      <c r="Q3773" t="str">
        <f t="shared" si="292"/>
        <v>theater/musical</v>
      </c>
      <c r="R3773" t="s">
        <v>8327</v>
      </c>
      <c r="S3773" t="s">
        <v>8351</v>
      </c>
      <c r="T3773" s="10">
        <f t="shared" si="293"/>
        <v>42493.857083333336</v>
      </c>
      <c r="U3773" s="11">
        <f t="shared" si="294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110.2</v>
      </c>
      <c r="P3774" s="6">
        <f t="shared" si="291"/>
        <v>166.96969696969697</v>
      </c>
      <c r="Q3774" t="str">
        <f t="shared" si="292"/>
        <v>theater/musical</v>
      </c>
      <c r="R3774" t="s">
        <v>8327</v>
      </c>
      <c r="S3774" t="s">
        <v>8351</v>
      </c>
      <c r="T3774" s="10">
        <f t="shared" si="293"/>
        <v>42682.616967592592</v>
      </c>
      <c r="U3774" s="11">
        <f t="shared" si="294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108.2</v>
      </c>
      <c r="P3775" s="6">
        <f t="shared" si="291"/>
        <v>94.912280701754383</v>
      </c>
      <c r="Q3775" t="str">
        <f t="shared" si="292"/>
        <v>theater/musical</v>
      </c>
      <c r="R3775" t="s">
        <v>8327</v>
      </c>
      <c r="S3775" t="s">
        <v>8351</v>
      </c>
      <c r="T3775" s="10">
        <f t="shared" si="293"/>
        <v>42656.005173611105</v>
      </c>
      <c r="U3775" s="11">
        <f t="shared" si="294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 s="6">
        <f t="shared" si="291"/>
        <v>100</v>
      </c>
      <c r="Q3776" t="str">
        <f t="shared" si="292"/>
        <v>theater/musical</v>
      </c>
      <c r="R3776" t="s">
        <v>8327</v>
      </c>
      <c r="S3776" t="s">
        <v>8351</v>
      </c>
      <c r="T3776" s="10">
        <f t="shared" si="293"/>
        <v>42087.792303240742</v>
      </c>
      <c r="U3776" s="11">
        <f t="shared" si="294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100.25</v>
      </c>
      <c r="P3777" s="6">
        <f t="shared" si="291"/>
        <v>143.21428571428572</v>
      </c>
      <c r="Q3777" t="str">
        <f t="shared" si="292"/>
        <v>theater/musical</v>
      </c>
      <c r="R3777" t="s">
        <v>8327</v>
      </c>
      <c r="S3777" t="s">
        <v>8351</v>
      </c>
      <c r="T3777" s="10">
        <f t="shared" si="293"/>
        <v>42075.942627314813</v>
      </c>
      <c r="U3777" s="11">
        <f t="shared" si="294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95">(E3778/D3778)*100</f>
        <v>106.71250000000001</v>
      </c>
      <c r="P3778" s="6">
        <f t="shared" ref="P3778:P3841" si="296">(E3778/L3778)</f>
        <v>90.819148936170208</v>
      </c>
      <c r="Q3778" t="str">
        <f t="shared" ref="Q3778:Q3841" si="297">N3778</f>
        <v>theater/musical</v>
      </c>
      <c r="R3778" t="s">
        <v>8327</v>
      </c>
      <c r="S3778" t="s">
        <v>8351</v>
      </c>
      <c r="T3778" s="10">
        <f t="shared" si="293"/>
        <v>41814.367800925924</v>
      </c>
      <c r="U3778" s="11">
        <f t="shared" si="294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95"/>
        <v>143.19999999999999</v>
      </c>
      <c r="P3779" s="6">
        <f t="shared" si="296"/>
        <v>48.542372881355931</v>
      </c>
      <c r="Q3779" t="str">
        <f t="shared" si="297"/>
        <v>theater/musical</v>
      </c>
      <c r="R3779" t="s">
        <v>8327</v>
      </c>
      <c r="S3779" t="s">
        <v>8351</v>
      </c>
      <c r="T3779" s="10">
        <f t="shared" ref="T3779:T3842" si="298">(((J3779/60)/60)/24)+DATE(1970,1,1)</f>
        <v>41887.111354166671</v>
      </c>
      <c r="U3779" s="11">
        <f t="shared" ref="U3779:U3842" si="299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105.04166666666667</v>
      </c>
      <c r="P3780" s="6">
        <f t="shared" si="296"/>
        <v>70.027777777777771</v>
      </c>
      <c r="Q3780" t="str">
        <f t="shared" si="297"/>
        <v>theater/musical</v>
      </c>
      <c r="R3780" t="s">
        <v>8327</v>
      </c>
      <c r="S3780" t="s">
        <v>8351</v>
      </c>
      <c r="T3780" s="10">
        <f t="shared" si="298"/>
        <v>41989.819212962961</v>
      </c>
      <c r="U3780" s="11">
        <f t="shared" si="299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103.98</v>
      </c>
      <c r="P3781" s="6">
        <f t="shared" si="296"/>
        <v>135.62608695652173</v>
      </c>
      <c r="Q3781" t="str">
        <f t="shared" si="297"/>
        <v>theater/musical</v>
      </c>
      <c r="R3781" t="s">
        <v>8327</v>
      </c>
      <c r="S3781" t="s">
        <v>8351</v>
      </c>
      <c r="T3781" s="10">
        <f t="shared" si="298"/>
        <v>42425.735416666663</v>
      </c>
      <c r="U3781" s="11">
        <f t="shared" si="299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 s="6">
        <f t="shared" si="296"/>
        <v>100</v>
      </c>
      <c r="Q3782" t="str">
        <f t="shared" si="297"/>
        <v>theater/musical</v>
      </c>
      <c r="R3782" t="s">
        <v>8327</v>
      </c>
      <c r="S3782" t="s">
        <v>8351</v>
      </c>
      <c r="T3782" s="10">
        <f t="shared" si="298"/>
        <v>42166.219733796301</v>
      </c>
      <c r="U3782" s="11">
        <f t="shared" si="299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109.66666666666667</v>
      </c>
      <c r="P3783" s="6">
        <f t="shared" si="296"/>
        <v>94.90384615384616</v>
      </c>
      <c r="Q3783" t="str">
        <f t="shared" si="297"/>
        <v>theater/musical</v>
      </c>
      <c r="R3783" t="s">
        <v>8327</v>
      </c>
      <c r="S3783" t="s">
        <v>8351</v>
      </c>
      <c r="T3783" s="10">
        <f t="shared" si="298"/>
        <v>41865.882928240739</v>
      </c>
      <c r="U3783" s="11">
        <f t="shared" si="299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101.75</v>
      </c>
      <c r="P3784" s="6">
        <f t="shared" si="296"/>
        <v>75.370370370370367</v>
      </c>
      <c r="Q3784" t="str">
        <f t="shared" si="297"/>
        <v>theater/musical</v>
      </c>
      <c r="R3784" t="s">
        <v>8327</v>
      </c>
      <c r="S3784" t="s">
        <v>8351</v>
      </c>
      <c r="T3784" s="10">
        <f t="shared" si="298"/>
        <v>42546.862233796302</v>
      </c>
      <c r="U3784" s="11">
        <f t="shared" si="299"/>
        <v>42575.958333333328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128.91666666666666</v>
      </c>
      <c r="P3785" s="6">
        <f t="shared" si="296"/>
        <v>64.458333333333329</v>
      </c>
      <c r="Q3785" t="str">
        <f t="shared" si="297"/>
        <v>theater/musical</v>
      </c>
      <c r="R3785" t="s">
        <v>8327</v>
      </c>
      <c r="S3785" t="s">
        <v>8351</v>
      </c>
      <c r="T3785" s="10">
        <f t="shared" si="298"/>
        <v>42420.140277777777</v>
      </c>
      <c r="U3785" s="11">
        <f t="shared" si="299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114.99999999999999</v>
      </c>
      <c r="P3786" s="6">
        <f t="shared" si="296"/>
        <v>115</v>
      </c>
      <c r="Q3786" t="str">
        <f t="shared" si="297"/>
        <v>theater/musical</v>
      </c>
      <c r="R3786" t="s">
        <v>8327</v>
      </c>
      <c r="S3786" t="s">
        <v>8351</v>
      </c>
      <c r="T3786" s="10">
        <f t="shared" si="298"/>
        <v>42531.980694444443</v>
      </c>
      <c r="U3786" s="11">
        <f t="shared" si="299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150.75</v>
      </c>
      <c r="P3787" s="6">
        <f t="shared" si="296"/>
        <v>100.5</v>
      </c>
      <c r="Q3787" t="str">
        <f t="shared" si="297"/>
        <v>theater/musical</v>
      </c>
      <c r="R3787" t="s">
        <v>8327</v>
      </c>
      <c r="S3787" t="s">
        <v>8351</v>
      </c>
      <c r="T3787" s="10">
        <f t="shared" si="298"/>
        <v>42548.63853009259</v>
      </c>
      <c r="U3787" s="11">
        <f t="shared" si="299"/>
        <v>42584.418749999997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110.96666666666665</v>
      </c>
      <c r="P3788" s="6">
        <f t="shared" si="296"/>
        <v>93.774647887323937</v>
      </c>
      <c r="Q3788" t="str">
        <f t="shared" si="297"/>
        <v>theater/musical</v>
      </c>
      <c r="R3788" t="s">
        <v>8327</v>
      </c>
      <c r="S3788" t="s">
        <v>8351</v>
      </c>
      <c r="T3788" s="10">
        <f t="shared" si="298"/>
        <v>42487.037905092591</v>
      </c>
      <c r="U3788" s="11">
        <f t="shared" si="299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100.28571428571429</v>
      </c>
      <c r="P3789" s="6">
        <f t="shared" si="296"/>
        <v>35.1</v>
      </c>
      <c r="Q3789" t="str">
        <f t="shared" si="297"/>
        <v>theater/musical</v>
      </c>
      <c r="R3789" t="s">
        <v>8327</v>
      </c>
      <c r="S3789" t="s">
        <v>8351</v>
      </c>
      <c r="T3789" s="10">
        <f t="shared" si="298"/>
        <v>42167.534791666665</v>
      </c>
      <c r="U3789" s="11">
        <f t="shared" si="299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0.66666666666666674</v>
      </c>
      <c r="P3790" s="6">
        <f t="shared" si="296"/>
        <v>500</v>
      </c>
      <c r="Q3790" t="str">
        <f t="shared" si="297"/>
        <v>theater/musical</v>
      </c>
      <c r="R3790" t="s">
        <v>8327</v>
      </c>
      <c r="S3790" t="s">
        <v>8351</v>
      </c>
      <c r="T3790" s="10">
        <f t="shared" si="298"/>
        <v>42333.695821759262</v>
      </c>
      <c r="U3790" s="11">
        <f t="shared" si="299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</v>
      </c>
      <c r="P3791" s="6">
        <f t="shared" si="296"/>
        <v>29</v>
      </c>
      <c r="Q3791" t="str">
        <f t="shared" si="297"/>
        <v>theater/musical</v>
      </c>
      <c r="R3791" t="s">
        <v>8327</v>
      </c>
      <c r="S3791" t="s">
        <v>8351</v>
      </c>
      <c r="T3791" s="10">
        <f t="shared" si="298"/>
        <v>42138.798819444448</v>
      </c>
      <c r="U3791" s="11">
        <f t="shared" si="299"/>
        <v>42170.798819444448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 t="e">
        <f t="shared" si="296"/>
        <v>#DIV/0!</v>
      </c>
      <c r="Q3792" t="str">
        <f t="shared" si="297"/>
        <v>theater/musical</v>
      </c>
      <c r="R3792" t="s">
        <v>8327</v>
      </c>
      <c r="S3792" t="s">
        <v>8351</v>
      </c>
      <c r="T3792" s="10">
        <f t="shared" si="298"/>
        <v>42666.666932870372</v>
      </c>
      <c r="U3792" s="11">
        <f t="shared" si="299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 t="e">
        <f t="shared" si="296"/>
        <v>#DIV/0!</v>
      </c>
      <c r="Q3793" t="str">
        <f t="shared" si="297"/>
        <v>theater/musical</v>
      </c>
      <c r="R3793" t="s">
        <v>8327</v>
      </c>
      <c r="S3793" t="s">
        <v>8351</v>
      </c>
      <c r="T3793" s="10">
        <f t="shared" si="298"/>
        <v>41766.692037037035</v>
      </c>
      <c r="U3793" s="11">
        <f t="shared" si="299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0.27999999999999997</v>
      </c>
      <c r="P3794" s="6">
        <f t="shared" si="296"/>
        <v>17.5</v>
      </c>
      <c r="Q3794" t="str">
        <f t="shared" si="297"/>
        <v>theater/musical</v>
      </c>
      <c r="R3794" t="s">
        <v>8327</v>
      </c>
      <c r="S3794" t="s">
        <v>8351</v>
      </c>
      <c r="T3794" s="10">
        <f t="shared" si="298"/>
        <v>42170.447013888886</v>
      </c>
      <c r="U3794" s="11">
        <f t="shared" si="299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59.657142857142851</v>
      </c>
      <c r="P3795" s="6">
        <f t="shared" si="296"/>
        <v>174</v>
      </c>
      <c r="Q3795" t="str">
        <f t="shared" si="297"/>
        <v>theater/musical</v>
      </c>
      <c r="R3795" t="s">
        <v>8327</v>
      </c>
      <c r="S3795" t="s">
        <v>8351</v>
      </c>
      <c r="T3795" s="10">
        <f t="shared" si="298"/>
        <v>41968.938993055555</v>
      </c>
      <c r="U3795" s="11">
        <f t="shared" si="299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 s="6">
        <f t="shared" si="296"/>
        <v>50</v>
      </c>
      <c r="Q3796" t="str">
        <f t="shared" si="297"/>
        <v>theater/musical</v>
      </c>
      <c r="R3796" t="s">
        <v>8327</v>
      </c>
      <c r="S3796" t="s">
        <v>8351</v>
      </c>
      <c r="T3796" s="10">
        <f t="shared" si="298"/>
        <v>42132.58048611111</v>
      </c>
      <c r="U3796" s="11">
        <f t="shared" si="299"/>
        <v>42162.58048611111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1.6666666666666667</v>
      </c>
      <c r="P3797" s="6">
        <f t="shared" si="296"/>
        <v>5</v>
      </c>
      <c r="Q3797" t="str">
        <f t="shared" si="297"/>
        <v>theater/musical</v>
      </c>
      <c r="R3797" t="s">
        <v>8327</v>
      </c>
      <c r="S3797" t="s">
        <v>8351</v>
      </c>
      <c r="T3797" s="10">
        <f t="shared" si="298"/>
        <v>42201.436226851853</v>
      </c>
      <c r="U3797" s="11">
        <f t="shared" si="299"/>
        <v>42244.9375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4.4444444444444444E-3</v>
      </c>
      <c r="P3798" s="6">
        <f t="shared" si="296"/>
        <v>1</v>
      </c>
      <c r="Q3798" t="str">
        <f t="shared" si="297"/>
        <v>theater/musical</v>
      </c>
      <c r="R3798" t="s">
        <v>8327</v>
      </c>
      <c r="S3798" t="s">
        <v>8351</v>
      </c>
      <c r="T3798" s="10">
        <f t="shared" si="298"/>
        <v>42689.029583333337</v>
      </c>
      <c r="U3798" s="11">
        <f t="shared" si="299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89.666666666666657</v>
      </c>
      <c r="P3799" s="6">
        <f t="shared" si="296"/>
        <v>145.40540540540542</v>
      </c>
      <c r="Q3799" t="str">
        <f t="shared" si="297"/>
        <v>theater/musical</v>
      </c>
      <c r="R3799" t="s">
        <v>8327</v>
      </c>
      <c r="S3799" t="s">
        <v>8351</v>
      </c>
      <c r="T3799" s="10">
        <f t="shared" si="298"/>
        <v>42084.881539351853</v>
      </c>
      <c r="U3799" s="11">
        <f t="shared" si="299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1.4642857142857144</v>
      </c>
      <c r="P3800" s="6">
        <f t="shared" si="296"/>
        <v>205</v>
      </c>
      <c r="Q3800" t="str">
        <f t="shared" si="297"/>
        <v>theater/musical</v>
      </c>
      <c r="R3800" t="s">
        <v>8327</v>
      </c>
      <c r="S3800" t="s">
        <v>8351</v>
      </c>
      <c r="T3800" s="10">
        <f t="shared" si="298"/>
        <v>41831.722777777781</v>
      </c>
      <c r="U3800" s="11">
        <f t="shared" si="299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4.0199999999999996</v>
      </c>
      <c r="P3801" s="6">
        <f t="shared" si="296"/>
        <v>100.5</v>
      </c>
      <c r="Q3801" t="str">
        <f t="shared" si="297"/>
        <v>theater/musical</v>
      </c>
      <c r="R3801" t="s">
        <v>8327</v>
      </c>
      <c r="S3801" t="s">
        <v>8351</v>
      </c>
      <c r="T3801" s="10">
        <f t="shared" si="298"/>
        <v>42410.93105324074</v>
      </c>
      <c r="U3801" s="11">
        <f t="shared" si="299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</v>
      </c>
      <c r="P3802" s="6">
        <f t="shared" si="296"/>
        <v>55.0625</v>
      </c>
      <c r="Q3802" t="str">
        <f t="shared" si="297"/>
        <v>theater/musical</v>
      </c>
      <c r="R3802" t="s">
        <v>8327</v>
      </c>
      <c r="S3802" t="s">
        <v>8351</v>
      </c>
      <c r="T3802" s="10">
        <f t="shared" si="298"/>
        <v>41982.737071759257</v>
      </c>
      <c r="U3802" s="11">
        <f t="shared" si="299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8.52</v>
      </c>
      <c r="P3803" s="6">
        <f t="shared" si="296"/>
        <v>47.333333333333336</v>
      </c>
      <c r="Q3803" t="str">
        <f t="shared" si="297"/>
        <v>theater/musical</v>
      </c>
      <c r="R3803" t="s">
        <v>8327</v>
      </c>
      <c r="S3803" t="s">
        <v>8351</v>
      </c>
      <c r="T3803" s="10">
        <f t="shared" si="298"/>
        <v>41975.676111111112</v>
      </c>
      <c r="U3803" s="11">
        <f t="shared" si="299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 t="e">
        <f t="shared" si="296"/>
        <v>#DIV/0!</v>
      </c>
      <c r="Q3804" t="str">
        <f t="shared" si="297"/>
        <v>theater/musical</v>
      </c>
      <c r="R3804" t="s">
        <v>8327</v>
      </c>
      <c r="S3804" t="s">
        <v>8351</v>
      </c>
      <c r="T3804" s="10">
        <f t="shared" si="298"/>
        <v>42269.126226851848</v>
      </c>
      <c r="U3804" s="11">
        <f t="shared" si="299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19.650000000000002</v>
      </c>
      <c r="P3805" s="6">
        <f t="shared" si="296"/>
        <v>58.95</v>
      </c>
      <c r="Q3805" t="str">
        <f t="shared" si="297"/>
        <v>theater/musical</v>
      </c>
      <c r="R3805" t="s">
        <v>8327</v>
      </c>
      <c r="S3805" t="s">
        <v>8351</v>
      </c>
      <c r="T3805" s="10">
        <f t="shared" si="298"/>
        <v>42403.971851851849</v>
      </c>
      <c r="U3805" s="11">
        <f t="shared" si="299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 t="e">
        <f t="shared" si="296"/>
        <v>#DIV/0!</v>
      </c>
      <c r="Q3806" t="str">
        <f t="shared" si="297"/>
        <v>theater/musical</v>
      </c>
      <c r="R3806" t="s">
        <v>8327</v>
      </c>
      <c r="S3806" t="s">
        <v>8351</v>
      </c>
      <c r="T3806" s="10">
        <f t="shared" si="298"/>
        <v>42527.00953703704</v>
      </c>
      <c r="U3806" s="11">
        <f t="shared" si="299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2E-3</v>
      </c>
      <c r="P3807" s="6">
        <f t="shared" si="296"/>
        <v>1.5</v>
      </c>
      <c r="Q3807" t="str">
        <f t="shared" si="297"/>
        <v>theater/musical</v>
      </c>
      <c r="R3807" t="s">
        <v>8327</v>
      </c>
      <c r="S3807" t="s">
        <v>8351</v>
      </c>
      <c r="T3807" s="10">
        <f t="shared" si="298"/>
        <v>41849.887037037035</v>
      </c>
      <c r="U3807" s="11">
        <f t="shared" si="299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6.6666666666666666E-2</v>
      </c>
      <c r="P3808" s="6">
        <f t="shared" si="296"/>
        <v>5</v>
      </c>
      <c r="Q3808" t="str">
        <f t="shared" si="297"/>
        <v>theater/musical</v>
      </c>
      <c r="R3808" t="s">
        <v>8327</v>
      </c>
      <c r="S3808" t="s">
        <v>8351</v>
      </c>
      <c r="T3808" s="10">
        <f t="shared" si="298"/>
        <v>41799.259039351848</v>
      </c>
      <c r="U3808" s="11">
        <f t="shared" si="299"/>
        <v>41819.259039351848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30.333333333333336</v>
      </c>
      <c r="P3809" s="6">
        <f t="shared" si="296"/>
        <v>50.555555555555557</v>
      </c>
      <c r="Q3809" t="str">
        <f t="shared" si="297"/>
        <v>theater/musical</v>
      </c>
      <c r="R3809" t="s">
        <v>8327</v>
      </c>
      <c r="S3809" t="s">
        <v>8351</v>
      </c>
      <c r="T3809" s="10">
        <f t="shared" si="298"/>
        <v>42090.909016203703</v>
      </c>
      <c r="U3809" s="11">
        <f t="shared" si="299"/>
        <v>42097.909016203703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 s="6">
        <f t="shared" si="296"/>
        <v>41.666666666666664</v>
      </c>
      <c r="Q3810" t="str">
        <f t="shared" si="297"/>
        <v>theater/plays</v>
      </c>
      <c r="R3810" t="s">
        <v>8333</v>
      </c>
      <c r="S3810" t="s">
        <v>8351</v>
      </c>
      <c r="T3810" s="10">
        <f t="shared" si="298"/>
        <v>42059.453923611116</v>
      </c>
      <c r="U3810" s="11">
        <f t="shared" si="299"/>
        <v>42119.412256944444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101.25</v>
      </c>
      <c r="P3811" s="6">
        <f t="shared" si="296"/>
        <v>53.289473684210527</v>
      </c>
      <c r="Q3811" t="str">
        <f t="shared" si="297"/>
        <v>theater/plays</v>
      </c>
      <c r="R3811" t="s">
        <v>8333</v>
      </c>
      <c r="S3811" t="s">
        <v>8351</v>
      </c>
      <c r="T3811" s="10">
        <f t="shared" si="298"/>
        <v>41800.526701388888</v>
      </c>
      <c r="U3811" s="11">
        <f t="shared" si="299"/>
        <v>41850.958333333336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121.73333333333333</v>
      </c>
      <c r="P3812" s="6">
        <f t="shared" si="296"/>
        <v>70.230769230769226</v>
      </c>
      <c r="Q3812" t="str">
        <f t="shared" si="297"/>
        <v>theater/plays</v>
      </c>
      <c r="R3812" t="s">
        <v>8333</v>
      </c>
      <c r="S3812" t="s">
        <v>8351</v>
      </c>
      <c r="T3812" s="10">
        <f t="shared" si="298"/>
        <v>42054.849050925928</v>
      </c>
      <c r="U3812" s="11">
        <f t="shared" si="299"/>
        <v>42084.807384259257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 s="6">
        <f t="shared" si="296"/>
        <v>43.421052631578945</v>
      </c>
      <c r="Q3813" t="str">
        <f t="shared" si="297"/>
        <v>theater/plays</v>
      </c>
      <c r="R3813" t="s">
        <v>8333</v>
      </c>
      <c r="S3813" t="s">
        <v>8351</v>
      </c>
      <c r="T3813" s="10">
        <f t="shared" si="298"/>
        <v>42487.62700231481</v>
      </c>
      <c r="U3813" s="11">
        <f t="shared" si="299"/>
        <v>42521.458333333328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109.55</v>
      </c>
      <c r="P3814" s="6">
        <f t="shared" si="296"/>
        <v>199.18181818181819</v>
      </c>
      <c r="Q3814" t="str">
        <f t="shared" si="297"/>
        <v>theater/plays</v>
      </c>
      <c r="R3814" t="s">
        <v>8333</v>
      </c>
      <c r="S3814" t="s">
        <v>8351</v>
      </c>
      <c r="T3814" s="10">
        <f t="shared" si="298"/>
        <v>42109.751250000001</v>
      </c>
      <c r="U3814" s="11">
        <f t="shared" si="299"/>
        <v>42156.165972222225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100.95190476190474</v>
      </c>
      <c r="P3815" s="6">
        <f t="shared" si="296"/>
        <v>78.518148148148143</v>
      </c>
      <c r="Q3815" t="str">
        <f t="shared" si="297"/>
        <v>theater/plays</v>
      </c>
      <c r="R3815" t="s">
        <v>8333</v>
      </c>
      <c r="S3815" t="s">
        <v>8351</v>
      </c>
      <c r="T3815" s="10">
        <f t="shared" si="298"/>
        <v>42497.275706018518</v>
      </c>
      <c r="U3815" s="11">
        <f t="shared" si="299"/>
        <v>42535.904861111107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140.13333333333333</v>
      </c>
      <c r="P3816" s="6">
        <f t="shared" si="296"/>
        <v>61.823529411764703</v>
      </c>
      <c r="Q3816" t="str">
        <f t="shared" si="297"/>
        <v>theater/plays</v>
      </c>
      <c r="R3816" t="s">
        <v>8333</v>
      </c>
      <c r="S3816" t="s">
        <v>8351</v>
      </c>
      <c r="T3816" s="10">
        <f t="shared" si="298"/>
        <v>42058.904074074075</v>
      </c>
      <c r="U3816" s="11">
        <f t="shared" si="299"/>
        <v>42095.165972222225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100.001</v>
      </c>
      <c r="P3817" s="6">
        <f t="shared" si="296"/>
        <v>50.000500000000002</v>
      </c>
      <c r="Q3817" t="str">
        <f t="shared" si="297"/>
        <v>theater/plays</v>
      </c>
      <c r="R3817" t="s">
        <v>8333</v>
      </c>
      <c r="S3817" t="s">
        <v>8351</v>
      </c>
      <c r="T3817" s="10">
        <f t="shared" si="298"/>
        <v>42207.259918981479</v>
      </c>
      <c r="U3817" s="11">
        <f t="shared" si="299"/>
        <v>42236.958333333328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119.238</v>
      </c>
      <c r="P3818" s="6">
        <f t="shared" si="296"/>
        <v>48.339729729729726</v>
      </c>
      <c r="Q3818" t="str">
        <f t="shared" si="297"/>
        <v>theater/plays</v>
      </c>
      <c r="R3818" t="s">
        <v>8333</v>
      </c>
      <c r="S3818" t="s">
        <v>8351</v>
      </c>
      <c r="T3818" s="10">
        <f t="shared" si="298"/>
        <v>41807.690081018518</v>
      </c>
      <c r="U3818" s="11">
        <f t="shared" si="299"/>
        <v>41837.690081018518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107.25</v>
      </c>
      <c r="P3819" s="6">
        <f t="shared" si="296"/>
        <v>107.25</v>
      </c>
      <c r="Q3819" t="str">
        <f t="shared" si="297"/>
        <v>theater/plays</v>
      </c>
      <c r="R3819" t="s">
        <v>8333</v>
      </c>
      <c r="S3819" t="s">
        <v>8351</v>
      </c>
      <c r="T3819" s="10">
        <f t="shared" si="298"/>
        <v>42284.69694444444</v>
      </c>
      <c r="U3819" s="11">
        <f t="shared" si="299"/>
        <v>42301.165972222225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227.99999999999997</v>
      </c>
      <c r="P3820" s="6">
        <f t="shared" si="296"/>
        <v>57</v>
      </c>
      <c r="Q3820" t="str">
        <f t="shared" si="297"/>
        <v>theater/plays</v>
      </c>
      <c r="R3820" t="s">
        <v>8333</v>
      </c>
      <c r="S3820" t="s">
        <v>8351</v>
      </c>
      <c r="T3820" s="10">
        <f t="shared" si="298"/>
        <v>42045.84238425926</v>
      </c>
      <c r="U3820" s="11">
        <f t="shared" si="299"/>
        <v>42075.800717592589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106.4</v>
      </c>
      <c r="P3821" s="6">
        <f t="shared" si="296"/>
        <v>40.92307692307692</v>
      </c>
      <c r="Q3821" t="str">
        <f t="shared" si="297"/>
        <v>theater/plays</v>
      </c>
      <c r="R3821" t="s">
        <v>8333</v>
      </c>
      <c r="S3821" t="s">
        <v>8351</v>
      </c>
      <c r="T3821" s="10">
        <f t="shared" si="298"/>
        <v>42184.209537037037</v>
      </c>
      <c r="U3821" s="11">
        <f t="shared" si="299"/>
        <v>42202.876388888893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143.33333333333334</v>
      </c>
      <c r="P3822" s="6">
        <f t="shared" si="296"/>
        <v>21.5</v>
      </c>
      <c r="Q3822" t="str">
        <f t="shared" si="297"/>
        <v>theater/plays</v>
      </c>
      <c r="R3822" t="s">
        <v>8333</v>
      </c>
      <c r="S3822" t="s">
        <v>8351</v>
      </c>
      <c r="T3822" s="10">
        <f t="shared" si="298"/>
        <v>42160.651817129634</v>
      </c>
      <c r="U3822" s="11">
        <f t="shared" si="299"/>
        <v>42190.651817129634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104.54285714285714</v>
      </c>
      <c r="P3823" s="6">
        <f t="shared" si="296"/>
        <v>79.543478260869563</v>
      </c>
      <c r="Q3823" t="str">
        <f t="shared" si="297"/>
        <v>theater/plays</v>
      </c>
      <c r="R3823" t="s">
        <v>8333</v>
      </c>
      <c r="S3823" t="s">
        <v>8351</v>
      </c>
      <c r="T3823" s="10">
        <f t="shared" si="298"/>
        <v>42341.180636574078</v>
      </c>
      <c r="U3823" s="11">
        <f t="shared" si="299"/>
        <v>42373.180636574078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110.02000000000001</v>
      </c>
      <c r="P3824" s="6">
        <f t="shared" si="296"/>
        <v>72.381578947368425</v>
      </c>
      <c r="Q3824" t="str">
        <f t="shared" si="297"/>
        <v>theater/plays</v>
      </c>
      <c r="R3824" t="s">
        <v>8333</v>
      </c>
      <c r="S3824" t="s">
        <v>8351</v>
      </c>
      <c r="T3824" s="10">
        <f t="shared" si="298"/>
        <v>42329.838159722218</v>
      </c>
      <c r="U3824" s="11">
        <f t="shared" si="299"/>
        <v>42388.957638888889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 s="6">
        <f t="shared" si="296"/>
        <v>64.634146341463421</v>
      </c>
      <c r="Q3825" t="str">
        <f t="shared" si="297"/>
        <v>theater/plays</v>
      </c>
      <c r="R3825" t="s">
        <v>8333</v>
      </c>
      <c r="S3825" t="s">
        <v>8351</v>
      </c>
      <c r="T3825" s="10">
        <f t="shared" si="298"/>
        <v>42170.910231481481</v>
      </c>
      <c r="U3825" s="11">
        <f t="shared" si="299"/>
        <v>42205.165972222225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 s="6">
        <f t="shared" si="296"/>
        <v>38.571428571428569</v>
      </c>
      <c r="Q3826" t="str">
        <f t="shared" si="297"/>
        <v>theater/plays</v>
      </c>
      <c r="R3826" t="s">
        <v>8333</v>
      </c>
      <c r="S3826" t="s">
        <v>8351</v>
      </c>
      <c r="T3826" s="10">
        <f t="shared" si="298"/>
        <v>42571.626192129625</v>
      </c>
      <c r="U3826" s="11">
        <f t="shared" si="299"/>
        <v>42583.570138888885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105.42</v>
      </c>
      <c r="P3827" s="6">
        <f t="shared" si="296"/>
        <v>107.57142857142857</v>
      </c>
      <c r="Q3827" t="str">
        <f t="shared" si="297"/>
        <v>theater/plays</v>
      </c>
      <c r="R3827" t="s">
        <v>8333</v>
      </c>
      <c r="S3827" t="s">
        <v>8351</v>
      </c>
      <c r="T3827" s="10">
        <f t="shared" si="298"/>
        <v>42151.069606481484</v>
      </c>
      <c r="U3827" s="11">
        <f t="shared" si="299"/>
        <v>42172.069606481484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119.16666666666667</v>
      </c>
      <c r="P3828" s="6">
        <f t="shared" si="296"/>
        <v>27.5</v>
      </c>
      <c r="Q3828" t="str">
        <f t="shared" si="297"/>
        <v>theater/plays</v>
      </c>
      <c r="R3828" t="s">
        <v>8333</v>
      </c>
      <c r="S3828" t="s">
        <v>8351</v>
      </c>
      <c r="T3828" s="10">
        <f t="shared" si="298"/>
        <v>42101.423541666663</v>
      </c>
      <c r="U3828" s="11">
        <f t="shared" si="299"/>
        <v>42131.423541666663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152.66666666666666</v>
      </c>
      <c r="P3829" s="6">
        <f t="shared" si="296"/>
        <v>70.461538461538467</v>
      </c>
      <c r="Q3829" t="str">
        <f t="shared" si="297"/>
        <v>theater/plays</v>
      </c>
      <c r="R3829" t="s">
        <v>8333</v>
      </c>
      <c r="S3829" t="s">
        <v>8351</v>
      </c>
      <c r="T3829" s="10">
        <f t="shared" si="298"/>
        <v>42034.928252314814</v>
      </c>
      <c r="U3829" s="11">
        <f t="shared" si="299"/>
        <v>42090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 s="6">
        <f t="shared" si="296"/>
        <v>178.57142857142858</v>
      </c>
      <c r="Q3830" t="str">
        <f t="shared" si="297"/>
        <v>theater/plays</v>
      </c>
      <c r="R3830" t="s">
        <v>8333</v>
      </c>
      <c r="S3830" t="s">
        <v>8351</v>
      </c>
      <c r="T3830" s="10">
        <f t="shared" si="298"/>
        <v>41944.527627314819</v>
      </c>
      <c r="U3830" s="11">
        <f t="shared" si="299"/>
        <v>42004.569293981483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100.2</v>
      </c>
      <c r="P3831" s="6">
        <f t="shared" si="296"/>
        <v>62.625</v>
      </c>
      <c r="Q3831" t="str">
        <f t="shared" si="297"/>
        <v>theater/plays</v>
      </c>
      <c r="R3831" t="s">
        <v>8333</v>
      </c>
      <c r="S3831" t="s">
        <v>8351</v>
      </c>
      <c r="T3831" s="10">
        <f t="shared" si="298"/>
        <v>42593.865405092598</v>
      </c>
      <c r="U3831" s="11">
        <f t="shared" si="299"/>
        <v>42613.865405092598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 s="6">
        <f t="shared" si="296"/>
        <v>75</v>
      </c>
      <c r="Q3832" t="str">
        <f t="shared" si="297"/>
        <v>theater/plays</v>
      </c>
      <c r="R3832" t="s">
        <v>8333</v>
      </c>
      <c r="S3832" t="s">
        <v>8351</v>
      </c>
      <c r="T3832" s="10">
        <f t="shared" si="298"/>
        <v>42503.740868055553</v>
      </c>
      <c r="U3832" s="11">
        <f t="shared" si="299"/>
        <v>42517.740868055553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106.02199999999999</v>
      </c>
      <c r="P3833" s="6">
        <f t="shared" si="296"/>
        <v>58.901111111111113</v>
      </c>
      <c r="Q3833" t="str">
        <f t="shared" si="297"/>
        <v>theater/plays</v>
      </c>
      <c r="R3833" t="s">
        <v>8333</v>
      </c>
      <c r="S3833" t="s">
        <v>8351</v>
      </c>
      <c r="T3833" s="10">
        <f t="shared" si="298"/>
        <v>41927.848900462966</v>
      </c>
      <c r="U3833" s="11">
        <f t="shared" si="299"/>
        <v>41948.890567129631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104.66666666666666</v>
      </c>
      <c r="P3834" s="6">
        <f t="shared" si="296"/>
        <v>139.55555555555554</v>
      </c>
      <c r="Q3834" t="str">
        <f t="shared" si="297"/>
        <v>theater/plays</v>
      </c>
      <c r="R3834" t="s">
        <v>8333</v>
      </c>
      <c r="S3834" t="s">
        <v>8351</v>
      </c>
      <c r="T3834" s="10">
        <f t="shared" si="298"/>
        <v>42375.114988425921</v>
      </c>
      <c r="U3834" s="11">
        <f t="shared" si="299"/>
        <v>42420.114988425921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116.66666666666667</v>
      </c>
      <c r="P3835" s="6">
        <f t="shared" si="296"/>
        <v>70</v>
      </c>
      <c r="Q3835" t="str">
        <f t="shared" si="297"/>
        <v>theater/plays</v>
      </c>
      <c r="R3835" t="s">
        <v>8333</v>
      </c>
      <c r="S3835" t="s">
        <v>8351</v>
      </c>
      <c r="T3835" s="10">
        <f t="shared" si="298"/>
        <v>41963.872361111105</v>
      </c>
      <c r="U3835" s="11">
        <f t="shared" si="299"/>
        <v>41974.797916666663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109.03333333333333</v>
      </c>
      <c r="P3836" s="6">
        <f t="shared" si="296"/>
        <v>57.385964912280699</v>
      </c>
      <c r="Q3836" t="str">
        <f t="shared" si="297"/>
        <v>theater/plays</v>
      </c>
      <c r="R3836" t="s">
        <v>8333</v>
      </c>
      <c r="S3836" t="s">
        <v>8351</v>
      </c>
      <c r="T3836" s="10">
        <f t="shared" si="298"/>
        <v>42143.445219907408</v>
      </c>
      <c r="U3836" s="11">
        <f t="shared" si="299"/>
        <v>42173.445219907408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 s="6">
        <f t="shared" si="296"/>
        <v>40</v>
      </c>
      <c r="Q3837" t="str">
        <f t="shared" si="297"/>
        <v>theater/plays</v>
      </c>
      <c r="R3837" t="s">
        <v>8333</v>
      </c>
      <c r="S3837" t="s">
        <v>8351</v>
      </c>
      <c r="T3837" s="10">
        <f t="shared" si="298"/>
        <v>42460.94222222222</v>
      </c>
      <c r="U3837" s="11">
        <f t="shared" si="299"/>
        <v>42481.94222222222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112.5</v>
      </c>
      <c r="P3838" s="6">
        <f t="shared" si="296"/>
        <v>64.285714285714292</v>
      </c>
      <c r="Q3838" t="str">
        <f t="shared" si="297"/>
        <v>theater/plays</v>
      </c>
      <c r="R3838" t="s">
        <v>8333</v>
      </c>
      <c r="S3838" t="s">
        <v>8351</v>
      </c>
      <c r="T3838" s="10">
        <f t="shared" si="298"/>
        <v>42553.926527777774</v>
      </c>
      <c r="U3838" s="11">
        <f t="shared" si="299"/>
        <v>42585.172916666663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102.1</v>
      </c>
      <c r="P3839" s="6">
        <f t="shared" si="296"/>
        <v>120.11764705882354</v>
      </c>
      <c r="Q3839" t="str">
        <f t="shared" si="297"/>
        <v>theater/plays</v>
      </c>
      <c r="R3839" t="s">
        <v>8333</v>
      </c>
      <c r="S3839" t="s">
        <v>8351</v>
      </c>
      <c r="T3839" s="10">
        <f t="shared" si="298"/>
        <v>42152.765717592592</v>
      </c>
      <c r="U3839" s="11">
        <f t="shared" si="299"/>
        <v>42188.765717592592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100.824</v>
      </c>
      <c r="P3840" s="6">
        <f t="shared" si="296"/>
        <v>1008.24</v>
      </c>
      <c r="Q3840" t="str">
        <f t="shared" si="297"/>
        <v>theater/plays</v>
      </c>
      <c r="R3840" t="s">
        <v>8333</v>
      </c>
      <c r="S3840" t="s">
        <v>8351</v>
      </c>
      <c r="T3840" s="10">
        <f t="shared" si="298"/>
        <v>42116.710752314815</v>
      </c>
      <c r="U3840" s="11">
        <f t="shared" si="299"/>
        <v>42146.710752314815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101.25</v>
      </c>
      <c r="P3841" s="6">
        <f t="shared" si="296"/>
        <v>63.28125</v>
      </c>
      <c r="Q3841" t="str">
        <f t="shared" si="297"/>
        <v>theater/plays</v>
      </c>
      <c r="R3841" t="s">
        <v>8333</v>
      </c>
      <c r="S3841" t="s">
        <v>8351</v>
      </c>
      <c r="T3841" s="10">
        <f t="shared" si="298"/>
        <v>42155.142638888887</v>
      </c>
      <c r="U3841" s="11">
        <f t="shared" si="299"/>
        <v>42215.142638888887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00">(E3842/D3842)*100</f>
        <v>6500</v>
      </c>
      <c r="P3842" s="6">
        <f t="shared" ref="P3842:P3905" si="301">(E3842/L3842)</f>
        <v>21.666666666666668</v>
      </c>
      <c r="Q3842" t="str">
        <f t="shared" ref="Q3842:Q3905" si="302">N3842</f>
        <v>theater/plays</v>
      </c>
      <c r="R3842" t="s">
        <v>8333</v>
      </c>
      <c r="S3842" t="s">
        <v>8351</v>
      </c>
      <c r="T3842" s="10">
        <f t="shared" si="298"/>
        <v>42432.701724537037</v>
      </c>
      <c r="U3842" s="11">
        <f t="shared" si="299"/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00"/>
        <v>8.7200000000000006</v>
      </c>
      <c r="P3843" s="6">
        <f t="shared" si="301"/>
        <v>25.647058823529413</v>
      </c>
      <c r="Q3843" t="str">
        <f t="shared" si="302"/>
        <v>theater/plays</v>
      </c>
      <c r="R3843" t="s">
        <v>8333</v>
      </c>
      <c r="S3843" t="s">
        <v>8351</v>
      </c>
      <c r="T3843" s="10">
        <f t="shared" ref="T3843:T3906" si="303">(((J3843/60)/60)/24)+DATE(1970,1,1)</f>
        <v>41780.785729166666</v>
      </c>
      <c r="U3843" s="11">
        <f t="shared" ref="U3843:U3906" si="304">(((I3843/60)/60)/24)+DATE(1970,1,1)</f>
        <v>41840.785729166666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21.94</v>
      </c>
      <c r="P3844" s="6">
        <f t="shared" si="301"/>
        <v>47.695652173913047</v>
      </c>
      <c r="Q3844" t="str">
        <f t="shared" si="302"/>
        <v>theater/plays</v>
      </c>
      <c r="R3844" t="s">
        <v>8333</v>
      </c>
      <c r="S3844" t="s">
        <v>8351</v>
      </c>
      <c r="T3844" s="10">
        <f t="shared" si="303"/>
        <v>41740.493657407409</v>
      </c>
      <c r="U3844" s="11">
        <f t="shared" si="304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21.3</v>
      </c>
      <c r="P3845" s="6">
        <f t="shared" si="301"/>
        <v>56.05263157894737</v>
      </c>
      <c r="Q3845" t="str">
        <f t="shared" si="302"/>
        <v>theater/plays</v>
      </c>
      <c r="R3845" t="s">
        <v>8333</v>
      </c>
      <c r="S3845" t="s">
        <v>8351</v>
      </c>
      <c r="T3845" s="10">
        <f t="shared" si="303"/>
        <v>41766.072500000002</v>
      </c>
      <c r="U3845" s="11">
        <f t="shared" si="304"/>
        <v>41791.072500000002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41.489795918367342</v>
      </c>
      <c r="P3846" s="6">
        <f t="shared" si="301"/>
        <v>81.319999999999993</v>
      </c>
      <c r="Q3846" t="str">
        <f t="shared" si="302"/>
        <v>theater/plays</v>
      </c>
      <c r="R3846" t="s">
        <v>8333</v>
      </c>
      <c r="S3846" t="s">
        <v>8351</v>
      </c>
      <c r="T3846" s="10">
        <f t="shared" si="303"/>
        <v>41766.617291666669</v>
      </c>
      <c r="U3846" s="11">
        <f t="shared" si="304"/>
        <v>41793.290972222225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2.105</v>
      </c>
      <c r="P3847" s="6">
        <f t="shared" si="301"/>
        <v>70.166666666666671</v>
      </c>
      <c r="Q3847" t="str">
        <f t="shared" si="302"/>
        <v>theater/plays</v>
      </c>
      <c r="R3847" t="s">
        <v>8333</v>
      </c>
      <c r="S3847" t="s">
        <v>8351</v>
      </c>
      <c r="T3847" s="10">
        <f t="shared" si="303"/>
        <v>42248.627013888887</v>
      </c>
      <c r="U3847" s="11">
        <f t="shared" si="304"/>
        <v>42278.627013888887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</v>
      </c>
      <c r="P3848" s="6">
        <f t="shared" si="301"/>
        <v>23.625</v>
      </c>
      <c r="Q3848" t="str">
        <f t="shared" si="302"/>
        <v>theater/plays</v>
      </c>
      <c r="R3848" t="s">
        <v>8333</v>
      </c>
      <c r="S3848" t="s">
        <v>8351</v>
      </c>
      <c r="T3848" s="10">
        <f t="shared" si="303"/>
        <v>41885.221550925926</v>
      </c>
      <c r="U3848" s="11">
        <f t="shared" si="304"/>
        <v>41916.290972222225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16.161904761904761</v>
      </c>
      <c r="P3849" s="6">
        <f t="shared" si="301"/>
        <v>188.55555555555554</v>
      </c>
      <c r="Q3849" t="str">
        <f t="shared" si="302"/>
        <v>theater/plays</v>
      </c>
      <c r="R3849" t="s">
        <v>8333</v>
      </c>
      <c r="S3849" t="s">
        <v>8351</v>
      </c>
      <c r="T3849" s="10">
        <f t="shared" si="303"/>
        <v>42159.224432870367</v>
      </c>
      <c r="U3849" s="11">
        <f t="shared" si="304"/>
        <v>42204.224432870367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16.376923076923077</v>
      </c>
      <c r="P3850" s="6">
        <f t="shared" si="301"/>
        <v>49.511627906976742</v>
      </c>
      <c r="Q3850" t="str">
        <f t="shared" si="302"/>
        <v>theater/plays</v>
      </c>
      <c r="R3850" t="s">
        <v>8333</v>
      </c>
      <c r="S3850" t="s">
        <v>8351</v>
      </c>
      <c r="T3850" s="10">
        <f t="shared" si="303"/>
        <v>42265.817002314812</v>
      </c>
      <c r="U3850" s="11">
        <f t="shared" si="304"/>
        <v>42295.817002314812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</v>
      </c>
      <c r="P3851" s="6">
        <f t="shared" si="301"/>
        <v>75.464285714285708</v>
      </c>
      <c r="Q3851" t="str">
        <f t="shared" si="302"/>
        <v>theater/plays</v>
      </c>
      <c r="R3851" t="s">
        <v>8333</v>
      </c>
      <c r="S3851" t="s">
        <v>8351</v>
      </c>
      <c r="T3851" s="10">
        <f t="shared" si="303"/>
        <v>42136.767175925925</v>
      </c>
      <c r="U3851" s="11">
        <f t="shared" si="304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3.8</v>
      </c>
      <c r="P3852" s="6">
        <f t="shared" si="301"/>
        <v>9.5</v>
      </c>
      <c r="Q3852" t="str">
        <f t="shared" si="302"/>
        <v>theater/plays</v>
      </c>
      <c r="R3852" t="s">
        <v>8333</v>
      </c>
      <c r="S3852" t="s">
        <v>8351</v>
      </c>
      <c r="T3852" s="10">
        <f t="shared" si="303"/>
        <v>41975.124340277776</v>
      </c>
      <c r="U3852" s="11">
        <f t="shared" si="304"/>
        <v>42005.124340277776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34.08</v>
      </c>
      <c r="P3853" s="6">
        <f t="shared" si="301"/>
        <v>35.5</v>
      </c>
      <c r="Q3853" t="str">
        <f t="shared" si="302"/>
        <v>theater/plays</v>
      </c>
      <c r="R3853" t="s">
        <v>8333</v>
      </c>
      <c r="S3853" t="s">
        <v>8351</v>
      </c>
      <c r="T3853" s="10">
        <f t="shared" si="303"/>
        <v>42172.439571759256</v>
      </c>
      <c r="U3853" s="11">
        <f t="shared" si="304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0.2</v>
      </c>
      <c r="P3854" s="6">
        <f t="shared" si="301"/>
        <v>10</v>
      </c>
      <c r="Q3854" t="str">
        <f t="shared" si="302"/>
        <v>theater/plays</v>
      </c>
      <c r="R3854" t="s">
        <v>8333</v>
      </c>
      <c r="S3854" t="s">
        <v>8351</v>
      </c>
      <c r="T3854" s="10">
        <f t="shared" si="303"/>
        <v>42065.190694444449</v>
      </c>
      <c r="U3854" s="11">
        <f t="shared" si="304"/>
        <v>42090.149027777778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2.5999999999999999E-2</v>
      </c>
      <c r="P3855" s="6">
        <f t="shared" si="301"/>
        <v>13</v>
      </c>
      <c r="Q3855" t="str">
        <f t="shared" si="302"/>
        <v>theater/plays</v>
      </c>
      <c r="R3855" t="s">
        <v>8333</v>
      </c>
      <c r="S3855" t="s">
        <v>8351</v>
      </c>
      <c r="T3855" s="10">
        <f t="shared" si="303"/>
        <v>41848.84002314815</v>
      </c>
      <c r="U3855" s="11">
        <f t="shared" si="304"/>
        <v>41883.84002314815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16.254545454545454</v>
      </c>
      <c r="P3856" s="6">
        <f t="shared" si="301"/>
        <v>89.4</v>
      </c>
      <c r="Q3856" t="str">
        <f t="shared" si="302"/>
        <v>theater/plays</v>
      </c>
      <c r="R3856" t="s">
        <v>8333</v>
      </c>
      <c r="S3856" t="s">
        <v>8351</v>
      </c>
      <c r="T3856" s="10">
        <f t="shared" si="303"/>
        <v>42103.884930555556</v>
      </c>
      <c r="U3856" s="11">
        <f t="shared" si="304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</v>
      </c>
      <c r="P3857" s="6">
        <f t="shared" si="301"/>
        <v>25</v>
      </c>
      <c r="Q3857" t="str">
        <f t="shared" si="302"/>
        <v>theater/plays</v>
      </c>
      <c r="R3857" t="s">
        <v>8333</v>
      </c>
      <c r="S3857" t="s">
        <v>8351</v>
      </c>
      <c r="T3857" s="10">
        <f t="shared" si="303"/>
        <v>42059.970729166671</v>
      </c>
      <c r="U3857" s="11">
        <f t="shared" si="304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0.02</v>
      </c>
      <c r="P3858" s="6">
        <f t="shared" si="301"/>
        <v>1</v>
      </c>
      <c r="Q3858" t="str">
        <f t="shared" si="302"/>
        <v>theater/plays</v>
      </c>
      <c r="R3858" t="s">
        <v>8333</v>
      </c>
      <c r="S3858" t="s">
        <v>8351</v>
      </c>
      <c r="T3858" s="10">
        <f t="shared" si="303"/>
        <v>42041.743090277778</v>
      </c>
      <c r="U3858" s="11">
        <f t="shared" si="304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5.2</v>
      </c>
      <c r="P3859" s="6">
        <f t="shared" si="301"/>
        <v>65</v>
      </c>
      <c r="Q3859" t="str">
        <f t="shared" si="302"/>
        <v>theater/plays</v>
      </c>
      <c r="R3859" t="s">
        <v>8333</v>
      </c>
      <c r="S3859" t="s">
        <v>8351</v>
      </c>
      <c r="T3859" s="10">
        <f t="shared" si="303"/>
        <v>41829.73715277778</v>
      </c>
      <c r="U3859" s="11">
        <f t="shared" si="304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 s="6">
        <f t="shared" si="301"/>
        <v>10</v>
      </c>
      <c r="Q3860" t="str">
        <f t="shared" si="302"/>
        <v>theater/plays</v>
      </c>
      <c r="R3860" t="s">
        <v>8333</v>
      </c>
      <c r="S3860" t="s">
        <v>8351</v>
      </c>
      <c r="T3860" s="10">
        <f t="shared" si="303"/>
        <v>42128.431064814817</v>
      </c>
      <c r="U3860" s="11">
        <f t="shared" si="304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0.04</v>
      </c>
      <c r="P3861" s="6">
        <f t="shared" si="301"/>
        <v>1</v>
      </c>
      <c r="Q3861" t="str">
        <f t="shared" si="302"/>
        <v>theater/plays</v>
      </c>
      <c r="R3861" t="s">
        <v>8333</v>
      </c>
      <c r="S3861" t="s">
        <v>8351</v>
      </c>
      <c r="T3861" s="10">
        <f t="shared" si="303"/>
        <v>41789.893599537041</v>
      </c>
      <c r="U3861" s="11">
        <f t="shared" si="304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17.666666666666668</v>
      </c>
      <c r="P3862" s="6">
        <f t="shared" si="301"/>
        <v>81.538461538461533</v>
      </c>
      <c r="Q3862" t="str">
        <f t="shared" si="302"/>
        <v>theater/plays</v>
      </c>
      <c r="R3862" t="s">
        <v>8333</v>
      </c>
      <c r="S3862" t="s">
        <v>8351</v>
      </c>
      <c r="T3862" s="10">
        <f t="shared" si="303"/>
        <v>41833.660995370366</v>
      </c>
      <c r="U3862" s="11">
        <f t="shared" si="304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 s="6">
        <f t="shared" si="301"/>
        <v>100</v>
      </c>
      <c r="Q3863" t="str">
        <f t="shared" si="302"/>
        <v>theater/plays</v>
      </c>
      <c r="R3863" t="s">
        <v>8333</v>
      </c>
      <c r="S3863" t="s">
        <v>8351</v>
      </c>
      <c r="T3863" s="10">
        <f t="shared" si="303"/>
        <v>41914.590011574073</v>
      </c>
      <c r="U3863" s="11">
        <f t="shared" si="304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1.3333333333333334E-2</v>
      </c>
      <c r="P3864" s="6">
        <f t="shared" si="301"/>
        <v>1</v>
      </c>
      <c r="Q3864" t="str">
        <f t="shared" si="302"/>
        <v>theater/plays</v>
      </c>
      <c r="R3864" t="s">
        <v>8333</v>
      </c>
      <c r="S3864" t="s">
        <v>8351</v>
      </c>
      <c r="T3864" s="10">
        <f t="shared" si="303"/>
        <v>42611.261064814811</v>
      </c>
      <c r="U3864" s="11">
        <f t="shared" si="304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 t="e">
        <f t="shared" si="301"/>
        <v>#DIV/0!</v>
      </c>
      <c r="Q3865" t="str">
        <f t="shared" si="302"/>
        <v>theater/plays</v>
      </c>
      <c r="R3865" t="s">
        <v>8333</v>
      </c>
      <c r="S3865" t="s">
        <v>8351</v>
      </c>
      <c r="T3865" s="10">
        <f t="shared" si="303"/>
        <v>42253.633159722223</v>
      </c>
      <c r="U3865" s="11">
        <f t="shared" si="304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</v>
      </c>
      <c r="P3866" s="6">
        <f t="shared" si="301"/>
        <v>20</v>
      </c>
      <c r="Q3866" t="str">
        <f t="shared" si="302"/>
        <v>theater/plays</v>
      </c>
      <c r="R3866" t="s">
        <v>8333</v>
      </c>
      <c r="S3866" t="s">
        <v>8351</v>
      </c>
      <c r="T3866" s="10">
        <f t="shared" si="303"/>
        <v>42295.891828703709</v>
      </c>
      <c r="U3866" s="11">
        <f t="shared" si="304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26.937422295897225</v>
      </c>
      <c r="P3867" s="6">
        <f t="shared" si="301"/>
        <v>46.428571428571431</v>
      </c>
      <c r="Q3867" t="str">
        <f t="shared" si="302"/>
        <v>theater/plays</v>
      </c>
      <c r="R3867" t="s">
        <v>8333</v>
      </c>
      <c r="S3867" t="s">
        <v>8351</v>
      </c>
      <c r="T3867" s="10">
        <f t="shared" si="303"/>
        <v>41841.651597222226</v>
      </c>
      <c r="U3867" s="11">
        <f t="shared" si="304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0.54999999999999993</v>
      </c>
      <c r="P3868" s="6">
        <f t="shared" si="301"/>
        <v>5.5</v>
      </c>
      <c r="Q3868" t="str">
        <f t="shared" si="302"/>
        <v>theater/plays</v>
      </c>
      <c r="R3868" t="s">
        <v>8333</v>
      </c>
      <c r="S3868" t="s">
        <v>8351</v>
      </c>
      <c r="T3868" s="10">
        <f t="shared" si="303"/>
        <v>42402.947002314817</v>
      </c>
      <c r="U3868" s="11">
        <f t="shared" si="304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12.55</v>
      </c>
      <c r="P3869" s="6">
        <f t="shared" si="301"/>
        <v>50.2</v>
      </c>
      <c r="Q3869" t="str">
        <f t="shared" si="302"/>
        <v>theater/plays</v>
      </c>
      <c r="R3869" t="s">
        <v>8333</v>
      </c>
      <c r="S3869" t="s">
        <v>8351</v>
      </c>
      <c r="T3869" s="10">
        <f t="shared" si="303"/>
        <v>42509.814108796301</v>
      </c>
      <c r="U3869" s="11">
        <f t="shared" si="304"/>
        <v>42539.814108796301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0.2</v>
      </c>
      <c r="P3870" s="6">
        <f t="shared" si="301"/>
        <v>10</v>
      </c>
      <c r="Q3870" t="str">
        <f t="shared" si="302"/>
        <v>theater/musical</v>
      </c>
      <c r="R3870" t="s">
        <v>8327</v>
      </c>
      <c r="S3870" t="s">
        <v>8351</v>
      </c>
      <c r="T3870" s="10">
        <f t="shared" si="303"/>
        <v>41865.659780092588</v>
      </c>
      <c r="U3870" s="11">
        <f t="shared" si="304"/>
        <v>41890.659780092588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3.4474868431088401</v>
      </c>
      <c r="P3871" s="6">
        <f t="shared" si="301"/>
        <v>30.133333333333333</v>
      </c>
      <c r="Q3871" t="str">
        <f t="shared" si="302"/>
        <v>theater/musical</v>
      </c>
      <c r="R3871" t="s">
        <v>8327</v>
      </c>
      <c r="S3871" t="s">
        <v>8351</v>
      </c>
      <c r="T3871" s="10">
        <f t="shared" si="303"/>
        <v>42047.724444444444</v>
      </c>
      <c r="U3871" s="11">
        <f t="shared" si="304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 s="6">
        <f t="shared" si="301"/>
        <v>150</v>
      </c>
      <c r="Q3872" t="str">
        <f t="shared" si="302"/>
        <v>theater/musical</v>
      </c>
      <c r="R3872" t="s">
        <v>8327</v>
      </c>
      <c r="S3872" t="s">
        <v>8351</v>
      </c>
      <c r="T3872" s="10">
        <f t="shared" si="303"/>
        <v>41793.17219907407</v>
      </c>
      <c r="U3872" s="11">
        <f t="shared" si="304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2.666666666666667</v>
      </c>
      <c r="P3873" s="6">
        <f t="shared" si="301"/>
        <v>13.333333333333334</v>
      </c>
      <c r="Q3873" t="str">
        <f t="shared" si="302"/>
        <v>theater/musical</v>
      </c>
      <c r="R3873" t="s">
        <v>8327</v>
      </c>
      <c r="S3873" t="s">
        <v>8351</v>
      </c>
      <c r="T3873" s="10">
        <f t="shared" si="303"/>
        <v>42763.780671296292</v>
      </c>
      <c r="U3873" s="11">
        <f t="shared" si="304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 t="e">
        <f t="shared" si="301"/>
        <v>#DIV/0!</v>
      </c>
      <c r="Q3874" t="str">
        <f t="shared" si="302"/>
        <v>theater/musical</v>
      </c>
      <c r="R3874" t="s">
        <v>8327</v>
      </c>
      <c r="S3874" t="s">
        <v>8351</v>
      </c>
      <c r="T3874" s="10">
        <f t="shared" si="303"/>
        <v>42180.145787037036</v>
      </c>
      <c r="U3874" s="11">
        <f t="shared" si="304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 t="e">
        <f t="shared" si="301"/>
        <v>#DIV/0!</v>
      </c>
      <c r="Q3875" t="str">
        <f t="shared" si="302"/>
        <v>theater/musical</v>
      </c>
      <c r="R3875" t="s">
        <v>8327</v>
      </c>
      <c r="S3875" t="s">
        <v>8351</v>
      </c>
      <c r="T3875" s="10">
        <f t="shared" si="303"/>
        <v>42255.696006944447</v>
      </c>
      <c r="U3875" s="11">
        <f t="shared" si="304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 t="e">
        <f t="shared" si="301"/>
        <v>#DIV/0!</v>
      </c>
      <c r="Q3876" t="str">
        <f t="shared" si="302"/>
        <v>theater/musical</v>
      </c>
      <c r="R3876" t="s">
        <v>8327</v>
      </c>
      <c r="S3876" t="s">
        <v>8351</v>
      </c>
      <c r="T3876" s="10">
        <f t="shared" si="303"/>
        <v>42007.016458333332</v>
      </c>
      <c r="U3876" s="11">
        <f t="shared" si="304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 t="e">
        <f t="shared" si="301"/>
        <v>#DIV/0!</v>
      </c>
      <c r="Q3877" t="str">
        <f t="shared" si="302"/>
        <v>theater/musical</v>
      </c>
      <c r="R3877" t="s">
        <v>8327</v>
      </c>
      <c r="S3877" t="s">
        <v>8351</v>
      </c>
      <c r="T3877" s="10">
        <f t="shared" si="303"/>
        <v>42615.346817129626</v>
      </c>
      <c r="U3877" s="11">
        <f t="shared" si="304"/>
        <v>42616.416666666672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52.794871794871788</v>
      </c>
      <c r="P3878" s="6">
        <f t="shared" si="301"/>
        <v>44.760869565217391</v>
      </c>
      <c r="Q3878" t="str">
        <f t="shared" si="302"/>
        <v>theater/musical</v>
      </c>
      <c r="R3878" t="s">
        <v>8327</v>
      </c>
      <c r="S3878" t="s">
        <v>8351</v>
      </c>
      <c r="T3878" s="10">
        <f t="shared" si="303"/>
        <v>42372.624166666668</v>
      </c>
      <c r="U3878" s="11">
        <f t="shared" si="304"/>
        <v>42402.624166666668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4.9639999999999995</v>
      </c>
      <c r="P3879" s="6">
        <f t="shared" si="301"/>
        <v>88.642857142857139</v>
      </c>
      <c r="Q3879" t="str">
        <f t="shared" si="302"/>
        <v>theater/musical</v>
      </c>
      <c r="R3879" t="s">
        <v>8327</v>
      </c>
      <c r="S3879" t="s">
        <v>8351</v>
      </c>
      <c r="T3879" s="10">
        <f t="shared" si="303"/>
        <v>42682.67768518519</v>
      </c>
      <c r="U3879" s="11">
        <f t="shared" si="304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5.5555555555555552E-2</v>
      </c>
      <c r="P3880" s="6">
        <f t="shared" si="301"/>
        <v>10</v>
      </c>
      <c r="Q3880" t="str">
        <f t="shared" si="302"/>
        <v>theater/musical</v>
      </c>
      <c r="R3880" t="s">
        <v>8327</v>
      </c>
      <c r="S3880" t="s">
        <v>8351</v>
      </c>
      <c r="T3880" s="10">
        <f t="shared" si="303"/>
        <v>42154.818819444445</v>
      </c>
      <c r="U3880" s="11">
        <f t="shared" si="304"/>
        <v>42185.165972222225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 t="e">
        <f t="shared" si="301"/>
        <v>#DIV/0!</v>
      </c>
      <c r="Q3881" t="str">
        <f t="shared" si="302"/>
        <v>theater/musical</v>
      </c>
      <c r="R3881" t="s">
        <v>8327</v>
      </c>
      <c r="S3881" t="s">
        <v>8351</v>
      </c>
      <c r="T3881" s="10">
        <f t="shared" si="303"/>
        <v>41999.861064814817</v>
      </c>
      <c r="U3881" s="11">
        <f t="shared" si="304"/>
        <v>42029.861064814817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13.066666666666665</v>
      </c>
      <c r="P3882" s="6">
        <f t="shared" si="301"/>
        <v>57.647058823529413</v>
      </c>
      <c r="Q3882" t="str">
        <f t="shared" si="302"/>
        <v>theater/musical</v>
      </c>
      <c r="R3882" t="s">
        <v>8327</v>
      </c>
      <c r="S3882" t="s">
        <v>8351</v>
      </c>
      <c r="T3882" s="10">
        <f t="shared" si="303"/>
        <v>41815.815046296295</v>
      </c>
      <c r="U3882" s="11">
        <f t="shared" si="304"/>
        <v>41850.958333333336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 s="6">
        <f t="shared" si="301"/>
        <v>25</v>
      </c>
      <c r="Q3883" t="str">
        <f t="shared" si="302"/>
        <v>theater/musical</v>
      </c>
      <c r="R3883" t="s">
        <v>8327</v>
      </c>
      <c r="S3883" t="s">
        <v>8351</v>
      </c>
      <c r="T3883" s="10">
        <f t="shared" si="303"/>
        <v>42756.018506944441</v>
      </c>
      <c r="U3883" s="11">
        <f t="shared" si="304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 t="e">
        <f t="shared" si="301"/>
        <v>#DIV/0!</v>
      </c>
      <c r="Q3884" t="str">
        <f t="shared" si="302"/>
        <v>theater/musical</v>
      </c>
      <c r="R3884" t="s">
        <v>8327</v>
      </c>
      <c r="S3884" t="s">
        <v>8351</v>
      </c>
      <c r="T3884" s="10">
        <f t="shared" si="303"/>
        <v>42373.983449074076</v>
      </c>
      <c r="U3884" s="11">
        <f t="shared" si="304"/>
        <v>42400.960416666669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 t="e">
        <f t="shared" si="301"/>
        <v>#DIV/0!</v>
      </c>
      <c r="Q3885" t="str">
        <f t="shared" si="302"/>
        <v>theater/musical</v>
      </c>
      <c r="R3885" t="s">
        <v>8327</v>
      </c>
      <c r="S3885" t="s">
        <v>8351</v>
      </c>
      <c r="T3885" s="10">
        <f t="shared" si="303"/>
        <v>41854.602650462963</v>
      </c>
      <c r="U3885" s="11">
        <f t="shared" si="304"/>
        <v>41884.602650462963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 t="e">
        <f t="shared" si="301"/>
        <v>#DIV/0!</v>
      </c>
      <c r="Q3886" t="str">
        <f t="shared" si="302"/>
        <v>theater/musical</v>
      </c>
      <c r="R3886" t="s">
        <v>8327</v>
      </c>
      <c r="S3886" t="s">
        <v>8351</v>
      </c>
      <c r="T3886" s="10">
        <f t="shared" si="303"/>
        <v>42065.791574074072</v>
      </c>
      <c r="U3886" s="11">
        <f t="shared" si="304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 t="e">
        <f t="shared" si="301"/>
        <v>#DIV/0!</v>
      </c>
      <c r="Q3887" t="str">
        <f t="shared" si="302"/>
        <v>theater/musical</v>
      </c>
      <c r="R3887" t="s">
        <v>8327</v>
      </c>
      <c r="S3887" t="s">
        <v>8351</v>
      </c>
      <c r="T3887" s="10">
        <f t="shared" si="303"/>
        <v>42469.951284722221</v>
      </c>
      <c r="U3887" s="11">
        <f t="shared" si="304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 t="e">
        <f t="shared" si="301"/>
        <v>#DIV/0!</v>
      </c>
      <c r="Q3888" t="str">
        <f t="shared" si="302"/>
        <v>theater/musical</v>
      </c>
      <c r="R3888" t="s">
        <v>8327</v>
      </c>
      <c r="S3888" t="s">
        <v>8351</v>
      </c>
      <c r="T3888" s="10">
        <f t="shared" si="303"/>
        <v>41954.228032407409</v>
      </c>
      <c r="U3888" s="11">
        <f t="shared" si="304"/>
        <v>41984.228032407409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</v>
      </c>
      <c r="P3889" s="6">
        <f t="shared" si="301"/>
        <v>17.5</v>
      </c>
      <c r="Q3889" t="str">
        <f t="shared" si="302"/>
        <v>theater/musical</v>
      </c>
      <c r="R3889" t="s">
        <v>8327</v>
      </c>
      <c r="S3889" t="s">
        <v>8351</v>
      </c>
      <c r="T3889" s="10">
        <f t="shared" si="303"/>
        <v>42079.857974537037</v>
      </c>
      <c r="U3889" s="11">
        <f t="shared" si="304"/>
        <v>42125.916666666672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27.1</v>
      </c>
      <c r="P3890" s="6">
        <f t="shared" si="301"/>
        <v>38.714285714285715</v>
      </c>
      <c r="Q3890" t="str">
        <f t="shared" si="302"/>
        <v>theater/plays</v>
      </c>
      <c r="R3890" t="s">
        <v>8333</v>
      </c>
      <c r="S3890" t="s">
        <v>8351</v>
      </c>
      <c r="T3890" s="10">
        <f t="shared" si="303"/>
        <v>42762.545810185184</v>
      </c>
      <c r="U3890" s="11">
        <f t="shared" si="304"/>
        <v>42792.545810185184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</v>
      </c>
      <c r="P3891" s="6">
        <f t="shared" si="301"/>
        <v>13.111111111111111</v>
      </c>
      <c r="Q3891" t="str">
        <f t="shared" si="302"/>
        <v>theater/plays</v>
      </c>
      <c r="R3891" t="s">
        <v>8333</v>
      </c>
      <c r="S3891" t="s">
        <v>8351</v>
      </c>
      <c r="T3891" s="10">
        <f t="shared" si="303"/>
        <v>41977.004976851851</v>
      </c>
      <c r="U3891" s="11">
        <f t="shared" si="304"/>
        <v>42008.976388888885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16.826666666666668</v>
      </c>
      <c r="P3892" s="6">
        <f t="shared" si="301"/>
        <v>315.5</v>
      </c>
      <c r="Q3892" t="str">
        <f t="shared" si="302"/>
        <v>theater/plays</v>
      </c>
      <c r="R3892" t="s">
        <v>8333</v>
      </c>
      <c r="S3892" t="s">
        <v>8351</v>
      </c>
      <c r="T3892" s="10">
        <f t="shared" si="303"/>
        <v>42171.758611111116</v>
      </c>
      <c r="U3892" s="11">
        <f t="shared" si="304"/>
        <v>42231.758611111116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32.5</v>
      </c>
      <c r="P3893" s="6">
        <f t="shared" si="301"/>
        <v>37.142857142857146</v>
      </c>
      <c r="Q3893" t="str">
        <f t="shared" si="302"/>
        <v>theater/plays</v>
      </c>
      <c r="R3893" t="s">
        <v>8333</v>
      </c>
      <c r="S3893" t="s">
        <v>8351</v>
      </c>
      <c r="T3893" s="10">
        <f t="shared" si="303"/>
        <v>42056.1324537037</v>
      </c>
      <c r="U3893" s="11">
        <f t="shared" si="304"/>
        <v>42086.207638888889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 t="e">
        <f t="shared" si="301"/>
        <v>#DIV/0!</v>
      </c>
      <c r="Q3894" t="str">
        <f t="shared" si="302"/>
        <v>theater/plays</v>
      </c>
      <c r="R3894" t="s">
        <v>8333</v>
      </c>
      <c r="S3894" t="s">
        <v>8351</v>
      </c>
      <c r="T3894" s="10">
        <f t="shared" si="303"/>
        <v>41867.652280092596</v>
      </c>
      <c r="U3894" s="11">
        <f t="shared" si="304"/>
        <v>41875.291666666664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21.55</v>
      </c>
      <c r="P3895" s="6">
        <f t="shared" si="301"/>
        <v>128.27380952380952</v>
      </c>
      <c r="Q3895" t="str">
        <f t="shared" si="302"/>
        <v>theater/plays</v>
      </c>
      <c r="R3895" t="s">
        <v>8333</v>
      </c>
      <c r="S3895" t="s">
        <v>8351</v>
      </c>
      <c r="T3895" s="10">
        <f t="shared" si="303"/>
        <v>41779.657870370371</v>
      </c>
      <c r="U3895" s="11">
        <f t="shared" si="304"/>
        <v>41821.25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3.4666666666666663</v>
      </c>
      <c r="P3896" s="6">
        <f t="shared" si="301"/>
        <v>47.272727272727273</v>
      </c>
      <c r="Q3896" t="str">
        <f t="shared" si="302"/>
        <v>theater/plays</v>
      </c>
      <c r="R3896" t="s">
        <v>8333</v>
      </c>
      <c r="S3896" t="s">
        <v>8351</v>
      </c>
      <c r="T3896" s="10">
        <f t="shared" si="303"/>
        <v>42679.958472222221</v>
      </c>
      <c r="U3896" s="11">
        <f t="shared" si="304"/>
        <v>42710.207638888889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 s="6">
        <f t="shared" si="301"/>
        <v>50</v>
      </c>
      <c r="Q3897" t="str">
        <f t="shared" si="302"/>
        <v>theater/plays</v>
      </c>
      <c r="R3897" t="s">
        <v>8333</v>
      </c>
      <c r="S3897" t="s">
        <v>8351</v>
      </c>
      <c r="T3897" s="10">
        <f t="shared" si="303"/>
        <v>42032.250208333338</v>
      </c>
      <c r="U3897" s="11">
        <f t="shared" si="304"/>
        <v>42063.250208333338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10.625</v>
      </c>
      <c r="P3898" s="6">
        <f t="shared" si="301"/>
        <v>42.5</v>
      </c>
      <c r="Q3898" t="str">
        <f t="shared" si="302"/>
        <v>theater/plays</v>
      </c>
      <c r="R3898" t="s">
        <v>8333</v>
      </c>
      <c r="S3898" t="s">
        <v>8351</v>
      </c>
      <c r="T3898" s="10">
        <f t="shared" si="303"/>
        <v>41793.191875000004</v>
      </c>
      <c r="U3898" s="11">
        <f t="shared" si="304"/>
        <v>41807.191875000004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17.599999999999998</v>
      </c>
      <c r="P3899" s="6">
        <f t="shared" si="301"/>
        <v>44</v>
      </c>
      <c r="Q3899" t="str">
        <f t="shared" si="302"/>
        <v>theater/plays</v>
      </c>
      <c r="R3899" t="s">
        <v>8333</v>
      </c>
      <c r="S3899" t="s">
        <v>8351</v>
      </c>
      <c r="T3899" s="10">
        <f t="shared" si="303"/>
        <v>41982.87364583333</v>
      </c>
      <c r="U3899" s="11">
        <f t="shared" si="304"/>
        <v>42012.87364583333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32.56</v>
      </c>
      <c r="P3900" s="6">
        <f t="shared" si="301"/>
        <v>50.875</v>
      </c>
      <c r="Q3900" t="str">
        <f t="shared" si="302"/>
        <v>theater/plays</v>
      </c>
      <c r="R3900" t="s">
        <v>8333</v>
      </c>
      <c r="S3900" t="s">
        <v>8351</v>
      </c>
      <c r="T3900" s="10">
        <f t="shared" si="303"/>
        <v>42193.482291666667</v>
      </c>
      <c r="U3900" s="11">
        <f t="shared" si="304"/>
        <v>42233.666666666672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</v>
      </c>
      <c r="P3901" s="6">
        <f t="shared" si="301"/>
        <v>62.5</v>
      </c>
      <c r="Q3901" t="str">
        <f t="shared" si="302"/>
        <v>theater/plays</v>
      </c>
      <c r="R3901" t="s">
        <v>8333</v>
      </c>
      <c r="S3901" t="s">
        <v>8351</v>
      </c>
      <c r="T3901" s="10">
        <f t="shared" si="303"/>
        <v>41843.775011574071</v>
      </c>
      <c r="U3901" s="11">
        <f t="shared" si="304"/>
        <v>41863.775011574071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5.4</v>
      </c>
      <c r="P3902" s="6">
        <f t="shared" si="301"/>
        <v>27</v>
      </c>
      <c r="Q3902" t="str">
        <f t="shared" si="302"/>
        <v>theater/plays</v>
      </c>
      <c r="R3902" t="s">
        <v>8333</v>
      </c>
      <c r="S3902" t="s">
        <v>8351</v>
      </c>
      <c r="T3902" s="10">
        <f t="shared" si="303"/>
        <v>42136.092488425929</v>
      </c>
      <c r="U3902" s="11">
        <f t="shared" si="304"/>
        <v>42166.092488425929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0.83333333333333337</v>
      </c>
      <c r="P3903" s="6">
        <f t="shared" si="301"/>
        <v>25</v>
      </c>
      <c r="Q3903" t="str">
        <f t="shared" si="302"/>
        <v>theater/plays</v>
      </c>
      <c r="R3903" t="s">
        <v>8333</v>
      </c>
      <c r="S3903" t="s">
        <v>8351</v>
      </c>
      <c r="T3903" s="10">
        <f t="shared" si="303"/>
        <v>42317.826377314821</v>
      </c>
      <c r="U3903" s="11">
        <f t="shared" si="304"/>
        <v>42357.826377314821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48.833333333333336</v>
      </c>
      <c r="P3904" s="6">
        <f t="shared" si="301"/>
        <v>47.258064516129032</v>
      </c>
      <c r="Q3904" t="str">
        <f t="shared" si="302"/>
        <v>theater/plays</v>
      </c>
      <c r="R3904" t="s">
        <v>8333</v>
      </c>
      <c r="S3904" t="s">
        <v>8351</v>
      </c>
      <c r="T3904" s="10">
        <f t="shared" si="303"/>
        <v>42663.468078703707</v>
      </c>
      <c r="U3904" s="11">
        <f t="shared" si="304"/>
        <v>42688.509745370371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 t="e">
        <f t="shared" si="301"/>
        <v>#DIV/0!</v>
      </c>
      <c r="Q3905" t="str">
        <f t="shared" si="302"/>
        <v>theater/plays</v>
      </c>
      <c r="R3905" t="s">
        <v>8333</v>
      </c>
      <c r="S3905" t="s">
        <v>8351</v>
      </c>
      <c r="T3905" s="10">
        <f t="shared" si="303"/>
        <v>42186.01116898148</v>
      </c>
      <c r="U3905" s="11">
        <f t="shared" si="304"/>
        <v>42230.818055555559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05">(E3906/D3906)*100</f>
        <v>0.03</v>
      </c>
      <c r="P3906" s="6">
        <f t="shared" ref="P3906:P3969" si="306">(E3906/L3906)</f>
        <v>1.5</v>
      </c>
      <c r="Q3906" t="str">
        <f t="shared" ref="Q3906:Q3969" si="307">N3906</f>
        <v>theater/plays</v>
      </c>
      <c r="R3906" t="s">
        <v>8333</v>
      </c>
      <c r="S3906" t="s">
        <v>8351</v>
      </c>
      <c r="T3906" s="10">
        <f t="shared" si="303"/>
        <v>42095.229166666672</v>
      </c>
      <c r="U3906" s="11">
        <f t="shared" si="304"/>
        <v>42109.211111111115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05"/>
        <v>11.533333333333333</v>
      </c>
      <c r="P3907" s="6">
        <f t="shared" si="306"/>
        <v>24.714285714285715</v>
      </c>
      <c r="Q3907" t="str">
        <f t="shared" si="307"/>
        <v>theater/plays</v>
      </c>
      <c r="R3907" t="s">
        <v>8333</v>
      </c>
      <c r="S3907" t="s">
        <v>8351</v>
      </c>
      <c r="T3907" s="10">
        <f t="shared" ref="T3907:T3970" si="308">(((J3907/60)/60)/24)+DATE(1970,1,1)</f>
        <v>42124.623877314814</v>
      </c>
      <c r="U3907" s="11">
        <f t="shared" ref="U3907:U3970" si="309">(((I3907/60)/60)/24)+DATE(1970,1,1)</f>
        <v>42166.958333333328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67.333333333333329</v>
      </c>
      <c r="P3908" s="6">
        <f t="shared" si="306"/>
        <v>63.125</v>
      </c>
      <c r="Q3908" t="str">
        <f t="shared" si="307"/>
        <v>theater/plays</v>
      </c>
      <c r="R3908" t="s">
        <v>8333</v>
      </c>
      <c r="S3908" t="s">
        <v>8351</v>
      </c>
      <c r="T3908" s="10">
        <f t="shared" si="308"/>
        <v>42143.917743055557</v>
      </c>
      <c r="U3908" s="11">
        <f t="shared" si="309"/>
        <v>42181.559027777781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15.299999999999999</v>
      </c>
      <c r="P3909" s="6">
        <f t="shared" si="306"/>
        <v>38.25</v>
      </c>
      <c r="Q3909" t="str">
        <f t="shared" si="307"/>
        <v>theater/plays</v>
      </c>
      <c r="R3909" t="s">
        <v>8333</v>
      </c>
      <c r="S3909" t="s">
        <v>8351</v>
      </c>
      <c r="T3909" s="10">
        <f t="shared" si="308"/>
        <v>41906.819513888891</v>
      </c>
      <c r="U3909" s="11">
        <f t="shared" si="309"/>
        <v>41938.838888888888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8.6666666666666679</v>
      </c>
      <c r="P3910" s="6">
        <f t="shared" si="306"/>
        <v>16.25</v>
      </c>
      <c r="Q3910" t="str">
        <f t="shared" si="307"/>
        <v>theater/plays</v>
      </c>
      <c r="R3910" t="s">
        <v>8333</v>
      </c>
      <c r="S3910" t="s">
        <v>8351</v>
      </c>
      <c r="T3910" s="10">
        <f t="shared" si="308"/>
        <v>41834.135370370372</v>
      </c>
      <c r="U3910" s="11">
        <f t="shared" si="309"/>
        <v>41849.135370370372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0.22499999999999998</v>
      </c>
      <c r="P3911" s="6">
        <f t="shared" si="306"/>
        <v>33.75</v>
      </c>
      <c r="Q3911" t="str">
        <f t="shared" si="307"/>
        <v>theater/plays</v>
      </c>
      <c r="R3911" t="s">
        <v>8333</v>
      </c>
      <c r="S3911" t="s">
        <v>8351</v>
      </c>
      <c r="T3911" s="10">
        <f t="shared" si="308"/>
        <v>41863.359282407408</v>
      </c>
      <c r="U3911" s="11">
        <f t="shared" si="309"/>
        <v>41893.359282407408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3.0833333333333335</v>
      </c>
      <c r="P3912" s="6">
        <f t="shared" si="306"/>
        <v>61.666666666666664</v>
      </c>
      <c r="Q3912" t="str">
        <f t="shared" si="307"/>
        <v>theater/plays</v>
      </c>
      <c r="R3912" t="s">
        <v>8333</v>
      </c>
      <c r="S3912" t="s">
        <v>8351</v>
      </c>
      <c r="T3912" s="10">
        <f t="shared" si="308"/>
        <v>42224.756909722222</v>
      </c>
      <c r="U3912" s="11">
        <f t="shared" si="309"/>
        <v>42254.756909722222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37.412500000000001</v>
      </c>
      <c r="P3913" s="6">
        <f t="shared" si="306"/>
        <v>83.138888888888886</v>
      </c>
      <c r="Q3913" t="str">
        <f t="shared" si="307"/>
        <v>theater/plays</v>
      </c>
      <c r="R3913" t="s">
        <v>8333</v>
      </c>
      <c r="S3913" t="s">
        <v>8351</v>
      </c>
      <c r="T3913" s="10">
        <f t="shared" si="308"/>
        <v>41939.8122337963</v>
      </c>
      <c r="U3913" s="11">
        <f t="shared" si="309"/>
        <v>41969.853900462964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6.6666666666666671E-3</v>
      </c>
      <c r="P3914" s="6">
        <f t="shared" si="306"/>
        <v>1</v>
      </c>
      <c r="Q3914" t="str">
        <f t="shared" si="307"/>
        <v>theater/plays</v>
      </c>
      <c r="R3914" t="s">
        <v>8333</v>
      </c>
      <c r="S3914" t="s">
        <v>8351</v>
      </c>
      <c r="T3914" s="10">
        <f t="shared" si="308"/>
        <v>42059.270023148143</v>
      </c>
      <c r="U3914" s="11">
        <f t="shared" si="309"/>
        <v>42119.190972222219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 s="6">
        <f t="shared" si="306"/>
        <v>142.85714285714286</v>
      </c>
      <c r="Q3915" t="str">
        <f t="shared" si="307"/>
        <v>theater/plays</v>
      </c>
      <c r="R3915" t="s">
        <v>8333</v>
      </c>
      <c r="S3915" t="s">
        <v>8351</v>
      </c>
      <c r="T3915" s="10">
        <f t="shared" si="308"/>
        <v>42308.211215277777</v>
      </c>
      <c r="U3915" s="11">
        <f t="shared" si="309"/>
        <v>42338.252881944441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36.36</v>
      </c>
      <c r="P3916" s="6">
        <f t="shared" si="306"/>
        <v>33.666666666666664</v>
      </c>
      <c r="Q3916" t="str">
        <f t="shared" si="307"/>
        <v>theater/plays</v>
      </c>
      <c r="R3916" t="s">
        <v>8333</v>
      </c>
      <c r="S3916" t="s">
        <v>8351</v>
      </c>
      <c r="T3916" s="10">
        <f t="shared" si="308"/>
        <v>42114.818935185183</v>
      </c>
      <c r="U3916" s="11">
        <f t="shared" si="309"/>
        <v>42134.957638888889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0.33333333333333337</v>
      </c>
      <c r="P3917" s="6">
        <f t="shared" si="306"/>
        <v>5</v>
      </c>
      <c r="Q3917" t="str">
        <f t="shared" si="307"/>
        <v>theater/plays</v>
      </c>
      <c r="R3917" t="s">
        <v>8333</v>
      </c>
      <c r="S3917" t="s">
        <v>8351</v>
      </c>
      <c r="T3917" s="10">
        <f t="shared" si="308"/>
        <v>42492.98505787037</v>
      </c>
      <c r="U3917" s="11">
        <f t="shared" si="309"/>
        <v>42522.98505787037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 t="e">
        <f t="shared" si="306"/>
        <v>#DIV/0!</v>
      </c>
      <c r="Q3918" t="str">
        <f t="shared" si="307"/>
        <v>theater/plays</v>
      </c>
      <c r="R3918" t="s">
        <v>8333</v>
      </c>
      <c r="S3918" t="s">
        <v>8351</v>
      </c>
      <c r="T3918" s="10">
        <f t="shared" si="308"/>
        <v>42494.471666666665</v>
      </c>
      <c r="U3918" s="11">
        <f t="shared" si="309"/>
        <v>42524.471666666665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0.2857142857142857</v>
      </c>
      <c r="P3919" s="6">
        <f t="shared" si="306"/>
        <v>10</v>
      </c>
      <c r="Q3919" t="str">
        <f t="shared" si="307"/>
        <v>theater/plays</v>
      </c>
      <c r="R3919" t="s">
        <v>8333</v>
      </c>
      <c r="S3919" t="s">
        <v>8351</v>
      </c>
      <c r="T3919" s="10">
        <f t="shared" si="308"/>
        <v>41863.527326388888</v>
      </c>
      <c r="U3919" s="11">
        <f t="shared" si="309"/>
        <v>41893.527326388888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0.2</v>
      </c>
      <c r="P3920" s="6">
        <f t="shared" si="306"/>
        <v>40</v>
      </c>
      <c r="Q3920" t="str">
        <f t="shared" si="307"/>
        <v>theater/plays</v>
      </c>
      <c r="R3920" t="s">
        <v>8333</v>
      </c>
      <c r="S3920" t="s">
        <v>8351</v>
      </c>
      <c r="T3920" s="10">
        <f t="shared" si="308"/>
        <v>41843.664618055554</v>
      </c>
      <c r="U3920" s="11">
        <f t="shared" si="309"/>
        <v>41855.666666666664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1.7999999999999998</v>
      </c>
      <c r="P3921" s="6">
        <f t="shared" si="306"/>
        <v>30</v>
      </c>
      <c r="Q3921" t="str">
        <f t="shared" si="307"/>
        <v>theater/plays</v>
      </c>
      <c r="R3921" t="s">
        <v>8333</v>
      </c>
      <c r="S3921" t="s">
        <v>8351</v>
      </c>
      <c r="T3921" s="10">
        <f t="shared" si="308"/>
        <v>42358.684872685189</v>
      </c>
      <c r="U3921" s="11">
        <f t="shared" si="309"/>
        <v>42387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5.4</v>
      </c>
      <c r="P3922" s="6">
        <f t="shared" si="306"/>
        <v>45</v>
      </c>
      <c r="Q3922" t="str">
        <f t="shared" si="307"/>
        <v>theater/plays</v>
      </c>
      <c r="R3922" t="s">
        <v>8333</v>
      </c>
      <c r="S3922" t="s">
        <v>8351</v>
      </c>
      <c r="T3922" s="10">
        <f t="shared" si="308"/>
        <v>42657.38726851852</v>
      </c>
      <c r="U3922" s="11">
        <f t="shared" si="309"/>
        <v>42687.428935185191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 t="e">
        <f t="shared" si="306"/>
        <v>#DIV/0!</v>
      </c>
      <c r="Q3923" t="str">
        <f t="shared" si="307"/>
        <v>theater/plays</v>
      </c>
      <c r="R3923" t="s">
        <v>8333</v>
      </c>
      <c r="S3923" t="s">
        <v>8351</v>
      </c>
      <c r="T3923" s="10">
        <f t="shared" si="308"/>
        <v>41926.542303240742</v>
      </c>
      <c r="U3923" s="11">
        <f t="shared" si="309"/>
        <v>41938.75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8.1333333333333329</v>
      </c>
      <c r="P3924" s="6">
        <f t="shared" si="306"/>
        <v>10.166666666666666</v>
      </c>
      <c r="Q3924" t="str">
        <f t="shared" si="307"/>
        <v>theater/plays</v>
      </c>
      <c r="R3924" t="s">
        <v>8333</v>
      </c>
      <c r="S3924" t="s">
        <v>8351</v>
      </c>
      <c r="T3924" s="10">
        <f t="shared" si="308"/>
        <v>42020.768634259264</v>
      </c>
      <c r="U3924" s="11">
        <f t="shared" si="309"/>
        <v>42065.958333333328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12.034782608695652</v>
      </c>
      <c r="P3925" s="6">
        <f t="shared" si="306"/>
        <v>81.411764705882348</v>
      </c>
      <c r="Q3925" t="str">
        <f t="shared" si="307"/>
        <v>theater/plays</v>
      </c>
      <c r="R3925" t="s">
        <v>8333</v>
      </c>
      <c r="S3925" t="s">
        <v>8351</v>
      </c>
      <c r="T3925" s="10">
        <f t="shared" si="308"/>
        <v>42075.979988425926</v>
      </c>
      <c r="U3925" s="11">
        <f t="shared" si="309"/>
        <v>42103.979988425926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15.266666666666667</v>
      </c>
      <c r="P3926" s="6">
        <f t="shared" si="306"/>
        <v>57.25</v>
      </c>
      <c r="Q3926" t="str">
        <f t="shared" si="307"/>
        <v>theater/plays</v>
      </c>
      <c r="R3926" t="s">
        <v>8333</v>
      </c>
      <c r="S3926" t="s">
        <v>8351</v>
      </c>
      <c r="T3926" s="10">
        <f t="shared" si="308"/>
        <v>41786.959745370368</v>
      </c>
      <c r="U3926" s="11">
        <f t="shared" si="309"/>
        <v>41816.959745370368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 s="6">
        <f t="shared" si="306"/>
        <v>5</v>
      </c>
      <c r="Q3927" t="str">
        <f t="shared" si="307"/>
        <v>theater/plays</v>
      </c>
      <c r="R3927" t="s">
        <v>8333</v>
      </c>
      <c r="S3927" t="s">
        <v>8351</v>
      </c>
      <c r="T3927" s="10">
        <f t="shared" si="308"/>
        <v>41820.870821759258</v>
      </c>
      <c r="U3927" s="11">
        <f t="shared" si="309"/>
        <v>41850.870821759258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0.3</v>
      </c>
      <c r="P3928" s="6">
        <f t="shared" si="306"/>
        <v>15</v>
      </c>
      <c r="Q3928" t="str">
        <f t="shared" si="307"/>
        <v>theater/plays</v>
      </c>
      <c r="R3928" t="s">
        <v>8333</v>
      </c>
      <c r="S3928" t="s">
        <v>8351</v>
      </c>
      <c r="T3928" s="10">
        <f t="shared" si="308"/>
        <v>41970.085046296299</v>
      </c>
      <c r="U3928" s="11">
        <f t="shared" si="309"/>
        <v>42000.085046296299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 s="6">
        <f t="shared" si="306"/>
        <v>12.5</v>
      </c>
      <c r="Q3929" t="str">
        <f t="shared" si="307"/>
        <v>theater/plays</v>
      </c>
      <c r="R3929" t="s">
        <v>8333</v>
      </c>
      <c r="S3929" t="s">
        <v>8351</v>
      </c>
      <c r="T3929" s="10">
        <f t="shared" si="308"/>
        <v>41830.267407407409</v>
      </c>
      <c r="U3929" s="11">
        <f t="shared" si="309"/>
        <v>41860.267407407409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13.020000000000001</v>
      </c>
      <c r="P3930" s="6">
        <f t="shared" si="306"/>
        <v>93</v>
      </c>
      <c r="Q3930" t="str">
        <f t="shared" si="307"/>
        <v>theater/plays</v>
      </c>
      <c r="R3930" t="s">
        <v>8333</v>
      </c>
      <c r="S3930" t="s">
        <v>8351</v>
      </c>
      <c r="T3930" s="10">
        <f t="shared" si="308"/>
        <v>42265.683182870373</v>
      </c>
      <c r="U3930" s="11">
        <f t="shared" si="309"/>
        <v>42293.207638888889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2.2650000000000001</v>
      </c>
      <c r="P3931" s="6">
        <f t="shared" si="306"/>
        <v>32.357142857142854</v>
      </c>
      <c r="Q3931" t="str">
        <f t="shared" si="307"/>
        <v>theater/plays</v>
      </c>
      <c r="R3931" t="s">
        <v>8333</v>
      </c>
      <c r="S3931" t="s">
        <v>8351</v>
      </c>
      <c r="T3931" s="10">
        <f t="shared" si="308"/>
        <v>42601.827141203699</v>
      </c>
      <c r="U3931" s="11">
        <f t="shared" si="309"/>
        <v>42631.827141203699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 t="e">
        <f t="shared" si="306"/>
        <v>#DIV/0!</v>
      </c>
      <c r="Q3932" t="str">
        <f t="shared" si="307"/>
        <v>theater/plays</v>
      </c>
      <c r="R3932" t="s">
        <v>8333</v>
      </c>
      <c r="S3932" t="s">
        <v>8351</v>
      </c>
      <c r="T3932" s="10">
        <f t="shared" si="308"/>
        <v>42433.338749999995</v>
      </c>
      <c r="U3932" s="11">
        <f t="shared" si="309"/>
        <v>42461.25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 t="e">
        <f t="shared" si="306"/>
        <v>#DIV/0!</v>
      </c>
      <c r="Q3933" t="str">
        <f t="shared" si="307"/>
        <v>theater/plays</v>
      </c>
      <c r="R3933" t="s">
        <v>8333</v>
      </c>
      <c r="S3933" t="s">
        <v>8351</v>
      </c>
      <c r="T3933" s="10">
        <f t="shared" si="308"/>
        <v>42228.151701388888</v>
      </c>
      <c r="U3933" s="11">
        <f t="shared" si="309"/>
        <v>42253.151701388888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8.3333333333333332E-3</v>
      </c>
      <c r="P3934" s="6">
        <f t="shared" si="306"/>
        <v>1</v>
      </c>
      <c r="Q3934" t="str">
        <f t="shared" si="307"/>
        <v>theater/plays</v>
      </c>
      <c r="R3934" t="s">
        <v>8333</v>
      </c>
      <c r="S3934" t="s">
        <v>8351</v>
      </c>
      <c r="T3934" s="10">
        <f t="shared" si="308"/>
        <v>42415.168564814812</v>
      </c>
      <c r="U3934" s="11">
        <f t="shared" si="309"/>
        <v>42445.126898148148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15.742857142857142</v>
      </c>
      <c r="P3935" s="6">
        <f t="shared" si="306"/>
        <v>91.833333333333329</v>
      </c>
      <c r="Q3935" t="str">
        <f t="shared" si="307"/>
        <v>theater/plays</v>
      </c>
      <c r="R3935" t="s">
        <v>8333</v>
      </c>
      <c r="S3935" t="s">
        <v>8351</v>
      </c>
      <c r="T3935" s="10">
        <f t="shared" si="308"/>
        <v>42538.968310185184</v>
      </c>
      <c r="U3935" s="11">
        <f t="shared" si="309"/>
        <v>42568.029861111107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 s="6">
        <f t="shared" si="306"/>
        <v>45.833333333333336</v>
      </c>
      <c r="Q3936" t="str">
        <f t="shared" si="307"/>
        <v>theater/plays</v>
      </c>
      <c r="R3936" t="s">
        <v>8333</v>
      </c>
      <c r="S3936" t="s">
        <v>8351</v>
      </c>
      <c r="T3936" s="10">
        <f t="shared" si="308"/>
        <v>42233.671747685185</v>
      </c>
      <c r="U3936" s="11">
        <f t="shared" si="309"/>
        <v>42278.541666666672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43.833333333333336</v>
      </c>
      <c r="P3937" s="6">
        <f t="shared" si="306"/>
        <v>57.173913043478258</v>
      </c>
      <c r="Q3937" t="str">
        <f t="shared" si="307"/>
        <v>theater/plays</v>
      </c>
      <c r="R3937" t="s">
        <v>8333</v>
      </c>
      <c r="S3937" t="s">
        <v>8351</v>
      </c>
      <c r="T3937" s="10">
        <f t="shared" si="308"/>
        <v>42221.656782407401</v>
      </c>
      <c r="U3937" s="11">
        <f t="shared" si="309"/>
        <v>42281.656782407401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 t="e">
        <f t="shared" si="306"/>
        <v>#DIV/0!</v>
      </c>
      <c r="Q3938" t="str">
        <f t="shared" si="307"/>
        <v>theater/plays</v>
      </c>
      <c r="R3938" t="s">
        <v>8333</v>
      </c>
      <c r="S3938" t="s">
        <v>8351</v>
      </c>
      <c r="T3938" s="10">
        <f t="shared" si="308"/>
        <v>42675.262962962966</v>
      </c>
      <c r="U3938" s="11">
        <f t="shared" si="309"/>
        <v>42705.304629629631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86.135181975736558</v>
      </c>
      <c r="P3939" s="6">
        <f t="shared" si="306"/>
        <v>248.5</v>
      </c>
      <c r="Q3939" t="str">
        <f t="shared" si="307"/>
        <v>theater/plays</v>
      </c>
      <c r="R3939" t="s">
        <v>8333</v>
      </c>
      <c r="S3939" t="s">
        <v>8351</v>
      </c>
      <c r="T3939" s="10">
        <f t="shared" si="308"/>
        <v>42534.631481481483</v>
      </c>
      <c r="U3939" s="11">
        <f t="shared" si="309"/>
        <v>42562.631481481483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12.196620583717358</v>
      </c>
      <c r="P3940" s="6">
        <f t="shared" si="306"/>
        <v>79.400000000000006</v>
      </c>
      <c r="Q3940" t="str">
        <f t="shared" si="307"/>
        <v>theater/plays</v>
      </c>
      <c r="R3940" t="s">
        <v>8333</v>
      </c>
      <c r="S3940" t="s">
        <v>8351</v>
      </c>
      <c r="T3940" s="10">
        <f t="shared" si="308"/>
        <v>42151.905717592599</v>
      </c>
      <c r="U3940" s="11">
        <f t="shared" si="309"/>
        <v>42182.905717592599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0.1</v>
      </c>
      <c r="P3941" s="6">
        <f t="shared" si="306"/>
        <v>5</v>
      </c>
      <c r="Q3941" t="str">
        <f t="shared" si="307"/>
        <v>theater/plays</v>
      </c>
      <c r="R3941" t="s">
        <v>8333</v>
      </c>
      <c r="S3941" t="s">
        <v>8351</v>
      </c>
      <c r="T3941" s="10">
        <f t="shared" si="308"/>
        <v>41915.400219907409</v>
      </c>
      <c r="U3941" s="11">
        <f t="shared" si="309"/>
        <v>41919.1875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0.22</v>
      </c>
      <c r="P3942" s="6">
        <f t="shared" si="306"/>
        <v>5.5</v>
      </c>
      <c r="Q3942" t="str">
        <f t="shared" si="307"/>
        <v>theater/plays</v>
      </c>
      <c r="R3942" t="s">
        <v>8333</v>
      </c>
      <c r="S3942" t="s">
        <v>8351</v>
      </c>
      <c r="T3942" s="10">
        <f t="shared" si="308"/>
        <v>41961.492488425924</v>
      </c>
      <c r="U3942" s="11">
        <f t="shared" si="309"/>
        <v>42006.492488425924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0.90909090909090906</v>
      </c>
      <c r="P3943" s="6">
        <f t="shared" si="306"/>
        <v>25</v>
      </c>
      <c r="Q3943" t="str">
        <f t="shared" si="307"/>
        <v>theater/plays</v>
      </c>
      <c r="R3943" t="s">
        <v>8333</v>
      </c>
      <c r="S3943" t="s">
        <v>8351</v>
      </c>
      <c r="T3943" s="10">
        <f t="shared" si="308"/>
        <v>41940.587233796294</v>
      </c>
      <c r="U3943" s="11">
        <f t="shared" si="309"/>
        <v>41968.041666666672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 t="e">
        <f t="shared" si="306"/>
        <v>#DIV/0!</v>
      </c>
      <c r="Q3944" t="str">
        <f t="shared" si="307"/>
        <v>theater/plays</v>
      </c>
      <c r="R3944" t="s">
        <v>8333</v>
      </c>
      <c r="S3944" t="s">
        <v>8351</v>
      </c>
      <c r="T3944" s="10">
        <f t="shared" si="308"/>
        <v>42111.904097222221</v>
      </c>
      <c r="U3944" s="11">
        <f t="shared" si="309"/>
        <v>42171.904097222221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35.64</v>
      </c>
      <c r="P3945" s="6">
        <f t="shared" si="306"/>
        <v>137.07692307692307</v>
      </c>
      <c r="Q3945" t="str">
        <f t="shared" si="307"/>
        <v>theater/plays</v>
      </c>
      <c r="R3945" t="s">
        <v>8333</v>
      </c>
      <c r="S3945" t="s">
        <v>8351</v>
      </c>
      <c r="T3945" s="10">
        <f t="shared" si="308"/>
        <v>42279.778564814813</v>
      </c>
      <c r="U3945" s="11">
        <f t="shared" si="309"/>
        <v>42310.701388888891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 t="e">
        <f t="shared" si="306"/>
        <v>#DIV/0!</v>
      </c>
      <c r="Q3946" t="str">
        <f t="shared" si="307"/>
        <v>theater/plays</v>
      </c>
      <c r="R3946" t="s">
        <v>8333</v>
      </c>
      <c r="S3946" t="s">
        <v>8351</v>
      </c>
      <c r="T3946" s="10">
        <f t="shared" si="308"/>
        <v>42213.662905092591</v>
      </c>
      <c r="U3946" s="11">
        <f t="shared" si="309"/>
        <v>42243.662905092591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0.25</v>
      </c>
      <c r="P3947" s="6">
        <f t="shared" si="306"/>
        <v>5</v>
      </c>
      <c r="Q3947" t="str">
        <f t="shared" si="307"/>
        <v>theater/plays</v>
      </c>
      <c r="R3947" t="s">
        <v>8333</v>
      </c>
      <c r="S3947" t="s">
        <v>8351</v>
      </c>
      <c r="T3947" s="10">
        <f t="shared" si="308"/>
        <v>42109.801712962959</v>
      </c>
      <c r="U3947" s="11">
        <f t="shared" si="309"/>
        <v>42139.801712962959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</v>
      </c>
      <c r="P3948" s="6">
        <f t="shared" si="306"/>
        <v>39</v>
      </c>
      <c r="Q3948" t="str">
        <f t="shared" si="307"/>
        <v>theater/plays</v>
      </c>
      <c r="R3948" t="s">
        <v>8333</v>
      </c>
      <c r="S3948" t="s">
        <v>8351</v>
      </c>
      <c r="T3948" s="10">
        <f t="shared" si="308"/>
        <v>42031.833587962959</v>
      </c>
      <c r="U3948" s="11">
        <f t="shared" si="309"/>
        <v>42063.333333333328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3.3666666666666663</v>
      </c>
      <c r="P3949" s="6">
        <f t="shared" si="306"/>
        <v>50.5</v>
      </c>
      <c r="Q3949" t="str">
        <f t="shared" si="307"/>
        <v>theater/plays</v>
      </c>
      <c r="R3949" t="s">
        <v>8333</v>
      </c>
      <c r="S3949" t="s">
        <v>8351</v>
      </c>
      <c r="T3949" s="10">
        <f t="shared" si="308"/>
        <v>42615.142870370371</v>
      </c>
      <c r="U3949" s="11">
        <f t="shared" si="309"/>
        <v>42645.142870370371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 t="e">
        <f t="shared" si="306"/>
        <v>#DIV/0!</v>
      </c>
      <c r="Q3950" t="str">
        <f t="shared" si="307"/>
        <v>theater/plays</v>
      </c>
      <c r="R3950" t="s">
        <v>8333</v>
      </c>
      <c r="S3950" t="s">
        <v>8351</v>
      </c>
      <c r="T3950" s="10">
        <f t="shared" si="308"/>
        <v>41829.325497685182</v>
      </c>
      <c r="U3950" s="11">
        <f t="shared" si="309"/>
        <v>41889.325497685182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15.770000000000001</v>
      </c>
      <c r="P3951" s="6">
        <f t="shared" si="306"/>
        <v>49.28125</v>
      </c>
      <c r="Q3951" t="str">
        <f t="shared" si="307"/>
        <v>theater/plays</v>
      </c>
      <c r="R3951" t="s">
        <v>8333</v>
      </c>
      <c r="S3951" t="s">
        <v>8351</v>
      </c>
      <c r="T3951" s="10">
        <f t="shared" si="308"/>
        <v>42016.120613425926</v>
      </c>
      <c r="U3951" s="11">
        <f t="shared" si="309"/>
        <v>42046.120613425926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0.625</v>
      </c>
      <c r="P3952" s="6">
        <f t="shared" si="306"/>
        <v>25</v>
      </c>
      <c r="Q3952" t="str">
        <f t="shared" si="307"/>
        <v>theater/plays</v>
      </c>
      <c r="R3952" t="s">
        <v>8333</v>
      </c>
      <c r="S3952" t="s">
        <v>8351</v>
      </c>
      <c r="T3952" s="10">
        <f t="shared" si="308"/>
        <v>42439.702314814815</v>
      </c>
      <c r="U3952" s="11">
        <f t="shared" si="309"/>
        <v>42468.774305555555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5.0000000000000001E-4</v>
      </c>
      <c r="P3953" s="6">
        <f t="shared" si="306"/>
        <v>1</v>
      </c>
      <c r="Q3953" t="str">
        <f t="shared" si="307"/>
        <v>theater/plays</v>
      </c>
      <c r="R3953" t="s">
        <v>8333</v>
      </c>
      <c r="S3953" t="s">
        <v>8351</v>
      </c>
      <c r="T3953" s="10">
        <f t="shared" si="308"/>
        <v>42433.825717592597</v>
      </c>
      <c r="U3953" s="11">
        <f t="shared" si="309"/>
        <v>42493.784050925926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9.6153846153846159E-2</v>
      </c>
      <c r="P3954" s="6">
        <f t="shared" si="306"/>
        <v>25</v>
      </c>
      <c r="Q3954" t="str">
        <f t="shared" si="307"/>
        <v>theater/plays</v>
      </c>
      <c r="R3954" t="s">
        <v>8333</v>
      </c>
      <c r="S3954" t="s">
        <v>8351</v>
      </c>
      <c r="T3954" s="10">
        <f t="shared" si="308"/>
        <v>42243.790393518517</v>
      </c>
      <c r="U3954" s="11">
        <f t="shared" si="309"/>
        <v>42303.790393518517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 t="e">
        <f t="shared" si="306"/>
        <v>#DIV/0!</v>
      </c>
      <c r="Q3955" t="str">
        <f t="shared" si="307"/>
        <v>theater/plays</v>
      </c>
      <c r="R3955" t="s">
        <v>8333</v>
      </c>
      <c r="S3955" t="s">
        <v>8351</v>
      </c>
      <c r="T3955" s="10">
        <f t="shared" si="308"/>
        <v>42550.048449074078</v>
      </c>
      <c r="U3955" s="11">
        <f t="shared" si="309"/>
        <v>42580.978472222225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 t="e">
        <f t="shared" si="306"/>
        <v>#DIV/0!</v>
      </c>
      <c r="Q3956" t="str">
        <f t="shared" si="307"/>
        <v>theater/plays</v>
      </c>
      <c r="R3956" t="s">
        <v>8333</v>
      </c>
      <c r="S3956" t="s">
        <v>8351</v>
      </c>
      <c r="T3956" s="10">
        <f t="shared" si="308"/>
        <v>41774.651203703703</v>
      </c>
      <c r="U3956" s="11">
        <f t="shared" si="309"/>
        <v>41834.651203703703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24.285714285714285</v>
      </c>
      <c r="P3957" s="6">
        <f t="shared" si="306"/>
        <v>53.125</v>
      </c>
      <c r="Q3957" t="str">
        <f t="shared" si="307"/>
        <v>theater/plays</v>
      </c>
      <c r="R3957" t="s">
        <v>8333</v>
      </c>
      <c r="S3957" t="s">
        <v>8351</v>
      </c>
      <c r="T3957" s="10">
        <f t="shared" si="308"/>
        <v>42306.848854166667</v>
      </c>
      <c r="U3957" s="11">
        <f t="shared" si="309"/>
        <v>42336.890520833331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 t="e">
        <f t="shared" si="306"/>
        <v>#DIV/0!</v>
      </c>
      <c r="Q3958" t="str">
        <f t="shared" si="307"/>
        <v>theater/plays</v>
      </c>
      <c r="R3958" t="s">
        <v>8333</v>
      </c>
      <c r="S3958" t="s">
        <v>8351</v>
      </c>
      <c r="T3958" s="10">
        <f t="shared" si="308"/>
        <v>42457.932025462964</v>
      </c>
      <c r="U3958" s="11">
        <f t="shared" si="309"/>
        <v>42485.013888888891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2.5000000000000001E-2</v>
      </c>
      <c r="P3959" s="6">
        <f t="shared" si="306"/>
        <v>7</v>
      </c>
      <c r="Q3959" t="str">
        <f t="shared" si="307"/>
        <v>theater/plays</v>
      </c>
      <c r="R3959" t="s">
        <v>8333</v>
      </c>
      <c r="S3959" t="s">
        <v>8351</v>
      </c>
      <c r="T3959" s="10">
        <f t="shared" si="308"/>
        <v>42513.976319444439</v>
      </c>
      <c r="U3959" s="11">
        <f t="shared" si="309"/>
        <v>42559.976319444439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32.049999999999997</v>
      </c>
      <c r="P3960" s="6">
        <f t="shared" si="306"/>
        <v>40.0625</v>
      </c>
      <c r="Q3960" t="str">
        <f t="shared" si="307"/>
        <v>theater/plays</v>
      </c>
      <c r="R3960" t="s">
        <v>8333</v>
      </c>
      <c r="S3960" t="s">
        <v>8351</v>
      </c>
      <c r="T3960" s="10">
        <f t="shared" si="308"/>
        <v>41816.950370370374</v>
      </c>
      <c r="U3960" s="11">
        <f t="shared" si="309"/>
        <v>41853.583333333336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24.333333333333336</v>
      </c>
      <c r="P3961" s="6">
        <f t="shared" si="306"/>
        <v>24.333333333333332</v>
      </c>
      <c r="Q3961" t="str">
        <f t="shared" si="307"/>
        <v>theater/plays</v>
      </c>
      <c r="R3961" t="s">
        <v>8333</v>
      </c>
      <c r="S3961" t="s">
        <v>8351</v>
      </c>
      <c r="T3961" s="10">
        <f t="shared" si="308"/>
        <v>41880.788842592592</v>
      </c>
      <c r="U3961" s="11">
        <f t="shared" si="309"/>
        <v>41910.788842592592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1.5</v>
      </c>
      <c r="P3962" s="6">
        <f t="shared" si="306"/>
        <v>11.25</v>
      </c>
      <c r="Q3962" t="str">
        <f t="shared" si="307"/>
        <v>theater/plays</v>
      </c>
      <c r="R3962" t="s">
        <v>8333</v>
      </c>
      <c r="S3962" t="s">
        <v>8351</v>
      </c>
      <c r="T3962" s="10">
        <f t="shared" si="308"/>
        <v>42342.845555555556</v>
      </c>
      <c r="U3962" s="11">
        <f t="shared" si="309"/>
        <v>42372.845555555556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0.42</v>
      </c>
      <c r="P3963" s="6">
        <f t="shared" si="306"/>
        <v>10.5</v>
      </c>
      <c r="Q3963" t="str">
        <f t="shared" si="307"/>
        <v>theater/plays</v>
      </c>
      <c r="R3963" t="s">
        <v>8333</v>
      </c>
      <c r="S3963" t="s">
        <v>8351</v>
      </c>
      <c r="T3963" s="10">
        <f t="shared" si="308"/>
        <v>41745.891319444447</v>
      </c>
      <c r="U3963" s="11">
        <f t="shared" si="309"/>
        <v>41767.891319444447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</v>
      </c>
      <c r="P3964" s="6">
        <f t="shared" si="306"/>
        <v>15</v>
      </c>
      <c r="Q3964" t="str">
        <f t="shared" si="307"/>
        <v>theater/plays</v>
      </c>
      <c r="R3964" t="s">
        <v>8333</v>
      </c>
      <c r="S3964" t="s">
        <v>8351</v>
      </c>
      <c r="T3964" s="10">
        <f t="shared" si="308"/>
        <v>42311.621458333335</v>
      </c>
      <c r="U3964" s="11">
        <f t="shared" si="309"/>
        <v>42336.621458333335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 t="e">
        <f t="shared" si="306"/>
        <v>#DIV/0!</v>
      </c>
      <c r="Q3965" t="str">
        <f t="shared" si="307"/>
        <v>theater/plays</v>
      </c>
      <c r="R3965" t="s">
        <v>8333</v>
      </c>
      <c r="S3965" t="s">
        <v>8351</v>
      </c>
      <c r="T3965" s="10">
        <f t="shared" si="308"/>
        <v>42296.154131944444</v>
      </c>
      <c r="U3965" s="11">
        <f t="shared" si="309"/>
        <v>42326.195798611108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</v>
      </c>
      <c r="P3966" s="6">
        <f t="shared" si="306"/>
        <v>42</v>
      </c>
      <c r="Q3966" t="str">
        <f t="shared" si="307"/>
        <v>theater/plays</v>
      </c>
      <c r="R3966" t="s">
        <v>8333</v>
      </c>
      <c r="S3966" t="s">
        <v>8351</v>
      </c>
      <c r="T3966" s="10">
        <f t="shared" si="308"/>
        <v>42053.722060185188</v>
      </c>
      <c r="U3966" s="11">
        <f t="shared" si="309"/>
        <v>42113.680393518516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14.249999999999998</v>
      </c>
      <c r="P3967" s="6">
        <f t="shared" si="306"/>
        <v>71.25</v>
      </c>
      <c r="Q3967" t="str">
        <f t="shared" si="307"/>
        <v>theater/plays</v>
      </c>
      <c r="R3967" t="s">
        <v>8333</v>
      </c>
      <c r="S3967" t="s">
        <v>8351</v>
      </c>
      <c r="T3967" s="10">
        <f t="shared" si="308"/>
        <v>42414.235879629632</v>
      </c>
      <c r="U3967" s="11">
        <f t="shared" si="309"/>
        <v>42474.194212962961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0.6</v>
      </c>
      <c r="P3968" s="6">
        <f t="shared" si="306"/>
        <v>22.5</v>
      </c>
      <c r="Q3968" t="str">
        <f t="shared" si="307"/>
        <v>theater/plays</v>
      </c>
      <c r="R3968" t="s">
        <v>8333</v>
      </c>
      <c r="S3968" t="s">
        <v>8351</v>
      </c>
      <c r="T3968" s="10">
        <f t="shared" si="308"/>
        <v>41801.711550925924</v>
      </c>
      <c r="U3968" s="11">
        <f t="shared" si="309"/>
        <v>41844.124305555553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24.117647058823529</v>
      </c>
      <c r="P3969" s="6">
        <f t="shared" si="306"/>
        <v>41</v>
      </c>
      <c r="Q3969" t="str">
        <f t="shared" si="307"/>
        <v>theater/plays</v>
      </c>
      <c r="R3969" t="s">
        <v>8333</v>
      </c>
      <c r="S3969" t="s">
        <v>8351</v>
      </c>
      <c r="T3969" s="10">
        <f t="shared" si="308"/>
        <v>42770.290590277778</v>
      </c>
      <c r="U3969" s="11">
        <f t="shared" si="309"/>
        <v>42800.290590277778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10">(E3970/D3970)*100</f>
        <v>10.54</v>
      </c>
      <c r="P3970" s="6">
        <f t="shared" ref="P3970:P4033" si="311">(E3970/L3970)</f>
        <v>47.909090909090907</v>
      </c>
      <c r="Q3970" t="str">
        <f t="shared" ref="Q3970:Q4033" si="312">N3970</f>
        <v>theater/plays</v>
      </c>
      <c r="R3970" t="s">
        <v>8333</v>
      </c>
      <c r="S3970" t="s">
        <v>8351</v>
      </c>
      <c r="T3970" s="10">
        <f t="shared" si="308"/>
        <v>42452.815659722226</v>
      </c>
      <c r="U3970" s="11">
        <f t="shared" si="309"/>
        <v>42512.815659722226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10"/>
        <v>7.4690265486725664</v>
      </c>
      <c r="P3971" s="6">
        <f t="shared" si="311"/>
        <v>35.166666666666664</v>
      </c>
      <c r="Q3971" t="str">
        <f t="shared" si="312"/>
        <v>theater/plays</v>
      </c>
      <c r="R3971" t="s">
        <v>8333</v>
      </c>
      <c r="S3971" t="s">
        <v>8351</v>
      </c>
      <c r="T3971" s="10">
        <f t="shared" ref="T3971:T4034" si="313">(((J3971/60)/60)/24)+DATE(1970,1,1)</f>
        <v>42601.854699074072</v>
      </c>
      <c r="U3971" s="11">
        <f t="shared" ref="U3971:U4034" si="314">(((I3971/60)/60)/24)+DATE(1970,1,1)</f>
        <v>42611.163194444445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7.3333333333333334E-2</v>
      </c>
      <c r="P3972" s="6">
        <f t="shared" si="311"/>
        <v>5.5</v>
      </c>
      <c r="Q3972" t="str">
        <f t="shared" si="312"/>
        <v>theater/plays</v>
      </c>
      <c r="R3972" t="s">
        <v>8333</v>
      </c>
      <c r="S3972" t="s">
        <v>8351</v>
      </c>
      <c r="T3972" s="10">
        <f t="shared" si="313"/>
        <v>42447.863553240735</v>
      </c>
      <c r="U3972" s="11">
        <f t="shared" si="314"/>
        <v>42477.863553240735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0.97142857142857131</v>
      </c>
      <c r="P3973" s="6">
        <f t="shared" si="311"/>
        <v>22.666666666666668</v>
      </c>
      <c r="Q3973" t="str">
        <f t="shared" si="312"/>
        <v>theater/plays</v>
      </c>
      <c r="R3973" t="s">
        <v>8333</v>
      </c>
      <c r="S3973" t="s">
        <v>8351</v>
      </c>
      <c r="T3973" s="10">
        <f t="shared" si="313"/>
        <v>41811.536180555559</v>
      </c>
      <c r="U3973" s="11">
        <f t="shared" si="314"/>
        <v>41841.536180555559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21.099999999999998</v>
      </c>
      <c r="P3974" s="6">
        <f t="shared" si="311"/>
        <v>26.375</v>
      </c>
      <c r="Q3974" t="str">
        <f t="shared" si="312"/>
        <v>theater/plays</v>
      </c>
      <c r="R3974" t="s">
        <v>8333</v>
      </c>
      <c r="S3974" t="s">
        <v>8351</v>
      </c>
      <c r="T3974" s="10">
        <f t="shared" si="313"/>
        <v>41981.067523148144</v>
      </c>
      <c r="U3974" s="11">
        <f t="shared" si="314"/>
        <v>42041.067523148144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78.100000000000009</v>
      </c>
      <c r="P3975" s="6">
        <f t="shared" si="311"/>
        <v>105.54054054054055</v>
      </c>
      <c r="Q3975" t="str">
        <f t="shared" si="312"/>
        <v>theater/plays</v>
      </c>
      <c r="R3975" t="s">
        <v>8333</v>
      </c>
      <c r="S3975" t="s">
        <v>8351</v>
      </c>
      <c r="T3975" s="10">
        <f t="shared" si="313"/>
        <v>42469.68414351852</v>
      </c>
      <c r="U3975" s="11">
        <f t="shared" si="314"/>
        <v>42499.166666666672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 s="6">
        <f t="shared" si="311"/>
        <v>29.09090909090909</v>
      </c>
      <c r="Q3976" t="str">
        <f t="shared" si="312"/>
        <v>theater/plays</v>
      </c>
      <c r="R3976" t="s">
        <v>8333</v>
      </c>
      <c r="S3976" t="s">
        <v>8351</v>
      </c>
      <c r="T3976" s="10">
        <f t="shared" si="313"/>
        <v>42493.546851851846</v>
      </c>
      <c r="U3976" s="11">
        <f t="shared" si="314"/>
        <v>42523.546851851846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 t="e">
        <f t="shared" si="311"/>
        <v>#DIV/0!</v>
      </c>
      <c r="Q3977" t="str">
        <f t="shared" si="312"/>
        <v>theater/plays</v>
      </c>
      <c r="R3977" t="s">
        <v>8333</v>
      </c>
      <c r="S3977" t="s">
        <v>8351</v>
      </c>
      <c r="T3977" s="10">
        <f t="shared" si="313"/>
        <v>42534.866875</v>
      </c>
      <c r="U3977" s="11">
        <f t="shared" si="314"/>
        <v>42564.866875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47.692307692307693</v>
      </c>
      <c r="P3978" s="6">
        <f t="shared" si="311"/>
        <v>62</v>
      </c>
      <c r="Q3978" t="str">
        <f t="shared" si="312"/>
        <v>theater/plays</v>
      </c>
      <c r="R3978" t="s">
        <v>8333</v>
      </c>
      <c r="S3978" t="s">
        <v>8351</v>
      </c>
      <c r="T3978" s="10">
        <f t="shared" si="313"/>
        <v>41830.858344907407</v>
      </c>
      <c r="U3978" s="11">
        <f t="shared" si="314"/>
        <v>41852.291666666664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1.4500000000000002</v>
      </c>
      <c r="P3979" s="6">
        <f t="shared" si="311"/>
        <v>217.5</v>
      </c>
      <c r="Q3979" t="str">
        <f t="shared" si="312"/>
        <v>theater/plays</v>
      </c>
      <c r="R3979" t="s">
        <v>8333</v>
      </c>
      <c r="S3979" t="s">
        <v>8351</v>
      </c>
      <c r="T3979" s="10">
        <f t="shared" si="313"/>
        <v>42543.788564814815</v>
      </c>
      <c r="U3979" s="11">
        <f t="shared" si="314"/>
        <v>42573.788564814815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10.7</v>
      </c>
      <c r="P3980" s="6">
        <f t="shared" si="311"/>
        <v>26.75</v>
      </c>
      <c r="Q3980" t="str">
        <f t="shared" si="312"/>
        <v>theater/plays</v>
      </c>
      <c r="R3980" t="s">
        <v>8333</v>
      </c>
      <c r="S3980" t="s">
        <v>8351</v>
      </c>
      <c r="T3980" s="10">
        <f t="shared" si="313"/>
        <v>41975.642974537041</v>
      </c>
      <c r="U3980" s="11">
        <f t="shared" si="314"/>
        <v>42035.642974537041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</v>
      </c>
      <c r="P3981" s="6">
        <f t="shared" si="311"/>
        <v>18.333333333333332</v>
      </c>
      <c r="Q3981" t="str">
        <f t="shared" si="312"/>
        <v>theater/plays</v>
      </c>
      <c r="R3981" t="s">
        <v>8333</v>
      </c>
      <c r="S3981" t="s">
        <v>8351</v>
      </c>
      <c r="T3981" s="10">
        <f t="shared" si="313"/>
        <v>42069.903437500005</v>
      </c>
      <c r="U3981" s="11">
        <f t="shared" si="314"/>
        <v>42092.833333333328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 s="6">
        <f t="shared" si="311"/>
        <v>64.285714285714292</v>
      </c>
      <c r="Q3982" t="str">
        <f t="shared" si="312"/>
        <v>theater/plays</v>
      </c>
      <c r="R3982" t="s">
        <v>8333</v>
      </c>
      <c r="S3982" t="s">
        <v>8351</v>
      </c>
      <c r="T3982" s="10">
        <f t="shared" si="313"/>
        <v>41795.598923611113</v>
      </c>
      <c r="U3982" s="11">
        <f t="shared" si="314"/>
        <v>41825.598923611113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</v>
      </c>
      <c r="P3983" s="6">
        <f t="shared" si="311"/>
        <v>175</v>
      </c>
      <c r="Q3983" t="str">
        <f t="shared" si="312"/>
        <v>theater/plays</v>
      </c>
      <c r="R3983" t="s">
        <v>8333</v>
      </c>
      <c r="S3983" t="s">
        <v>8351</v>
      </c>
      <c r="T3983" s="10">
        <f t="shared" si="313"/>
        <v>42508.179965277777</v>
      </c>
      <c r="U3983" s="11">
        <f t="shared" si="314"/>
        <v>42568.179965277777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 s="6">
        <f t="shared" si="311"/>
        <v>34</v>
      </c>
      <c r="Q3984" t="str">
        <f t="shared" si="312"/>
        <v>theater/plays</v>
      </c>
      <c r="R3984" t="s">
        <v>8333</v>
      </c>
      <c r="S3984" t="s">
        <v>8351</v>
      </c>
      <c r="T3984" s="10">
        <f t="shared" si="313"/>
        <v>42132.809953703705</v>
      </c>
      <c r="U3984" s="11">
        <f t="shared" si="314"/>
        <v>42192.809953703705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34.802513464991023</v>
      </c>
      <c r="P3985" s="6">
        <f t="shared" si="311"/>
        <v>84.282608695652172</v>
      </c>
      <c r="Q3985" t="str">
        <f t="shared" si="312"/>
        <v>theater/plays</v>
      </c>
      <c r="R3985" t="s">
        <v>8333</v>
      </c>
      <c r="S3985" t="s">
        <v>8351</v>
      </c>
      <c r="T3985" s="10">
        <f t="shared" si="313"/>
        <v>41747.86986111111</v>
      </c>
      <c r="U3985" s="11">
        <f t="shared" si="314"/>
        <v>41779.290972222225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</v>
      </c>
      <c r="P3986" s="6">
        <f t="shared" si="311"/>
        <v>9.5</v>
      </c>
      <c r="Q3986" t="str">
        <f t="shared" si="312"/>
        <v>theater/plays</v>
      </c>
      <c r="R3986" t="s">
        <v>8333</v>
      </c>
      <c r="S3986" t="s">
        <v>8351</v>
      </c>
      <c r="T3986" s="10">
        <f t="shared" si="313"/>
        <v>41920.963472222218</v>
      </c>
      <c r="U3986" s="11">
        <f t="shared" si="314"/>
        <v>41951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32.049999999999997</v>
      </c>
      <c r="P3987" s="6">
        <f t="shared" si="311"/>
        <v>33.736842105263158</v>
      </c>
      <c r="Q3987" t="str">
        <f t="shared" si="312"/>
        <v>theater/plays</v>
      </c>
      <c r="R3987" t="s">
        <v>8333</v>
      </c>
      <c r="S3987" t="s">
        <v>8351</v>
      </c>
      <c r="T3987" s="10">
        <f t="shared" si="313"/>
        <v>42399.707407407404</v>
      </c>
      <c r="U3987" s="11">
        <f t="shared" si="314"/>
        <v>42420.878472222219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</v>
      </c>
      <c r="P3988" s="6">
        <f t="shared" si="311"/>
        <v>37.53846153846154</v>
      </c>
      <c r="Q3988" t="str">
        <f t="shared" si="312"/>
        <v>theater/plays</v>
      </c>
      <c r="R3988" t="s">
        <v>8333</v>
      </c>
      <c r="S3988" t="s">
        <v>8351</v>
      </c>
      <c r="T3988" s="10">
        <f t="shared" si="313"/>
        <v>42467.548541666663</v>
      </c>
      <c r="U3988" s="11">
        <f t="shared" si="314"/>
        <v>42496.544444444444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37.75</v>
      </c>
      <c r="P3989" s="6">
        <f t="shared" si="311"/>
        <v>11.615384615384615</v>
      </c>
      <c r="Q3989" t="str">
        <f t="shared" si="312"/>
        <v>theater/plays</v>
      </c>
      <c r="R3989" t="s">
        <v>8333</v>
      </c>
      <c r="S3989" t="s">
        <v>8351</v>
      </c>
      <c r="T3989" s="10">
        <f t="shared" si="313"/>
        <v>41765.92465277778</v>
      </c>
      <c r="U3989" s="11">
        <f t="shared" si="314"/>
        <v>41775.92465277778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</v>
      </c>
      <c r="P3990" s="6">
        <f t="shared" si="311"/>
        <v>8</v>
      </c>
      <c r="Q3990" t="str">
        <f t="shared" si="312"/>
        <v>theater/plays</v>
      </c>
      <c r="R3990" t="s">
        <v>8333</v>
      </c>
      <c r="S3990" t="s">
        <v>8351</v>
      </c>
      <c r="T3990" s="10">
        <f t="shared" si="313"/>
        <v>42230.08116898148</v>
      </c>
      <c r="U3990" s="11">
        <f t="shared" si="314"/>
        <v>42245.08116898148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 t="e">
        <f t="shared" si="311"/>
        <v>#DIV/0!</v>
      </c>
      <c r="Q3991" t="str">
        <f t="shared" si="312"/>
        <v>theater/plays</v>
      </c>
      <c r="R3991" t="s">
        <v>8333</v>
      </c>
      <c r="S3991" t="s">
        <v>8351</v>
      </c>
      <c r="T3991" s="10">
        <f t="shared" si="313"/>
        <v>42286.749780092592</v>
      </c>
      <c r="U3991" s="11">
        <f t="shared" si="314"/>
        <v>42316.791446759264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</v>
      </c>
      <c r="P3992" s="6">
        <f t="shared" si="311"/>
        <v>23</v>
      </c>
      <c r="Q3992" t="str">
        <f t="shared" si="312"/>
        <v>theater/plays</v>
      </c>
      <c r="R3992" t="s">
        <v>8333</v>
      </c>
      <c r="S3992" t="s">
        <v>8351</v>
      </c>
      <c r="T3992" s="10">
        <f t="shared" si="313"/>
        <v>42401.672372685185</v>
      </c>
      <c r="U3992" s="11">
        <f t="shared" si="314"/>
        <v>42431.672372685185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 s="6">
        <f t="shared" si="311"/>
        <v>100</v>
      </c>
      <c r="Q3993" t="str">
        <f t="shared" si="312"/>
        <v>theater/plays</v>
      </c>
      <c r="R3993" t="s">
        <v>8333</v>
      </c>
      <c r="S3993" t="s">
        <v>8351</v>
      </c>
      <c r="T3993" s="10">
        <f t="shared" si="313"/>
        <v>42125.644467592589</v>
      </c>
      <c r="U3993" s="11">
        <f t="shared" si="314"/>
        <v>42155.644467592589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</v>
      </c>
      <c r="P3994" s="6">
        <f t="shared" si="311"/>
        <v>60.111111111111114</v>
      </c>
      <c r="Q3994" t="str">
        <f t="shared" si="312"/>
        <v>theater/plays</v>
      </c>
      <c r="R3994" t="s">
        <v>8333</v>
      </c>
      <c r="S3994" t="s">
        <v>8351</v>
      </c>
      <c r="T3994" s="10">
        <f t="shared" si="313"/>
        <v>42289.94049768518</v>
      </c>
      <c r="U3994" s="11">
        <f t="shared" si="314"/>
        <v>42349.982164351852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6.0000000000000001E-3</v>
      </c>
      <c r="P3995" s="6">
        <f t="shared" si="311"/>
        <v>3</v>
      </c>
      <c r="Q3995" t="str">
        <f t="shared" si="312"/>
        <v>theater/plays</v>
      </c>
      <c r="R3995" t="s">
        <v>8333</v>
      </c>
      <c r="S3995" t="s">
        <v>8351</v>
      </c>
      <c r="T3995" s="10">
        <f t="shared" si="313"/>
        <v>42107.864722222221</v>
      </c>
      <c r="U3995" s="11">
        <f t="shared" si="314"/>
        <v>42137.864722222221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0.25</v>
      </c>
      <c r="P3996" s="6">
        <f t="shared" si="311"/>
        <v>5</v>
      </c>
      <c r="Q3996" t="str">
        <f t="shared" si="312"/>
        <v>theater/plays</v>
      </c>
      <c r="R3996" t="s">
        <v>8333</v>
      </c>
      <c r="S3996" t="s">
        <v>8351</v>
      </c>
      <c r="T3996" s="10">
        <f t="shared" si="313"/>
        <v>41809.389930555553</v>
      </c>
      <c r="U3996" s="11">
        <f t="shared" si="314"/>
        <v>41839.389930555553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 s="6">
        <f t="shared" si="311"/>
        <v>17.5</v>
      </c>
      <c r="Q3997" t="str">
        <f t="shared" si="312"/>
        <v>theater/plays</v>
      </c>
      <c r="R3997" t="s">
        <v>8333</v>
      </c>
      <c r="S3997" t="s">
        <v>8351</v>
      </c>
      <c r="T3997" s="10">
        <f t="shared" si="313"/>
        <v>42019.683761574073</v>
      </c>
      <c r="U3997" s="11">
        <f t="shared" si="314"/>
        <v>42049.477083333331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16.566666666666666</v>
      </c>
      <c r="P3998" s="6">
        <f t="shared" si="311"/>
        <v>29.235294117647058</v>
      </c>
      <c r="Q3998" t="str">
        <f t="shared" si="312"/>
        <v>theater/plays</v>
      </c>
      <c r="R3998" t="s">
        <v>8333</v>
      </c>
      <c r="S3998" t="s">
        <v>8351</v>
      </c>
      <c r="T3998" s="10">
        <f t="shared" si="313"/>
        <v>41950.26694444444</v>
      </c>
      <c r="U3998" s="11">
        <f t="shared" si="314"/>
        <v>41963.669444444444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 t="e">
        <f t="shared" si="311"/>
        <v>#DIV/0!</v>
      </c>
      <c r="Q3999" t="str">
        <f t="shared" si="312"/>
        <v>theater/plays</v>
      </c>
      <c r="R3999" t="s">
        <v>8333</v>
      </c>
      <c r="S3999" t="s">
        <v>8351</v>
      </c>
      <c r="T3999" s="10">
        <f t="shared" si="313"/>
        <v>42069.391446759255</v>
      </c>
      <c r="U3999" s="11">
        <f t="shared" si="314"/>
        <v>42099.349780092598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57.199999999999996</v>
      </c>
      <c r="P4000" s="6">
        <f t="shared" si="311"/>
        <v>59.583333333333336</v>
      </c>
      <c r="Q4000" t="str">
        <f t="shared" si="312"/>
        <v>theater/plays</v>
      </c>
      <c r="R4000" t="s">
        <v>8333</v>
      </c>
      <c r="S4000" t="s">
        <v>8351</v>
      </c>
      <c r="T4000" s="10">
        <f t="shared" si="313"/>
        <v>42061.963263888887</v>
      </c>
      <c r="U4000" s="11">
        <f t="shared" si="314"/>
        <v>42091.921597222223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16.514285714285716</v>
      </c>
      <c r="P4001" s="6">
        <f t="shared" si="311"/>
        <v>82.571428571428569</v>
      </c>
      <c r="Q4001" t="str">
        <f t="shared" si="312"/>
        <v>theater/plays</v>
      </c>
      <c r="R4001" t="s">
        <v>8333</v>
      </c>
      <c r="S4001" t="s">
        <v>8351</v>
      </c>
      <c r="T4001" s="10">
        <f t="shared" si="313"/>
        <v>41842.828680555554</v>
      </c>
      <c r="U4001" s="11">
        <f t="shared" si="314"/>
        <v>41882.827650462961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0.125</v>
      </c>
      <c r="P4002" s="6">
        <f t="shared" si="311"/>
        <v>10</v>
      </c>
      <c r="Q4002" t="str">
        <f t="shared" si="312"/>
        <v>theater/plays</v>
      </c>
      <c r="R4002" t="s">
        <v>8333</v>
      </c>
      <c r="S4002" t="s">
        <v>8351</v>
      </c>
      <c r="T4002" s="10">
        <f t="shared" si="313"/>
        <v>42437.64534722222</v>
      </c>
      <c r="U4002" s="11">
        <f t="shared" si="314"/>
        <v>42497.603680555556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37.75</v>
      </c>
      <c r="P4003" s="6">
        <f t="shared" si="311"/>
        <v>32.357142857142854</v>
      </c>
      <c r="Q4003" t="str">
        <f t="shared" si="312"/>
        <v>theater/plays</v>
      </c>
      <c r="R4003" t="s">
        <v>8333</v>
      </c>
      <c r="S4003" t="s">
        <v>8351</v>
      </c>
      <c r="T4003" s="10">
        <f t="shared" si="313"/>
        <v>42775.964212962965</v>
      </c>
      <c r="U4003" s="11">
        <f t="shared" si="314"/>
        <v>42795.791666666672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1.8399999999999999</v>
      </c>
      <c r="P4004" s="6">
        <f t="shared" si="311"/>
        <v>5.75</v>
      </c>
      <c r="Q4004" t="str">
        <f t="shared" si="312"/>
        <v>theater/plays</v>
      </c>
      <c r="R4004" t="s">
        <v>8333</v>
      </c>
      <c r="S4004" t="s">
        <v>8351</v>
      </c>
      <c r="T4004" s="10">
        <f t="shared" si="313"/>
        <v>41879.043530092589</v>
      </c>
      <c r="U4004" s="11">
        <f t="shared" si="314"/>
        <v>41909.043530092589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10.050000000000001</v>
      </c>
      <c r="P4005" s="6">
        <f t="shared" si="311"/>
        <v>100.5</v>
      </c>
      <c r="Q4005" t="str">
        <f t="shared" si="312"/>
        <v>theater/plays</v>
      </c>
      <c r="R4005" t="s">
        <v>8333</v>
      </c>
      <c r="S4005" t="s">
        <v>8351</v>
      </c>
      <c r="T4005" s="10">
        <f t="shared" si="313"/>
        <v>42020.587349537032</v>
      </c>
      <c r="U4005" s="11">
        <f t="shared" si="314"/>
        <v>42050.587349537032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0.2</v>
      </c>
      <c r="P4006" s="6">
        <f t="shared" si="311"/>
        <v>1</v>
      </c>
      <c r="Q4006" t="str">
        <f t="shared" si="312"/>
        <v>theater/plays</v>
      </c>
      <c r="R4006" t="s">
        <v>8333</v>
      </c>
      <c r="S4006" t="s">
        <v>8351</v>
      </c>
      <c r="T4006" s="10">
        <f t="shared" si="313"/>
        <v>41890.16269675926</v>
      </c>
      <c r="U4006" s="11">
        <f t="shared" si="314"/>
        <v>41920.16269675926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1.3333333333333335</v>
      </c>
      <c r="P4007" s="6">
        <f t="shared" si="311"/>
        <v>20</v>
      </c>
      <c r="Q4007" t="str">
        <f t="shared" si="312"/>
        <v>theater/plays</v>
      </c>
      <c r="R4007" t="s">
        <v>8333</v>
      </c>
      <c r="S4007" t="s">
        <v>8351</v>
      </c>
      <c r="T4007" s="10">
        <f t="shared" si="313"/>
        <v>41872.807696759257</v>
      </c>
      <c r="U4007" s="11">
        <f t="shared" si="314"/>
        <v>41932.807696759257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6.6666666666666671E-3</v>
      </c>
      <c r="P4008" s="6">
        <f t="shared" si="311"/>
        <v>2</v>
      </c>
      <c r="Q4008" t="str">
        <f t="shared" si="312"/>
        <v>theater/plays</v>
      </c>
      <c r="R4008" t="s">
        <v>8333</v>
      </c>
      <c r="S4008" t="s">
        <v>8351</v>
      </c>
      <c r="T4008" s="10">
        <f t="shared" si="313"/>
        <v>42391.772997685184</v>
      </c>
      <c r="U4008" s="11">
        <f t="shared" si="314"/>
        <v>42416.772997685184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0.25</v>
      </c>
      <c r="P4009" s="6">
        <f t="shared" si="311"/>
        <v>5</v>
      </c>
      <c r="Q4009" t="str">
        <f t="shared" si="312"/>
        <v>theater/plays</v>
      </c>
      <c r="R4009" t="s">
        <v>8333</v>
      </c>
      <c r="S4009" t="s">
        <v>8351</v>
      </c>
      <c r="T4009" s="10">
        <f t="shared" si="313"/>
        <v>41848.772928240738</v>
      </c>
      <c r="U4009" s="11">
        <f t="shared" si="314"/>
        <v>41877.686111111114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 s="6">
        <f t="shared" si="311"/>
        <v>15</v>
      </c>
      <c r="Q4010" t="str">
        <f t="shared" si="312"/>
        <v>theater/plays</v>
      </c>
      <c r="R4010" t="s">
        <v>8333</v>
      </c>
      <c r="S4010" t="s">
        <v>8351</v>
      </c>
      <c r="T4010" s="10">
        <f t="shared" si="313"/>
        <v>42177.964201388888</v>
      </c>
      <c r="U4010" s="11">
        <f t="shared" si="314"/>
        <v>42207.964201388888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3.8860103626943006</v>
      </c>
      <c r="P4011" s="6">
        <f t="shared" si="311"/>
        <v>25</v>
      </c>
      <c r="Q4011" t="str">
        <f t="shared" si="312"/>
        <v>theater/plays</v>
      </c>
      <c r="R4011" t="s">
        <v>8333</v>
      </c>
      <c r="S4011" t="s">
        <v>8351</v>
      </c>
      <c r="T4011" s="10">
        <f t="shared" si="313"/>
        <v>41851.700925925928</v>
      </c>
      <c r="U4011" s="11">
        <f t="shared" si="314"/>
        <v>41891.700925925928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24.194444444444443</v>
      </c>
      <c r="P4012" s="6">
        <f t="shared" si="311"/>
        <v>45.842105263157897</v>
      </c>
      <c r="Q4012" t="str">
        <f t="shared" si="312"/>
        <v>theater/plays</v>
      </c>
      <c r="R4012" t="s">
        <v>8333</v>
      </c>
      <c r="S4012" t="s">
        <v>8351</v>
      </c>
      <c r="T4012" s="10">
        <f t="shared" si="313"/>
        <v>41921.770439814813</v>
      </c>
      <c r="U4012" s="11">
        <f t="shared" si="314"/>
        <v>41938.770439814813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7.6</v>
      </c>
      <c r="P4013" s="6">
        <f t="shared" si="311"/>
        <v>4.75</v>
      </c>
      <c r="Q4013" t="str">
        <f t="shared" si="312"/>
        <v>theater/plays</v>
      </c>
      <c r="R4013" t="s">
        <v>8333</v>
      </c>
      <c r="S4013" t="s">
        <v>8351</v>
      </c>
      <c r="T4013" s="10">
        <f t="shared" si="313"/>
        <v>42002.54488425926</v>
      </c>
      <c r="U4013" s="11">
        <f t="shared" si="314"/>
        <v>42032.54488425926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 t="e">
        <f t="shared" si="311"/>
        <v>#DIV/0!</v>
      </c>
      <c r="Q4014" t="str">
        <f t="shared" si="312"/>
        <v>theater/plays</v>
      </c>
      <c r="R4014" t="s">
        <v>8333</v>
      </c>
      <c r="S4014" t="s">
        <v>8351</v>
      </c>
      <c r="T4014" s="10">
        <f t="shared" si="313"/>
        <v>42096.544548611113</v>
      </c>
      <c r="U4014" s="11">
        <f t="shared" si="314"/>
        <v>42126.544548611113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1.3</v>
      </c>
      <c r="P4015" s="6">
        <f t="shared" si="311"/>
        <v>13</v>
      </c>
      <c r="Q4015" t="str">
        <f t="shared" si="312"/>
        <v>theater/plays</v>
      </c>
      <c r="R4015" t="s">
        <v>8333</v>
      </c>
      <c r="S4015" t="s">
        <v>8351</v>
      </c>
      <c r="T4015" s="10">
        <f t="shared" si="313"/>
        <v>42021.301192129627</v>
      </c>
      <c r="U4015" s="11">
        <f t="shared" si="314"/>
        <v>42051.301192129627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 t="e">
        <f t="shared" si="311"/>
        <v>#DIV/0!</v>
      </c>
      <c r="Q4016" t="str">
        <f t="shared" si="312"/>
        <v>theater/plays</v>
      </c>
      <c r="R4016" t="s">
        <v>8333</v>
      </c>
      <c r="S4016" t="s">
        <v>8351</v>
      </c>
      <c r="T4016" s="10">
        <f t="shared" si="313"/>
        <v>42419.246168981481</v>
      </c>
      <c r="U4016" s="11">
        <f t="shared" si="314"/>
        <v>42434.246168981481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1.4285714285714287E-2</v>
      </c>
      <c r="P4017" s="6">
        <f t="shared" si="311"/>
        <v>1</v>
      </c>
      <c r="Q4017" t="str">
        <f t="shared" si="312"/>
        <v>theater/plays</v>
      </c>
      <c r="R4017" t="s">
        <v>8333</v>
      </c>
      <c r="S4017" t="s">
        <v>8351</v>
      </c>
      <c r="T4017" s="10">
        <f t="shared" si="313"/>
        <v>42174.780821759254</v>
      </c>
      <c r="U4017" s="11">
        <f t="shared" si="314"/>
        <v>42204.780821759254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14.000000000000002</v>
      </c>
      <c r="P4018" s="6">
        <f t="shared" si="311"/>
        <v>10</v>
      </c>
      <c r="Q4018" t="str">
        <f t="shared" si="312"/>
        <v>theater/plays</v>
      </c>
      <c r="R4018" t="s">
        <v>8333</v>
      </c>
      <c r="S4018" t="s">
        <v>8351</v>
      </c>
      <c r="T4018" s="10">
        <f t="shared" si="313"/>
        <v>41869.872685185182</v>
      </c>
      <c r="U4018" s="11">
        <f t="shared" si="314"/>
        <v>41899.872685185182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</v>
      </c>
      <c r="P4019" s="6">
        <f t="shared" si="311"/>
        <v>52.5</v>
      </c>
      <c r="Q4019" t="str">
        <f t="shared" si="312"/>
        <v>theater/plays</v>
      </c>
      <c r="R4019" t="s">
        <v>8333</v>
      </c>
      <c r="S4019" t="s">
        <v>8351</v>
      </c>
      <c r="T4019" s="10">
        <f t="shared" si="313"/>
        <v>41856.672152777777</v>
      </c>
      <c r="U4019" s="11">
        <f t="shared" si="314"/>
        <v>41886.672152777777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8.6666666666666679</v>
      </c>
      <c r="P4020" s="6">
        <f t="shared" si="311"/>
        <v>32.5</v>
      </c>
      <c r="Q4020" t="str">
        <f t="shared" si="312"/>
        <v>theater/plays</v>
      </c>
      <c r="R4020" t="s">
        <v>8333</v>
      </c>
      <c r="S4020" t="s">
        <v>8351</v>
      </c>
      <c r="T4020" s="10">
        <f t="shared" si="313"/>
        <v>42620.91097222222</v>
      </c>
      <c r="U4020" s="11">
        <f t="shared" si="314"/>
        <v>42650.91097222222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0.82857142857142851</v>
      </c>
      <c r="P4021" s="6">
        <f t="shared" si="311"/>
        <v>7.25</v>
      </c>
      <c r="Q4021" t="str">
        <f t="shared" si="312"/>
        <v>theater/plays</v>
      </c>
      <c r="R4021" t="s">
        <v>8333</v>
      </c>
      <c r="S4021" t="s">
        <v>8351</v>
      </c>
      <c r="T4021" s="10">
        <f t="shared" si="313"/>
        <v>42417.675879629634</v>
      </c>
      <c r="U4021" s="11">
        <f t="shared" si="314"/>
        <v>42475.686111111107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16.666666666666664</v>
      </c>
      <c r="P4022" s="6">
        <f t="shared" si="311"/>
        <v>33.333333333333336</v>
      </c>
      <c r="Q4022" t="str">
        <f t="shared" si="312"/>
        <v>theater/plays</v>
      </c>
      <c r="R4022" t="s">
        <v>8333</v>
      </c>
      <c r="S4022" t="s">
        <v>8351</v>
      </c>
      <c r="T4022" s="10">
        <f t="shared" si="313"/>
        <v>42057.190960648149</v>
      </c>
      <c r="U4022" s="11">
        <f t="shared" si="314"/>
        <v>42087.149293981478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0.83333333333333337</v>
      </c>
      <c r="P4023" s="6">
        <f t="shared" si="311"/>
        <v>62.5</v>
      </c>
      <c r="Q4023" t="str">
        <f t="shared" si="312"/>
        <v>theater/plays</v>
      </c>
      <c r="R4023" t="s">
        <v>8333</v>
      </c>
      <c r="S4023" t="s">
        <v>8351</v>
      </c>
      <c r="T4023" s="10">
        <f t="shared" si="313"/>
        <v>41878.911550925928</v>
      </c>
      <c r="U4023" s="11">
        <f t="shared" si="314"/>
        <v>41938.911550925928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69.561111111111103</v>
      </c>
      <c r="P4024" s="6">
        <f t="shared" si="311"/>
        <v>63.558375634517766</v>
      </c>
      <c r="Q4024" t="str">
        <f t="shared" si="312"/>
        <v>theater/plays</v>
      </c>
      <c r="R4024" t="s">
        <v>8333</v>
      </c>
      <c r="S4024" t="s">
        <v>8351</v>
      </c>
      <c r="T4024" s="10">
        <f t="shared" si="313"/>
        <v>41990.584108796291</v>
      </c>
      <c r="U4024" s="11">
        <f t="shared" si="314"/>
        <v>42036.120833333334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 t="e">
        <f t="shared" si="311"/>
        <v>#DIV/0!</v>
      </c>
      <c r="Q4025" t="str">
        <f t="shared" si="312"/>
        <v>theater/plays</v>
      </c>
      <c r="R4025" t="s">
        <v>8333</v>
      </c>
      <c r="S4025" t="s">
        <v>8351</v>
      </c>
      <c r="T4025" s="10">
        <f t="shared" si="313"/>
        <v>42408.999571759254</v>
      </c>
      <c r="U4025" s="11">
        <f t="shared" si="314"/>
        <v>42453.957905092597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</v>
      </c>
      <c r="P4026" s="6">
        <f t="shared" si="311"/>
        <v>10</v>
      </c>
      <c r="Q4026" t="str">
        <f t="shared" si="312"/>
        <v>theater/plays</v>
      </c>
      <c r="R4026" t="s">
        <v>8333</v>
      </c>
      <c r="S4026" t="s">
        <v>8351</v>
      </c>
      <c r="T4026" s="10">
        <f t="shared" si="313"/>
        <v>42217.670104166667</v>
      </c>
      <c r="U4026" s="11">
        <f t="shared" si="314"/>
        <v>42247.670104166667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 s="6">
        <f t="shared" si="311"/>
        <v>62.5</v>
      </c>
      <c r="Q4027" t="str">
        <f t="shared" si="312"/>
        <v>theater/plays</v>
      </c>
      <c r="R4027" t="s">
        <v>8333</v>
      </c>
      <c r="S4027" t="s">
        <v>8351</v>
      </c>
      <c r="T4027" s="10">
        <f t="shared" si="313"/>
        <v>42151.237685185188</v>
      </c>
      <c r="U4027" s="11">
        <f t="shared" si="314"/>
        <v>42211.237685185188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 t="e">
        <f t="shared" si="311"/>
        <v>#DIV/0!</v>
      </c>
      <c r="Q4028" t="str">
        <f t="shared" si="312"/>
        <v>theater/plays</v>
      </c>
      <c r="R4028" t="s">
        <v>8333</v>
      </c>
      <c r="S4028" t="s">
        <v>8351</v>
      </c>
      <c r="T4028" s="10">
        <f t="shared" si="313"/>
        <v>42282.655543981484</v>
      </c>
      <c r="U4028" s="11">
        <f t="shared" si="314"/>
        <v>42342.697210648148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</v>
      </c>
      <c r="P4029" s="6">
        <f t="shared" si="311"/>
        <v>30.714285714285715</v>
      </c>
      <c r="Q4029" t="str">
        <f t="shared" si="312"/>
        <v>theater/plays</v>
      </c>
      <c r="R4029" t="s">
        <v>8333</v>
      </c>
      <c r="S4029" t="s">
        <v>8351</v>
      </c>
      <c r="T4029" s="10">
        <f t="shared" si="313"/>
        <v>42768.97084490741</v>
      </c>
      <c r="U4029" s="11">
        <f t="shared" si="314"/>
        <v>42789.041666666672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28.050000000000004</v>
      </c>
      <c r="P4030" s="6">
        <f t="shared" si="311"/>
        <v>51</v>
      </c>
      <c r="Q4030" t="str">
        <f t="shared" si="312"/>
        <v>theater/plays</v>
      </c>
      <c r="R4030" t="s">
        <v>8333</v>
      </c>
      <c r="S4030" t="s">
        <v>8351</v>
      </c>
      <c r="T4030" s="10">
        <f t="shared" si="313"/>
        <v>41765.938657407409</v>
      </c>
      <c r="U4030" s="11">
        <f t="shared" si="314"/>
        <v>41795.938657407409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 t="e">
        <f t="shared" si="311"/>
        <v>#DIV/0!</v>
      </c>
      <c r="Q4031" t="str">
        <f t="shared" si="312"/>
        <v>theater/plays</v>
      </c>
      <c r="R4031" t="s">
        <v>8333</v>
      </c>
      <c r="S4031" t="s">
        <v>8351</v>
      </c>
      <c r="T4031" s="10">
        <f t="shared" si="313"/>
        <v>42322.025115740747</v>
      </c>
      <c r="U4031" s="11">
        <f t="shared" si="314"/>
        <v>42352.025115740747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 s="6">
        <f t="shared" si="311"/>
        <v>66.666666666666671</v>
      </c>
      <c r="Q4032" t="str">
        <f t="shared" si="312"/>
        <v>theater/plays</v>
      </c>
      <c r="R4032" t="s">
        <v>8333</v>
      </c>
      <c r="S4032" t="s">
        <v>8351</v>
      </c>
      <c r="T4032" s="10">
        <f t="shared" si="313"/>
        <v>42374.655081018514</v>
      </c>
      <c r="U4032" s="11">
        <f t="shared" si="314"/>
        <v>42403.784027777772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 t="e">
        <f t="shared" si="311"/>
        <v>#DIV/0!</v>
      </c>
      <c r="Q4033" t="str">
        <f t="shared" si="312"/>
        <v>theater/plays</v>
      </c>
      <c r="R4033" t="s">
        <v>8333</v>
      </c>
      <c r="S4033" t="s">
        <v>8351</v>
      </c>
      <c r="T4033" s="10">
        <f t="shared" si="313"/>
        <v>41941.585231481484</v>
      </c>
      <c r="U4033" s="11">
        <f t="shared" si="314"/>
        <v>41991.626898148148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15">(E4034/D4034)*100</f>
        <v>6.8287037037037033</v>
      </c>
      <c r="P4034" s="6">
        <f t="shared" ref="P4034:P4097" si="316">(E4034/L4034)</f>
        <v>59</v>
      </c>
      <c r="Q4034" t="str">
        <f t="shared" ref="Q4034:Q4097" si="317">N4034</f>
        <v>theater/plays</v>
      </c>
      <c r="R4034" t="s">
        <v>8333</v>
      </c>
      <c r="S4034" t="s">
        <v>8351</v>
      </c>
      <c r="T4034" s="10">
        <f t="shared" si="313"/>
        <v>42293.809212962966</v>
      </c>
      <c r="U4034" s="11">
        <f t="shared" si="314"/>
        <v>42353.85087962963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15"/>
        <v>25.698702928870294</v>
      </c>
      <c r="P4035" s="6">
        <f t="shared" si="316"/>
        <v>65.340319148936175</v>
      </c>
      <c r="Q4035" t="str">
        <f t="shared" si="317"/>
        <v>theater/plays</v>
      </c>
      <c r="R4035" t="s">
        <v>8333</v>
      </c>
      <c r="S4035" t="s">
        <v>8351</v>
      </c>
      <c r="T4035" s="10">
        <f t="shared" ref="T4035:T4098" si="318">(((J4035/60)/60)/24)+DATE(1970,1,1)</f>
        <v>42614.268796296295</v>
      </c>
      <c r="U4035" s="11">
        <f t="shared" ref="U4035:U4098" si="319">(((I4035/60)/60)/24)+DATE(1970,1,1)</f>
        <v>42645.375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1.4814814814814816</v>
      </c>
      <c r="P4036" s="6">
        <f t="shared" si="316"/>
        <v>100</v>
      </c>
      <c r="Q4036" t="str">
        <f t="shared" si="317"/>
        <v>theater/plays</v>
      </c>
      <c r="R4036" t="s">
        <v>8333</v>
      </c>
      <c r="S4036" t="s">
        <v>8351</v>
      </c>
      <c r="T4036" s="10">
        <f t="shared" si="318"/>
        <v>42067.947337962964</v>
      </c>
      <c r="U4036" s="11">
        <f t="shared" si="319"/>
        <v>42097.905671296292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36.85</v>
      </c>
      <c r="P4037" s="6">
        <f t="shared" si="316"/>
        <v>147.4</v>
      </c>
      <c r="Q4037" t="str">
        <f t="shared" si="317"/>
        <v>theater/plays</v>
      </c>
      <c r="R4037" t="s">
        <v>8333</v>
      </c>
      <c r="S4037" t="s">
        <v>8351</v>
      </c>
      <c r="T4037" s="10">
        <f t="shared" si="318"/>
        <v>41903.882951388885</v>
      </c>
      <c r="U4037" s="11">
        <f t="shared" si="319"/>
        <v>41933.882951388885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47.05</v>
      </c>
      <c r="P4038" s="6">
        <f t="shared" si="316"/>
        <v>166.05882352941177</v>
      </c>
      <c r="Q4038" t="str">
        <f t="shared" si="317"/>
        <v>theater/plays</v>
      </c>
      <c r="R4038" t="s">
        <v>8333</v>
      </c>
      <c r="S4038" t="s">
        <v>8351</v>
      </c>
      <c r="T4038" s="10">
        <f t="shared" si="318"/>
        <v>41804.937083333331</v>
      </c>
      <c r="U4038" s="11">
        <f t="shared" si="319"/>
        <v>41821.9375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11.428571428571429</v>
      </c>
      <c r="P4039" s="6">
        <f t="shared" si="316"/>
        <v>40</v>
      </c>
      <c r="Q4039" t="str">
        <f t="shared" si="317"/>
        <v>theater/plays</v>
      </c>
      <c r="R4039" t="s">
        <v>8333</v>
      </c>
      <c r="S4039" t="s">
        <v>8351</v>
      </c>
      <c r="T4039" s="10">
        <f t="shared" si="318"/>
        <v>42497.070775462969</v>
      </c>
      <c r="U4039" s="11">
        <f t="shared" si="319"/>
        <v>42514.600694444445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12.04</v>
      </c>
      <c r="P4040" s="6">
        <f t="shared" si="316"/>
        <v>75.25</v>
      </c>
      <c r="Q4040" t="str">
        <f t="shared" si="317"/>
        <v>theater/plays</v>
      </c>
      <c r="R4040" t="s">
        <v>8333</v>
      </c>
      <c r="S4040" t="s">
        <v>8351</v>
      </c>
      <c r="T4040" s="10">
        <f t="shared" si="318"/>
        <v>41869.798726851855</v>
      </c>
      <c r="U4040" s="11">
        <f t="shared" si="319"/>
        <v>41929.798726851855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 s="6">
        <f t="shared" si="316"/>
        <v>60</v>
      </c>
      <c r="Q4041" t="str">
        <f t="shared" si="317"/>
        <v>theater/plays</v>
      </c>
      <c r="R4041" t="s">
        <v>8333</v>
      </c>
      <c r="S4041" t="s">
        <v>8351</v>
      </c>
      <c r="T4041" s="10">
        <f t="shared" si="318"/>
        <v>42305.670914351853</v>
      </c>
      <c r="U4041" s="11">
        <f t="shared" si="319"/>
        <v>42339.249305555553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31.25</v>
      </c>
      <c r="P4042" s="6">
        <f t="shared" si="316"/>
        <v>1250</v>
      </c>
      <c r="Q4042" t="str">
        <f t="shared" si="317"/>
        <v>theater/plays</v>
      </c>
      <c r="R4042" t="s">
        <v>8333</v>
      </c>
      <c r="S4042" t="s">
        <v>8351</v>
      </c>
      <c r="T4042" s="10">
        <f t="shared" si="318"/>
        <v>42144.231527777782</v>
      </c>
      <c r="U4042" s="11">
        <f t="shared" si="319"/>
        <v>42203.125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0.42</v>
      </c>
      <c r="P4043" s="6">
        <f t="shared" si="316"/>
        <v>10.5</v>
      </c>
      <c r="Q4043" t="str">
        <f t="shared" si="317"/>
        <v>theater/plays</v>
      </c>
      <c r="R4043" t="s">
        <v>8333</v>
      </c>
      <c r="S4043" t="s">
        <v>8351</v>
      </c>
      <c r="T4043" s="10">
        <f t="shared" si="318"/>
        <v>42559.474004629628</v>
      </c>
      <c r="U4043" s="11">
        <f t="shared" si="319"/>
        <v>42619.474004629628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0.21</v>
      </c>
      <c r="P4044" s="6">
        <f t="shared" si="316"/>
        <v>7</v>
      </c>
      <c r="Q4044" t="str">
        <f t="shared" si="317"/>
        <v>theater/plays</v>
      </c>
      <c r="R4044" t="s">
        <v>8333</v>
      </c>
      <c r="S4044" t="s">
        <v>8351</v>
      </c>
      <c r="T4044" s="10">
        <f t="shared" si="318"/>
        <v>41995.084074074075</v>
      </c>
      <c r="U4044" s="11">
        <f t="shared" si="319"/>
        <v>42024.802777777775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 t="e">
        <f t="shared" si="316"/>
        <v>#DIV/0!</v>
      </c>
      <c r="Q4045" t="str">
        <f t="shared" si="317"/>
        <v>theater/plays</v>
      </c>
      <c r="R4045" t="s">
        <v>8333</v>
      </c>
      <c r="S4045" t="s">
        <v>8351</v>
      </c>
      <c r="T4045" s="10">
        <f t="shared" si="318"/>
        <v>41948.957465277781</v>
      </c>
      <c r="U4045" s="11">
        <f t="shared" si="319"/>
        <v>41963.957465277781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37.5</v>
      </c>
      <c r="P4046" s="6">
        <f t="shared" si="316"/>
        <v>56.25</v>
      </c>
      <c r="Q4046" t="str">
        <f t="shared" si="317"/>
        <v>theater/plays</v>
      </c>
      <c r="R4046" t="s">
        <v>8333</v>
      </c>
      <c r="S4046" t="s">
        <v>8351</v>
      </c>
      <c r="T4046" s="10">
        <f t="shared" si="318"/>
        <v>42074.219699074078</v>
      </c>
      <c r="U4046" s="11">
        <f t="shared" si="319"/>
        <v>42104.208333333328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0.02</v>
      </c>
      <c r="P4047" s="6">
        <f t="shared" si="316"/>
        <v>1</v>
      </c>
      <c r="Q4047" t="str">
        <f t="shared" si="317"/>
        <v>theater/plays</v>
      </c>
      <c r="R4047" t="s">
        <v>8333</v>
      </c>
      <c r="S4047" t="s">
        <v>8351</v>
      </c>
      <c r="T4047" s="10">
        <f t="shared" si="318"/>
        <v>41842.201261574075</v>
      </c>
      <c r="U4047" s="11">
        <f t="shared" si="319"/>
        <v>41872.201261574075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8.2142857142857135</v>
      </c>
      <c r="P4048" s="6">
        <f t="shared" si="316"/>
        <v>38.333333333333336</v>
      </c>
      <c r="Q4048" t="str">
        <f t="shared" si="317"/>
        <v>theater/plays</v>
      </c>
      <c r="R4048" t="s">
        <v>8333</v>
      </c>
      <c r="S4048" t="s">
        <v>8351</v>
      </c>
      <c r="T4048" s="10">
        <f t="shared" si="318"/>
        <v>41904.650578703702</v>
      </c>
      <c r="U4048" s="11">
        <f t="shared" si="319"/>
        <v>41934.650578703702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2.1999999999999997</v>
      </c>
      <c r="P4049" s="6">
        <f t="shared" si="316"/>
        <v>27.5</v>
      </c>
      <c r="Q4049" t="str">
        <f t="shared" si="317"/>
        <v>theater/plays</v>
      </c>
      <c r="R4049" t="s">
        <v>8333</v>
      </c>
      <c r="S4049" t="s">
        <v>8351</v>
      </c>
      <c r="T4049" s="10">
        <f t="shared" si="318"/>
        <v>41991.022488425922</v>
      </c>
      <c r="U4049" s="11">
        <f t="shared" si="319"/>
        <v>42015.041666666672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17.652941176470588</v>
      </c>
      <c r="P4050" s="6">
        <f t="shared" si="316"/>
        <v>32.978021978021978</v>
      </c>
      <c r="Q4050" t="str">
        <f t="shared" si="317"/>
        <v>theater/plays</v>
      </c>
      <c r="R4050" t="s">
        <v>8333</v>
      </c>
      <c r="S4050" t="s">
        <v>8351</v>
      </c>
      <c r="T4050" s="10">
        <f t="shared" si="318"/>
        <v>42436.509108796294</v>
      </c>
      <c r="U4050" s="11">
        <f t="shared" si="319"/>
        <v>42471.467442129629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0.08</v>
      </c>
      <c r="P4051" s="6">
        <f t="shared" si="316"/>
        <v>16</v>
      </c>
      <c r="Q4051" t="str">
        <f t="shared" si="317"/>
        <v>theater/plays</v>
      </c>
      <c r="R4051" t="s">
        <v>8333</v>
      </c>
      <c r="S4051" t="s">
        <v>8351</v>
      </c>
      <c r="T4051" s="10">
        <f t="shared" si="318"/>
        <v>42169.958506944444</v>
      </c>
      <c r="U4051" s="11">
        <f t="shared" si="319"/>
        <v>42199.958506944444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6.6666666666666666E-2</v>
      </c>
      <c r="P4052" s="6">
        <f t="shared" si="316"/>
        <v>1</v>
      </c>
      <c r="Q4052" t="str">
        <f t="shared" si="317"/>
        <v>theater/plays</v>
      </c>
      <c r="R4052" t="s">
        <v>8333</v>
      </c>
      <c r="S4052" t="s">
        <v>8351</v>
      </c>
      <c r="T4052" s="10">
        <f t="shared" si="318"/>
        <v>41905.636469907404</v>
      </c>
      <c r="U4052" s="11">
        <f t="shared" si="319"/>
        <v>41935.636469907404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 t="e">
        <f t="shared" si="316"/>
        <v>#DIV/0!</v>
      </c>
      <c r="Q4053" t="str">
        <f t="shared" si="317"/>
        <v>theater/plays</v>
      </c>
      <c r="R4053" t="s">
        <v>8333</v>
      </c>
      <c r="S4053" t="s">
        <v>8351</v>
      </c>
      <c r="T4053" s="10">
        <f t="shared" si="318"/>
        <v>41761.810150462967</v>
      </c>
      <c r="U4053" s="11">
        <f t="shared" si="319"/>
        <v>41768.286805555559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37.533333333333339</v>
      </c>
      <c r="P4054" s="6">
        <f t="shared" si="316"/>
        <v>86.615384615384613</v>
      </c>
      <c r="Q4054" t="str">
        <f t="shared" si="317"/>
        <v>theater/plays</v>
      </c>
      <c r="R4054" t="s">
        <v>8333</v>
      </c>
      <c r="S4054" t="s">
        <v>8351</v>
      </c>
      <c r="T4054" s="10">
        <f t="shared" si="318"/>
        <v>41865.878657407404</v>
      </c>
      <c r="U4054" s="11">
        <f t="shared" si="319"/>
        <v>41925.878657407404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 s="6">
        <f t="shared" si="316"/>
        <v>55</v>
      </c>
      <c r="Q4055" t="str">
        <f t="shared" si="317"/>
        <v>theater/plays</v>
      </c>
      <c r="R4055" t="s">
        <v>8333</v>
      </c>
      <c r="S4055" t="s">
        <v>8351</v>
      </c>
      <c r="T4055" s="10">
        <f t="shared" si="318"/>
        <v>41928.690138888887</v>
      </c>
      <c r="U4055" s="11">
        <f t="shared" si="319"/>
        <v>41958.833333333328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 t="e">
        <f t="shared" si="316"/>
        <v>#DIV/0!</v>
      </c>
      <c r="Q4056" t="str">
        <f t="shared" si="317"/>
        <v>theater/plays</v>
      </c>
      <c r="R4056" t="s">
        <v>8333</v>
      </c>
      <c r="S4056" t="s">
        <v>8351</v>
      </c>
      <c r="T4056" s="10">
        <f t="shared" si="318"/>
        <v>42613.841261574074</v>
      </c>
      <c r="U4056" s="11">
        <f t="shared" si="319"/>
        <v>42644.166666666672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17.62</v>
      </c>
      <c r="P4057" s="6">
        <f t="shared" si="316"/>
        <v>41.952380952380949</v>
      </c>
      <c r="Q4057" t="str">
        <f t="shared" si="317"/>
        <v>theater/plays</v>
      </c>
      <c r="R4057" t="s">
        <v>8333</v>
      </c>
      <c r="S4057" t="s">
        <v>8351</v>
      </c>
      <c r="T4057" s="10">
        <f t="shared" si="318"/>
        <v>41779.648506944446</v>
      </c>
      <c r="U4057" s="11">
        <f t="shared" si="319"/>
        <v>41809.648506944446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 s="6">
        <f t="shared" si="316"/>
        <v>88.333333333333329</v>
      </c>
      <c r="Q4058" t="str">
        <f t="shared" si="317"/>
        <v>theater/plays</v>
      </c>
      <c r="R4058" t="s">
        <v>8333</v>
      </c>
      <c r="S4058" t="s">
        <v>8351</v>
      </c>
      <c r="T4058" s="10">
        <f t="shared" si="318"/>
        <v>42534.933321759265</v>
      </c>
      <c r="U4058" s="11">
        <f t="shared" si="319"/>
        <v>42554.832638888889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22.142857142857142</v>
      </c>
      <c r="P4059" s="6">
        <f t="shared" si="316"/>
        <v>129.16666666666666</v>
      </c>
      <c r="Q4059" t="str">
        <f t="shared" si="317"/>
        <v>theater/plays</v>
      </c>
      <c r="R4059" t="s">
        <v>8333</v>
      </c>
      <c r="S4059" t="s">
        <v>8351</v>
      </c>
      <c r="T4059" s="10">
        <f t="shared" si="318"/>
        <v>42310.968518518523</v>
      </c>
      <c r="U4059" s="11">
        <f t="shared" si="319"/>
        <v>42333.958333333328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2.5333333333333332</v>
      </c>
      <c r="P4060" s="6">
        <f t="shared" si="316"/>
        <v>23.75</v>
      </c>
      <c r="Q4060" t="str">
        <f t="shared" si="317"/>
        <v>theater/plays</v>
      </c>
      <c r="R4060" t="s">
        <v>8333</v>
      </c>
      <c r="S4060" t="s">
        <v>8351</v>
      </c>
      <c r="T4060" s="10">
        <f t="shared" si="318"/>
        <v>42446.060694444444</v>
      </c>
      <c r="U4060" s="11">
        <f t="shared" si="319"/>
        <v>42461.165972222225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</v>
      </c>
      <c r="P4061" s="6">
        <f t="shared" si="316"/>
        <v>35.714285714285715</v>
      </c>
      <c r="Q4061" t="str">
        <f t="shared" si="317"/>
        <v>theater/plays</v>
      </c>
      <c r="R4061" t="s">
        <v>8333</v>
      </c>
      <c r="S4061" t="s">
        <v>8351</v>
      </c>
      <c r="T4061" s="10">
        <f t="shared" si="318"/>
        <v>41866.640648148146</v>
      </c>
      <c r="U4061" s="11">
        <f t="shared" si="319"/>
        <v>41898.125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</v>
      </c>
      <c r="P4062" s="6">
        <f t="shared" si="316"/>
        <v>57</v>
      </c>
      <c r="Q4062" t="str">
        <f t="shared" si="317"/>
        <v>theater/plays</v>
      </c>
      <c r="R4062" t="s">
        <v>8333</v>
      </c>
      <c r="S4062" t="s">
        <v>8351</v>
      </c>
      <c r="T4062" s="10">
        <f t="shared" si="318"/>
        <v>41779.695092592592</v>
      </c>
      <c r="U4062" s="11">
        <f t="shared" si="319"/>
        <v>41813.666666666664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 t="e">
        <f t="shared" si="316"/>
        <v>#DIV/0!</v>
      </c>
      <c r="Q4063" t="str">
        <f t="shared" si="317"/>
        <v>theater/plays</v>
      </c>
      <c r="R4063" t="s">
        <v>8333</v>
      </c>
      <c r="S4063" t="s">
        <v>8351</v>
      </c>
      <c r="T4063" s="10">
        <f t="shared" si="318"/>
        <v>42421.141469907408</v>
      </c>
      <c r="U4063" s="11">
        <f t="shared" si="319"/>
        <v>42481.099803240737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2.4500000000000002</v>
      </c>
      <c r="P4064" s="6">
        <f t="shared" si="316"/>
        <v>163.33333333333334</v>
      </c>
      <c r="Q4064" t="str">
        <f t="shared" si="317"/>
        <v>theater/plays</v>
      </c>
      <c r="R4064" t="s">
        <v>8333</v>
      </c>
      <c r="S4064" t="s">
        <v>8351</v>
      </c>
      <c r="T4064" s="10">
        <f t="shared" si="318"/>
        <v>42523.739212962959</v>
      </c>
      <c r="U4064" s="11">
        <f t="shared" si="319"/>
        <v>42553.739212962959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1.4210526315789473</v>
      </c>
      <c r="P4065" s="6">
        <f t="shared" si="316"/>
        <v>15</v>
      </c>
      <c r="Q4065" t="str">
        <f t="shared" si="317"/>
        <v>theater/plays</v>
      </c>
      <c r="R4065" t="s">
        <v>8333</v>
      </c>
      <c r="S4065" t="s">
        <v>8351</v>
      </c>
      <c r="T4065" s="10">
        <f t="shared" si="318"/>
        <v>41787.681527777779</v>
      </c>
      <c r="U4065" s="11">
        <f t="shared" si="319"/>
        <v>41817.681527777779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19.25</v>
      </c>
      <c r="P4066" s="6">
        <f t="shared" si="316"/>
        <v>64.166666666666671</v>
      </c>
      <c r="Q4066" t="str">
        <f t="shared" si="317"/>
        <v>theater/plays</v>
      </c>
      <c r="R4066" t="s">
        <v>8333</v>
      </c>
      <c r="S4066" t="s">
        <v>8351</v>
      </c>
      <c r="T4066" s="10">
        <f t="shared" si="318"/>
        <v>42093.588263888887</v>
      </c>
      <c r="U4066" s="11">
        <f t="shared" si="319"/>
        <v>42123.588263888887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0.67500000000000004</v>
      </c>
      <c r="P4067" s="6">
        <f t="shared" si="316"/>
        <v>6.75</v>
      </c>
      <c r="Q4067" t="str">
        <f t="shared" si="317"/>
        <v>theater/plays</v>
      </c>
      <c r="R4067" t="s">
        <v>8333</v>
      </c>
      <c r="S4067" t="s">
        <v>8351</v>
      </c>
      <c r="T4067" s="10">
        <f t="shared" si="318"/>
        <v>41833.951516203706</v>
      </c>
      <c r="U4067" s="11">
        <f t="shared" si="319"/>
        <v>41863.951516203706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0.16666666666666669</v>
      </c>
      <c r="P4068" s="6">
        <f t="shared" si="316"/>
        <v>25</v>
      </c>
      <c r="Q4068" t="str">
        <f t="shared" si="317"/>
        <v>theater/plays</v>
      </c>
      <c r="R4068" t="s">
        <v>8333</v>
      </c>
      <c r="S4068" t="s">
        <v>8351</v>
      </c>
      <c r="T4068" s="10">
        <f t="shared" si="318"/>
        <v>42479.039212962962</v>
      </c>
      <c r="U4068" s="11">
        <f t="shared" si="319"/>
        <v>42509.039212962962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60.9</v>
      </c>
      <c r="P4069" s="6">
        <f t="shared" si="316"/>
        <v>179.11764705882354</v>
      </c>
      <c r="Q4069" t="str">
        <f t="shared" si="317"/>
        <v>theater/plays</v>
      </c>
      <c r="R4069" t="s">
        <v>8333</v>
      </c>
      <c r="S4069" t="s">
        <v>8351</v>
      </c>
      <c r="T4069" s="10">
        <f t="shared" si="318"/>
        <v>42235.117476851854</v>
      </c>
      <c r="U4069" s="11">
        <f t="shared" si="319"/>
        <v>42275.117476851854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 s="6">
        <f t="shared" si="316"/>
        <v>34.950000000000003</v>
      </c>
      <c r="Q4070" t="str">
        <f t="shared" si="317"/>
        <v>theater/plays</v>
      </c>
      <c r="R4070" t="s">
        <v>8333</v>
      </c>
      <c r="S4070" t="s">
        <v>8351</v>
      </c>
      <c r="T4070" s="10">
        <f t="shared" si="318"/>
        <v>42718.963599537034</v>
      </c>
      <c r="U4070" s="11">
        <f t="shared" si="319"/>
        <v>42748.961805555555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34.4</v>
      </c>
      <c r="P4071" s="6">
        <f t="shared" si="316"/>
        <v>33.07692307692308</v>
      </c>
      <c r="Q4071" t="str">
        <f t="shared" si="317"/>
        <v>theater/plays</v>
      </c>
      <c r="R4071" t="s">
        <v>8333</v>
      </c>
      <c r="S4071" t="s">
        <v>8351</v>
      </c>
      <c r="T4071" s="10">
        <f t="shared" si="318"/>
        <v>42022.661527777775</v>
      </c>
      <c r="U4071" s="11">
        <f t="shared" si="319"/>
        <v>42063.5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16.5</v>
      </c>
      <c r="P4072" s="6">
        <f t="shared" si="316"/>
        <v>27.5</v>
      </c>
      <c r="Q4072" t="str">
        <f t="shared" si="317"/>
        <v>theater/plays</v>
      </c>
      <c r="R4072" t="s">
        <v>8333</v>
      </c>
      <c r="S4072" t="s">
        <v>8351</v>
      </c>
      <c r="T4072" s="10">
        <f t="shared" si="318"/>
        <v>42031.666898148149</v>
      </c>
      <c r="U4072" s="11">
        <f t="shared" si="319"/>
        <v>42064.125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 t="e">
        <f t="shared" si="316"/>
        <v>#DIV/0!</v>
      </c>
      <c r="Q4073" t="str">
        <f t="shared" si="317"/>
        <v>theater/plays</v>
      </c>
      <c r="R4073" t="s">
        <v>8333</v>
      </c>
      <c r="S4073" t="s">
        <v>8351</v>
      </c>
      <c r="T4073" s="10">
        <f t="shared" si="318"/>
        <v>42700.804756944446</v>
      </c>
      <c r="U4073" s="11">
        <f t="shared" si="319"/>
        <v>42730.804756944446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0.4</v>
      </c>
      <c r="P4074" s="6">
        <f t="shared" si="316"/>
        <v>2</v>
      </c>
      <c r="Q4074" t="str">
        <f t="shared" si="317"/>
        <v>theater/plays</v>
      </c>
      <c r="R4074" t="s">
        <v>8333</v>
      </c>
      <c r="S4074" t="s">
        <v>8351</v>
      </c>
      <c r="T4074" s="10">
        <f t="shared" si="318"/>
        <v>41812.77443287037</v>
      </c>
      <c r="U4074" s="11">
        <f t="shared" si="319"/>
        <v>41872.77443287037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</v>
      </c>
      <c r="P4075" s="6">
        <f t="shared" si="316"/>
        <v>18.5</v>
      </c>
      <c r="Q4075" t="str">
        <f t="shared" si="317"/>
        <v>theater/plays</v>
      </c>
      <c r="R4075" t="s">
        <v>8333</v>
      </c>
      <c r="S4075" t="s">
        <v>8351</v>
      </c>
      <c r="T4075" s="10">
        <f t="shared" si="318"/>
        <v>42078.34520833334</v>
      </c>
      <c r="U4075" s="11">
        <f t="shared" si="319"/>
        <v>42133.166666666672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26.727272727272727</v>
      </c>
      <c r="P4076" s="6">
        <f t="shared" si="316"/>
        <v>35</v>
      </c>
      <c r="Q4076" t="str">
        <f t="shared" si="317"/>
        <v>theater/plays</v>
      </c>
      <c r="R4076" t="s">
        <v>8333</v>
      </c>
      <c r="S4076" t="s">
        <v>8351</v>
      </c>
      <c r="T4076" s="10">
        <f t="shared" si="318"/>
        <v>42283.552951388891</v>
      </c>
      <c r="U4076" s="11">
        <f t="shared" si="319"/>
        <v>42313.594618055555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28.799999999999997</v>
      </c>
      <c r="P4077" s="6">
        <f t="shared" si="316"/>
        <v>44.307692307692307</v>
      </c>
      <c r="Q4077" t="str">
        <f t="shared" si="317"/>
        <v>theater/plays</v>
      </c>
      <c r="R4077" t="s">
        <v>8333</v>
      </c>
      <c r="S4077" t="s">
        <v>8351</v>
      </c>
      <c r="T4077" s="10">
        <f t="shared" si="318"/>
        <v>41779.045937499999</v>
      </c>
      <c r="U4077" s="11">
        <f t="shared" si="319"/>
        <v>41820.727777777778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 t="e">
        <f t="shared" si="316"/>
        <v>#DIV/0!</v>
      </c>
      <c r="Q4078" t="str">
        <f t="shared" si="317"/>
        <v>theater/plays</v>
      </c>
      <c r="R4078" t="s">
        <v>8333</v>
      </c>
      <c r="S4078" t="s">
        <v>8351</v>
      </c>
      <c r="T4078" s="10">
        <f t="shared" si="318"/>
        <v>41905.795706018522</v>
      </c>
      <c r="U4078" s="11">
        <f t="shared" si="319"/>
        <v>41933.82708333333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8.9</v>
      </c>
      <c r="P4079" s="6">
        <f t="shared" si="316"/>
        <v>222.5</v>
      </c>
      <c r="Q4079" t="str">
        <f t="shared" si="317"/>
        <v>theater/plays</v>
      </c>
      <c r="R4079" t="s">
        <v>8333</v>
      </c>
      <c r="S4079" t="s">
        <v>8351</v>
      </c>
      <c r="T4079" s="10">
        <f t="shared" si="318"/>
        <v>42695.7105787037</v>
      </c>
      <c r="U4079" s="11">
        <f t="shared" si="319"/>
        <v>42725.7105787037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 t="e">
        <f t="shared" si="316"/>
        <v>#DIV/0!</v>
      </c>
      <c r="Q4080" t="str">
        <f t="shared" si="317"/>
        <v>theater/plays</v>
      </c>
      <c r="R4080" t="s">
        <v>8333</v>
      </c>
      <c r="S4080" t="s">
        <v>8351</v>
      </c>
      <c r="T4080" s="10">
        <f t="shared" si="318"/>
        <v>42732.787523148145</v>
      </c>
      <c r="U4080" s="11">
        <f t="shared" si="319"/>
        <v>42762.787523148145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0.16666666666666669</v>
      </c>
      <c r="P4081" s="6">
        <f t="shared" si="316"/>
        <v>5</v>
      </c>
      <c r="Q4081" t="str">
        <f t="shared" si="317"/>
        <v>theater/plays</v>
      </c>
      <c r="R4081" t="s">
        <v>8333</v>
      </c>
      <c r="S4081" t="s">
        <v>8351</v>
      </c>
      <c r="T4081" s="10">
        <f t="shared" si="318"/>
        <v>42510.938900462963</v>
      </c>
      <c r="U4081" s="11">
        <f t="shared" si="319"/>
        <v>42540.938900462963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 t="e">
        <f t="shared" si="316"/>
        <v>#DIV/0!</v>
      </c>
      <c r="Q4082" t="str">
        <f t="shared" si="317"/>
        <v>theater/plays</v>
      </c>
      <c r="R4082" t="s">
        <v>8333</v>
      </c>
      <c r="S4082" t="s">
        <v>8351</v>
      </c>
      <c r="T4082" s="10">
        <f t="shared" si="318"/>
        <v>42511.698101851856</v>
      </c>
      <c r="U4082" s="11">
        <f t="shared" si="319"/>
        <v>42535.787500000006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15.737410071942445</v>
      </c>
      <c r="P4083" s="6">
        <f t="shared" si="316"/>
        <v>29.166666666666668</v>
      </c>
      <c r="Q4083" t="str">
        <f t="shared" si="317"/>
        <v>theater/plays</v>
      </c>
      <c r="R4083" t="s">
        <v>8333</v>
      </c>
      <c r="S4083" t="s">
        <v>8351</v>
      </c>
      <c r="T4083" s="10">
        <f t="shared" si="318"/>
        <v>42041.581307870365</v>
      </c>
      <c r="U4083" s="11">
        <f t="shared" si="319"/>
        <v>42071.539641203708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 s="6">
        <f t="shared" si="316"/>
        <v>1.5</v>
      </c>
      <c r="Q4084" t="str">
        <f t="shared" si="317"/>
        <v>theater/plays</v>
      </c>
      <c r="R4084" t="s">
        <v>8333</v>
      </c>
      <c r="S4084" t="s">
        <v>8351</v>
      </c>
      <c r="T4084" s="10">
        <f t="shared" si="318"/>
        <v>42307.189270833333</v>
      </c>
      <c r="U4084" s="11">
        <f t="shared" si="319"/>
        <v>42322.958333333328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21.685714285714287</v>
      </c>
      <c r="P4085" s="6">
        <f t="shared" si="316"/>
        <v>126.5</v>
      </c>
      <c r="Q4085" t="str">
        <f t="shared" si="317"/>
        <v>theater/plays</v>
      </c>
      <c r="R4085" t="s">
        <v>8333</v>
      </c>
      <c r="S4085" t="s">
        <v>8351</v>
      </c>
      <c r="T4085" s="10">
        <f t="shared" si="318"/>
        <v>42353.761759259258</v>
      </c>
      <c r="U4085" s="11">
        <f t="shared" si="319"/>
        <v>42383.761759259258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0.33333333333333337</v>
      </c>
      <c r="P4086" s="6">
        <f t="shared" si="316"/>
        <v>10</v>
      </c>
      <c r="Q4086" t="str">
        <f t="shared" si="317"/>
        <v>theater/plays</v>
      </c>
      <c r="R4086" t="s">
        <v>8333</v>
      </c>
      <c r="S4086" t="s">
        <v>8351</v>
      </c>
      <c r="T4086" s="10">
        <f t="shared" si="318"/>
        <v>42622.436412037037</v>
      </c>
      <c r="U4086" s="11">
        <f t="shared" si="319"/>
        <v>42652.436412037037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0.2857142857142857</v>
      </c>
      <c r="P4087" s="6">
        <f t="shared" si="316"/>
        <v>10</v>
      </c>
      <c r="Q4087" t="str">
        <f t="shared" si="317"/>
        <v>theater/plays</v>
      </c>
      <c r="R4087" t="s">
        <v>8333</v>
      </c>
      <c r="S4087" t="s">
        <v>8351</v>
      </c>
      <c r="T4087" s="10">
        <f t="shared" si="318"/>
        <v>42058.603877314818</v>
      </c>
      <c r="U4087" s="11">
        <f t="shared" si="319"/>
        <v>42087.165972222225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</v>
      </c>
      <c r="P4088" s="6">
        <f t="shared" si="316"/>
        <v>9.4</v>
      </c>
      <c r="Q4088" t="str">
        <f t="shared" si="317"/>
        <v>theater/plays</v>
      </c>
      <c r="R4088" t="s">
        <v>8333</v>
      </c>
      <c r="S4088" t="s">
        <v>8351</v>
      </c>
      <c r="T4088" s="10">
        <f t="shared" si="318"/>
        <v>42304.940960648149</v>
      </c>
      <c r="U4088" s="11">
        <f t="shared" si="319"/>
        <v>42329.166666666672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 t="e">
        <f t="shared" si="316"/>
        <v>#DIV/0!</v>
      </c>
      <c r="Q4089" t="str">
        <f t="shared" si="317"/>
        <v>theater/plays</v>
      </c>
      <c r="R4089" t="s">
        <v>8333</v>
      </c>
      <c r="S4089" t="s">
        <v>8351</v>
      </c>
      <c r="T4089" s="10">
        <f t="shared" si="318"/>
        <v>42538.742893518516</v>
      </c>
      <c r="U4089" s="11">
        <f t="shared" si="319"/>
        <v>42568.742893518516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10.8</v>
      </c>
      <c r="P4090" s="6">
        <f t="shared" si="316"/>
        <v>72</v>
      </c>
      <c r="Q4090" t="str">
        <f t="shared" si="317"/>
        <v>theater/plays</v>
      </c>
      <c r="R4090" t="s">
        <v>8333</v>
      </c>
      <c r="S4090" t="s">
        <v>8351</v>
      </c>
      <c r="T4090" s="10">
        <f t="shared" si="318"/>
        <v>41990.612546296295</v>
      </c>
      <c r="U4090" s="11">
        <f t="shared" si="319"/>
        <v>42020.434722222228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</v>
      </c>
      <c r="P4091" s="6">
        <f t="shared" si="316"/>
        <v>30</v>
      </c>
      <c r="Q4091" t="str">
        <f t="shared" si="317"/>
        <v>theater/plays</v>
      </c>
      <c r="R4091" t="s">
        <v>8333</v>
      </c>
      <c r="S4091" t="s">
        <v>8351</v>
      </c>
      <c r="T4091" s="10">
        <f t="shared" si="318"/>
        <v>42122.732499999998</v>
      </c>
      <c r="U4091" s="11">
        <f t="shared" si="319"/>
        <v>42155.732638888891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</v>
      </c>
      <c r="P4092" s="6">
        <f t="shared" si="316"/>
        <v>10.666666666666666</v>
      </c>
      <c r="Q4092" t="str">
        <f t="shared" si="317"/>
        <v>theater/plays</v>
      </c>
      <c r="R4092" t="s">
        <v>8333</v>
      </c>
      <c r="S4092" t="s">
        <v>8351</v>
      </c>
      <c r="T4092" s="10">
        <f t="shared" si="318"/>
        <v>42209.67288194444</v>
      </c>
      <c r="U4092" s="11">
        <f t="shared" si="319"/>
        <v>42223.625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12.75</v>
      </c>
      <c r="P4093" s="6">
        <f t="shared" si="316"/>
        <v>25.5</v>
      </c>
      <c r="Q4093" t="str">
        <f t="shared" si="317"/>
        <v>theater/plays</v>
      </c>
      <c r="R4093" t="s">
        <v>8333</v>
      </c>
      <c r="S4093" t="s">
        <v>8351</v>
      </c>
      <c r="T4093" s="10">
        <f t="shared" si="318"/>
        <v>41990.506377314814</v>
      </c>
      <c r="U4093" s="11">
        <f t="shared" si="319"/>
        <v>42020.506377314814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1.8181818181818181E-2</v>
      </c>
      <c r="P4094" s="6">
        <f t="shared" si="316"/>
        <v>20</v>
      </c>
      <c r="Q4094" t="str">
        <f t="shared" si="317"/>
        <v>theater/plays</v>
      </c>
      <c r="R4094" t="s">
        <v>8333</v>
      </c>
      <c r="S4094" t="s">
        <v>8351</v>
      </c>
      <c r="T4094" s="10">
        <f t="shared" si="318"/>
        <v>42039.194988425923</v>
      </c>
      <c r="U4094" s="11">
        <f t="shared" si="319"/>
        <v>42099.153321759266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</v>
      </c>
      <c r="P4095" s="6">
        <f t="shared" si="316"/>
        <v>15</v>
      </c>
      <c r="Q4095" t="str">
        <f t="shared" si="317"/>
        <v>theater/plays</v>
      </c>
      <c r="R4095" t="s">
        <v>8333</v>
      </c>
      <c r="S4095" t="s">
        <v>8351</v>
      </c>
      <c r="T4095" s="10">
        <f t="shared" si="318"/>
        <v>42178.815891203703</v>
      </c>
      <c r="U4095" s="11">
        <f t="shared" si="319"/>
        <v>42238.815891203703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36.5</v>
      </c>
      <c r="P4096" s="6">
        <f t="shared" si="316"/>
        <v>91.25</v>
      </c>
      <c r="Q4096" t="str">
        <f t="shared" si="317"/>
        <v>theater/plays</v>
      </c>
      <c r="R4096" t="s">
        <v>8333</v>
      </c>
      <c r="S4096" t="s">
        <v>8351</v>
      </c>
      <c r="T4096" s="10">
        <f t="shared" si="318"/>
        <v>41890.086805555555</v>
      </c>
      <c r="U4096" s="11">
        <f t="shared" si="319"/>
        <v>41934.207638888889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2.666666666666667</v>
      </c>
      <c r="P4097" s="6">
        <f t="shared" si="316"/>
        <v>800</v>
      </c>
      <c r="Q4097" t="str">
        <f t="shared" si="317"/>
        <v>theater/plays</v>
      </c>
      <c r="R4097" t="s">
        <v>8333</v>
      </c>
      <c r="S4097" t="s">
        <v>8351</v>
      </c>
      <c r="T4097" s="10">
        <f t="shared" si="318"/>
        <v>42693.031828703708</v>
      </c>
      <c r="U4097" s="11">
        <f t="shared" si="319"/>
        <v>42723.031828703708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20">(E4098/D4098)*100</f>
        <v>11.428571428571429</v>
      </c>
      <c r="P4098" s="6">
        <f t="shared" ref="P4098:P4115" si="321">(E4098/L4098)</f>
        <v>80</v>
      </c>
      <c r="Q4098" t="str">
        <f t="shared" ref="Q4098:Q4115" si="322">N4098</f>
        <v>theater/plays</v>
      </c>
      <c r="R4098" t="s">
        <v>8333</v>
      </c>
      <c r="S4098" t="s">
        <v>8351</v>
      </c>
      <c r="T4098" s="10">
        <f t="shared" si="318"/>
        <v>42750.530312499999</v>
      </c>
      <c r="U4098" s="11">
        <f t="shared" si="319"/>
        <v>42794.368749999994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20"/>
        <v>0</v>
      </c>
      <c r="P4099" s="6" t="e">
        <f t="shared" si="321"/>
        <v>#DIV/0!</v>
      </c>
      <c r="Q4099" t="str">
        <f t="shared" si="322"/>
        <v>theater/plays</v>
      </c>
      <c r="R4099" t="s">
        <v>8333</v>
      </c>
      <c r="S4099" t="s">
        <v>8351</v>
      </c>
      <c r="T4099" s="10">
        <f t="shared" ref="T4099:T4115" si="323">(((J4099/60)/60)/24)+DATE(1970,1,1)</f>
        <v>42344.824502314819</v>
      </c>
      <c r="U4099" s="11">
        <f t="shared" ref="U4099:U4115" si="324">(((I4099/60)/60)/24)+DATE(1970,1,1)</f>
        <v>42400.996527777781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 t="e">
        <f t="shared" si="321"/>
        <v>#DIV/0!</v>
      </c>
      <c r="Q4100" t="str">
        <f t="shared" si="322"/>
        <v>theater/plays</v>
      </c>
      <c r="R4100" t="s">
        <v>8333</v>
      </c>
      <c r="S4100" t="s">
        <v>8351</v>
      </c>
      <c r="T4100" s="10">
        <f t="shared" si="323"/>
        <v>42495.722187499996</v>
      </c>
      <c r="U4100" s="11">
        <f t="shared" si="324"/>
        <v>42525.722187499996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</v>
      </c>
      <c r="P4101" s="6">
        <f t="shared" si="321"/>
        <v>50</v>
      </c>
      <c r="Q4101" t="str">
        <f t="shared" si="322"/>
        <v>theater/plays</v>
      </c>
      <c r="R4101" t="s">
        <v>8333</v>
      </c>
      <c r="S4101" t="s">
        <v>8351</v>
      </c>
      <c r="T4101" s="10">
        <f t="shared" si="323"/>
        <v>42570.850381944445</v>
      </c>
      <c r="U4101" s="11">
        <f t="shared" si="324"/>
        <v>42615.850381944445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 t="e">
        <f t="shared" si="321"/>
        <v>#DIV/0!</v>
      </c>
      <c r="Q4102" t="str">
        <f t="shared" si="322"/>
        <v>theater/plays</v>
      </c>
      <c r="R4102" t="s">
        <v>8333</v>
      </c>
      <c r="S4102" t="s">
        <v>8351</v>
      </c>
      <c r="T4102" s="10">
        <f t="shared" si="323"/>
        <v>41927.124884259261</v>
      </c>
      <c r="U4102" s="11">
        <f t="shared" si="324"/>
        <v>41937.124884259261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 t="e">
        <f t="shared" si="321"/>
        <v>#DIV/0!</v>
      </c>
      <c r="Q4103" t="str">
        <f t="shared" si="322"/>
        <v>theater/plays</v>
      </c>
      <c r="R4103" t="s">
        <v>8333</v>
      </c>
      <c r="S4103" t="s">
        <v>8351</v>
      </c>
      <c r="T4103" s="10">
        <f t="shared" si="323"/>
        <v>42730.903726851851</v>
      </c>
      <c r="U4103" s="11">
        <f t="shared" si="324"/>
        <v>42760.903726851851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27.400000000000002</v>
      </c>
      <c r="P4104" s="6">
        <f t="shared" si="321"/>
        <v>22.833333333333332</v>
      </c>
      <c r="Q4104" t="str">
        <f t="shared" si="322"/>
        <v>theater/plays</v>
      </c>
      <c r="R4104" t="s">
        <v>8333</v>
      </c>
      <c r="S4104" t="s">
        <v>8351</v>
      </c>
      <c r="T4104" s="10">
        <f t="shared" si="323"/>
        <v>42475.848067129627</v>
      </c>
      <c r="U4104" s="11">
        <f t="shared" si="324"/>
        <v>42505.848067129627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 s="6">
        <f t="shared" si="321"/>
        <v>16.666666666666668</v>
      </c>
      <c r="Q4105" t="str">
        <f t="shared" si="322"/>
        <v>theater/plays</v>
      </c>
      <c r="R4105" t="s">
        <v>8333</v>
      </c>
      <c r="S4105" t="s">
        <v>8351</v>
      </c>
      <c r="T4105" s="10">
        <f t="shared" si="323"/>
        <v>42188.83293981482</v>
      </c>
      <c r="U4105" s="11">
        <f t="shared" si="324"/>
        <v>42242.772222222222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21.366666666666667</v>
      </c>
      <c r="P4106" s="6">
        <f t="shared" si="321"/>
        <v>45.785714285714285</v>
      </c>
      <c r="Q4106" t="str">
        <f t="shared" si="322"/>
        <v>theater/plays</v>
      </c>
      <c r="R4106" t="s">
        <v>8333</v>
      </c>
      <c r="S4106" t="s">
        <v>8351</v>
      </c>
      <c r="T4106" s="10">
        <f t="shared" si="323"/>
        <v>42640.278171296297</v>
      </c>
      <c r="U4106" s="11">
        <f t="shared" si="324"/>
        <v>42670.278171296297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6.9696969696969706</v>
      </c>
      <c r="P4107" s="6">
        <f t="shared" si="321"/>
        <v>383.33333333333331</v>
      </c>
      <c r="Q4107" t="str">
        <f t="shared" si="322"/>
        <v>theater/plays</v>
      </c>
      <c r="R4107" t="s">
        <v>8333</v>
      </c>
      <c r="S4107" t="s">
        <v>8351</v>
      </c>
      <c r="T4107" s="10">
        <f t="shared" si="323"/>
        <v>42697.010520833333</v>
      </c>
      <c r="U4107" s="11">
        <f t="shared" si="324"/>
        <v>42730.010520833333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70.599999999999994</v>
      </c>
      <c r="P4108" s="6">
        <f t="shared" si="321"/>
        <v>106.96969696969697</v>
      </c>
      <c r="Q4108" t="str">
        <f t="shared" si="322"/>
        <v>theater/plays</v>
      </c>
      <c r="R4108" t="s">
        <v>8333</v>
      </c>
      <c r="S4108" t="s">
        <v>8351</v>
      </c>
      <c r="T4108" s="10">
        <f t="shared" si="323"/>
        <v>42053.049375000002</v>
      </c>
      <c r="U4108" s="11">
        <f t="shared" si="324"/>
        <v>42096.041666666672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2.0500000000000003</v>
      </c>
      <c r="P4109" s="6">
        <f t="shared" si="321"/>
        <v>10.25</v>
      </c>
      <c r="Q4109" t="str">
        <f t="shared" si="322"/>
        <v>theater/plays</v>
      </c>
      <c r="R4109" t="s">
        <v>8333</v>
      </c>
      <c r="S4109" t="s">
        <v>8351</v>
      </c>
      <c r="T4109" s="10">
        <f t="shared" si="323"/>
        <v>41883.916678240741</v>
      </c>
      <c r="U4109" s="11">
        <f t="shared" si="324"/>
        <v>41906.916678240741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</v>
      </c>
      <c r="P4110" s="6">
        <f t="shared" si="321"/>
        <v>59</v>
      </c>
      <c r="Q4110" t="str">
        <f t="shared" si="322"/>
        <v>theater/plays</v>
      </c>
      <c r="R4110" t="s">
        <v>8333</v>
      </c>
      <c r="S4110" t="s">
        <v>8351</v>
      </c>
      <c r="T4110" s="10">
        <f t="shared" si="323"/>
        <v>42767.031678240746</v>
      </c>
      <c r="U4110" s="11">
        <f t="shared" si="324"/>
        <v>42797.208333333328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 t="e">
        <f t="shared" si="321"/>
        <v>#DIV/0!</v>
      </c>
      <c r="Q4111" t="str">
        <f t="shared" si="322"/>
        <v>theater/plays</v>
      </c>
      <c r="R4111" t="s">
        <v>8333</v>
      </c>
      <c r="S4111" t="s">
        <v>8351</v>
      </c>
      <c r="T4111" s="10">
        <f t="shared" si="323"/>
        <v>42307.539398148147</v>
      </c>
      <c r="U4111" s="11">
        <f t="shared" si="324"/>
        <v>42337.581064814818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28.666666666666668</v>
      </c>
      <c r="P4112" s="6">
        <f t="shared" si="321"/>
        <v>14.333333333333334</v>
      </c>
      <c r="Q4112" t="str">
        <f t="shared" si="322"/>
        <v>theater/plays</v>
      </c>
      <c r="R4112" t="s">
        <v>8333</v>
      </c>
      <c r="S4112" t="s">
        <v>8351</v>
      </c>
      <c r="T4112" s="10">
        <f t="shared" si="323"/>
        <v>42512.626747685179</v>
      </c>
      <c r="U4112" s="11">
        <f t="shared" si="324"/>
        <v>42572.626747685179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3.1333333333333333</v>
      </c>
      <c r="P4113" s="6">
        <f t="shared" si="321"/>
        <v>15.666666666666666</v>
      </c>
      <c r="Q4113" t="str">
        <f t="shared" si="322"/>
        <v>theater/plays</v>
      </c>
      <c r="R4113" t="s">
        <v>8333</v>
      </c>
      <c r="S4113" t="s">
        <v>8351</v>
      </c>
      <c r="T4113" s="10">
        <f t="shared" si="323"/>
        <v>42029.135879629626</v>
      </c>
      <c r="U4113" s="11">
        <f t="shared" si="324"/>
        <v>42059.135879629626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0.04</v>
      </c>
      <c r="P4114" s="6">
        <f t="shared" si="321"/>
        <v>1</v>
      </c>
      <c r="Q4114" t="str">
        <f t="shared" si="322"/>
        <v>theater/plays</v>
      </c>
      <c r="R4114" t="s">
        <v>8333</v>
      </c>
      <c r="S4114" t="s">
        <v>8351</v>
      </c>
      <c r="T4114" s="10">
        <f t="shared" si="323"/>
        <v>42400.946597222224</v>
      </c>
      <c r="U4114" s="11">
        <f t="shared" si="324"/>
        <v>42428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0.2</v>
      </c>
      <c r="P4115" s="6">
        <f t="shared" si="321"/>
        <v>1</v>
      </c>
      <c r="Q4115" t="str">
        <f t="shared" si="322"/>
        <v>theater/plays</v>
      </c>
      <c r="R4115" t="s">
        <v>8333</v>
      </c>
      <c r="S4115" t="s">
        <v>8351</v>
      </c>
      <c r="T4115" s="10">
        <f t="shared" si="323"/>
        <v>42358.573182870372</v>
      </c>
      <c r="U4115" s="11">
        <f t="shared" si="324"/>
        <v>42377.273611111115</v>
      </c>
    </row>
  </sheetData>
  <autoFilter ref="A1:R4115" xr:uid="{3A4DDC69-0E57-6447-924C-1660E82E409B}">
    <filterColumn colId="5">
      <filters>
        <filter val="failed"/>
      </filters>
    </filterColumn>
    <sortState xmlns:xlrd2="http://schemas.microsoft.com/office/spreadsheetml/2017/richdata2" ref="A2:R4115">
      <sortCondition descending="1" ref="R1:R4115"/>
    </sortState>
  </autoFilter>
  <conditionalFormatting sqref="F1:F1048576">
    <cfRule type="cellIs" dxfId="19" priority="6" operator="equal">
      <formula>"canceled"</formula>
    </cfRule>
    <cfRule type="cellIs" dxfId="18" priority="7" operator="equal">
      <formula>"failed"</formula>
    </cfRule>
    <cfRule type="cellIs" dxfId="17" priority="8" operator="equal">
      <formula>"successful"</formula>
    </cfRule>
    <cfRule type="cellIs" dxfId="16" priority="9" operator="equal">
      <formula>"live"</formula>
    </cfRule>
    <cfRule type="colorScale" priority="10">
      <colorScale>
        <cfvo type="formula" val="&quot;successful&quot;"/>
        <cfvo type="formula" val="&quot;failed&quot;"/>
        <color theme="9"/>
        <color rgb="FFFF0000"/>
      </colorScale>
    </cfRule>
  </conditionalFormatting>
  <conditionalFormatting sqref="O1:O1048576">
    <cfRule type="colorScale" priority="5">
      <colorScale>
        <cfvo type="num" val="0"/>
        <cfvo type="num" val="100"/>
        <cfvo type="num" val="200"/>
        <color theme="5" tint="-0.499984740745262"/>
        <color theme="9"/>
        <color theme="4"/>
      </colorScale>
    </cfRule>
  </conditionalFormatting>
  <conditionalFormatting sqref="P1">
    <cfRule type="colorScale" priority="4">
      <colorScale>
        <cfvo type="num" val="0"/>
        <cfvo type="num" val="100"/>
        <cfvo type="num" val="200"/>
        <color theme="5" tint="-0.499984740745262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C9A1F-7547-BE4E-9E5F-03EA39A1C4D6}">
  <dimension ref="A1:H15"/>
  <sheetViews>
    <sheetView topLeftCell="A2" zoomScale="138" zoomScaleNormal="142" workbookViewId="0">
      <selection activeCell="C24" sqref="C24"/>
    </sheetView>
  </sheetViews>
  <sheetFormatPr baseColWidth="10" defaultRowHeight="15" x14ac:dyDescent="0.2"/>
  <cols>
    <col min="1" max="1" width="26.83203125" customWidth="1"/>
    <col min="2" max="2" width="19.83203125" customWidth="1"/>
    <col min="3" max="3" width="17" customWidth="1"/>
    <col min="4" max="4" width="19.33203125" customWidth="1"/>
    <col min="5" max="5" width="18.33203125" customWidth="1"/>
    <col min="6" max="6" width="21.5" customWidth="1"/>
    <col min="7" max="7" width="19.83203125" customWidth="1"/>
    <col min="8" max="8" width="20.33203125" customWidth="1"/>
  </cols>
  <sheetData>
    <row r="1" spans="1:8" s="12" customFormat="1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s="14" t="s">
        <v>8389</v>
      </c>
      <c r="B2">
        <f>COUNTIFS('Main data'!$D$2:$D$4115, "&lt; 1000", 'Main data'!$F$2:$F$4115, "successful")</f>
        <v>322</v>
      </c>
      <c r="C2">
        <f>COUNTIFS('Main data'!$D$2:$D$4115, "&lt; 1000", 'Main data'!$F$2:$F$4115, "failed")</f>
        <v>113</v>
      </c>
      <c r="D2">
        <f>COUNTIFS('Main data'!$D$2:$D$4115, "&lt; 1000", 'Main data'!$F$2:$F$4115,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4" t="s">
        <v>8390</v>
      </c>
      <c r="B3">
        <f>COUNTIFS('Main data'!$D$2:$D$4115, "&gt;=1000", 'Main data'!$D$2:$D$4115, "&lt;=4999", 'Main data'!$F$2:$F$4115, "successful")</f>
        <v>932</v>
      </c>
      <c r="C3">
        <f>COUNTIFS('Main data'!$D$2:$D$4115, "&gt;=1000", 'Main data'!$D$2:$D$4115, "&lt;=4999", 'Main data'!$F$2:$F$4115, "failed")</f>
        <v>420</v>
      </c>
      <c r="D3">
        <f>COUNTIFS('Main data'!$D$2:$D$4115, "&gt;=1000", 'Main data'!$D$2:$D$4115, "&lt;=4999", 'Main data'!$F$2:$F$4115, "canceled")</f>
        <v>60</v>
      </c>
      <c r="E3">
        <f>SUM(B3:D3)</f>
        <v>1412</v>
      </c>
      <c r="F3" s="15">
        <f>B3/E3</f>
        <v>0.66005665722379603</v>
      </c>
      <c r="G3" s="15">
        <f>C3/E3</f>
        <v>0.29745042492917845</v>
      </c>
      <c r="H3" s="15">
        <f>D3/E3</f>
        <v>4.2492917847025496E-2</v>
      </c>
    </row>
    <row r="4" spans="1:8" x14ac:dyDescent="0.2">
      <c r="A4" s="14" t="s">
        <v>8391</v>
      </c>
      <c r="B4">
        <f>COUNTIFS('Main data'!$D$2:$D$4115, "&gt;=5000", 'Main data'!$D$2:$D$4115, "&lt;=9999", 'Main data'!$F$2:$F$4115, "successful")</f>
        <v>381</v>
      </c>
      <c r="C4">
        <f>COUNTIFS('Main data'!$D$2:$D$4115, "&gt;=5000", 'Main data'!$D$2:$D$4115, "&lt;=9999", 'Main data'!$F$2:$F$4115, "failed")</f>
        <v>283</v>
      </c>
      <c r="D4">
        <f>COUNTIFS('Main data'!$D$2:$D$4115, "&gt;=5000", 'Main data'!$D$2:$D$4115, "&lt;=9999", 'Main data'!$F$2:$F$4115, "canceled")</f>
        <v>52</v>
      </c>
      <c r="E4">
        <f t="shared" ref="E4:E13" si="0">SUM(B4:D4)</f>
        <v>716</v>
      </c>
      <c r="F4" s="15">
        <f t="shared" ref="F4:F13" si="1">B4/E4</f>
        <v>0.53212290502793291</v>
      </c>
      <c r="G4" s="15">
        <f t="shared" ref="G4:G13" si="2">C4/E4</f>
        <v>0.39525139664804471</v>
      </c>
      <c r="H4" s="15">
        <f t="shared" ref="H4:H13" si="3">D4/E4</f>
        <v>7.2625698324022353E-2</v>
      </c>
    </row>
    <row r="5" spans="1:8" x14ac:dyDescent="0.2">
      <c r="A5" s="14" t="s">
        <v>8392</v>
      </c>
      <c r="B5">
        <f>COUNTIFS('Main data'!$D$2:$D$4115, "&gt;=10000", 'Main data'!$D$2:$D$4115, "&lt;=14999", 'Main data'!$F$2:$F$4115, "successful")</f>
        <v>168</v>
      </c>
      <c r="C5">
        <f>COUNTIFS('Main data'!$D$2:$D$4115, "&gt;=10000", 'Main data'!$D$2:$D$4115, "&lt;=14999", 'Main data'!$F$2:$F$4115, "failed")</f>
        <v>144</v>
      </c>
      <c r="D5">
        <f>COUNTIFS('Main data'!$D$2:$D$4115, "&gt;=10000", 'Main data'!$D$2:$D$4115, "&lt;=14999", 'Main data'!$F$2:$F$4115,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4" t="s">
        <v>8393</v>
      </c>
      <c r="B6">
        <f>COUNTIFS('Main data'!$D$2:$D$4115, "&gt;=15000", 'Main data'!$D$2:$D$4115, "&lt;=19999", 'Main data'!$F$2:$F$4115, "successful")</f>
        <v>94</v>
      </c>
      <c r="C6">
        <f>COUNTIFS('Main data'!$D$2:$D$4115, "&gt;=15000", 'Main data'!$D$2:$D$4115, "&lt;=19999", 'Main data'!$F$2:$F$4115, "failed")</f>
        <v>90</v>
      </c>
      <c r="D6">
        <f>COUNTIFS('Main data'!$D$2:$D$4115, "&gt;=15000", 'Main data'!$D$2:$D$4115, "&lt;=19999", 'Main data'!$F$2:$F$4115,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4" t="s">
        <v>8394</v>
      </c>
      <c r="B7">
        <f>COUNTIFS('Main data'!$D$2:$D$4115, "&gt;=20000", 'Main data'!$D$2:$D$4115, "&lt;=24999", 'Main data'!$F$2:$F$4115, "successful")</f>
        <v>62</v>
      </c>
      <c r="C7">
        <f>COUNTIFS('Main data'!$D$2:$D$4115, "&gt;=20000", 'Main data'!$D$2:$D$4115, "&lt;=24999", 'Main data'!$F$2:$F$4115, "failed")</f>
        <v>72</v>
      </c>
      <c r="D7">
        <f>COUNTIFS('Main data'!$D$2:$D$4115, "&gt;=20000", 'Main data'!$D$2:$D$4115, "&lt;=24999", 'Main data'!$F$2:$F$4115,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4" t="s">
        <v>8395</v>
      </c>
      <c r="B8">
        <f>COUNTIFS('Main data'!$D$2:$D$4115, "&gt;=25000", 'Main data'!$D$2:$D$4115, "&lt;=29999", 'Main data'!$F$2:$F$4115, "successful")</f>
        <v>55</v>
      </c>
      <c r="C8">
        <f>COUNTIFS('Main data'!$D$2:$D$4115, "&gt;=25000", 'Main data'!$D$2:$D$4115, "&lt;=29999", 'Main data'!$F$2:$F$4115, "failed")</f>
        <v>64</v>
      </c>
      <c r="D8">
        <f>COUNTIFS('Main data'!$D$2:$D$4115, "&gt;=25000", 'Main data'!$D$2:$D$4115, "&lt;=29999", 'Main data'!$F$2:$F$4115,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4" t="s">
        <v>8396</v>
      </c>
      <c r="B9">
        <f>COUNTIFS('Main data'!$D$2:$D$4115, "&gt;=30000", 'Main data'!$D$2:$D$4115, "&lt;=34999", 'Main data'!$F$2:$F$4115, "successful")</f>
        <v>32</v>
      </c>
      <c r="C9">
        <f>COUNTIFS('Main data'!$D$2:$D$4115, "&gt;=30000", 'Main data'!$D$2:$D$4115, "&lt;=34999", 'Main data'!$F$2:$F$4115, "failed")</f>
        <v>37</v>
      </c>
      <c r="D9">
        <f>COUNTIFS('Main data'!$D$2:$D$4115, "&gt;=30000", 'Main data'!$D$2:$D$4115, "&lt;=34999", 'Main data'!$F$2:$F$4115,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4" t="s">
        <v>8397</v>
      </c>
      <c r="B10">
        <f>COUNTIFS('Main data'!$D$2:$D$4115, "&gt;=35000", 'Main data'!$D$2:$D$4115, "&lt;=39999", 'Main data'!$F$2:$F$4115, "successful")</f>
        <v>26</v>
      </c>
      <c r="C10">
        <f>COUNTIFS('Main data'!$D$2:$D$4115, "&gt;=35000", 'Main data'!$D$2:$D$4115, "&lt;=39999", 'Main data'!$F$2:$F$4115, "failed")</f>
        <v>22</v>
      </c>
      <c r="D10">
        <f>COUNTIFS('Main data'!$D$2:$D$4115, "&gt;=35000", 'Main data'!$D$2:$D$4115, "&lt;=39999", 'Main data'!$F$2:$F$4115,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4" t="s">
        <v>8398</v>
      </c>
      <c r="B11">
        <f>COUNTIFS('Main data'!$D$2:$D$4115, "&gt;=40000", 'Main data'!$D$2:$D$4115, "&lt;=44999", 'Main data'!$F$2:$F$4115, "successful")</f>
        <v>21</v>
      </c>
      <c r="C11">
        <f>COUNTIFS('Main data'!$D$2:$D$4115, "&gt;=40000", 'Main data'!$D$2:$D$4115, "&lt;=44999", 'Main data'!$F$2:$F$4115, "failed")</f>
        <v>16</v>
      </c>
      <c r="D11">
        <f>COUNTIFS('Main data'!$D$2:$D$4115, "&gt;=40000", 'Main data'!$D$2:$D$4115, "&lt;=44999", 'Main data'!$F$2:$F$4115,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4" t="s">
        <v>8399</v>
      </c>
      <c r="B12">
        <f>COUNTIFS('Main data'!$D$2:$D$4115, "&gt;=45000", 'Main data'!$D$2:$D$4115, "&lt;=49999", 'Main data'!$F$2:$F$4115, "successful")</f>
        <v>6</v>
      </c>
      <c r="C12">
        <f>COUNTIFS('Main data'!$D$2:$D$4115, "&gt;=45000", 'Main data'!$D$2:$D$4115, "&lt;=49999", 'Main data'!$F$2:$F$4115, "failed")</f>
        <v>11</v>
      </c>
      <c r="D12">
        <f>COUNTIFS('Main data'!$D$2:$D$4115, "&gt;=45000", 'Main data'!$D$2:$D$4115, "&lt;=49999", 'Main data'!$F$2:$F$4115,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4" t="s">
        <v>8400</v>
      </c>
      <c r="B13">
        <f>COUNTIFS('Main data'!$D$2:$D$4115, "&gt;=50000", 'Main data'!$F$2:$F$4115, "successful")</f>
        <v>86</v>
      </c>
      <c r="C13">
        <f>COUNTIFS('Main data'!$D$2:$D$4115, "&gt;=50000", 'Main data'!$F$2:$F$4115, "failed")</f>
        <v>258</v>
      </c>
      <c r="D13">
        <f>COUNTIFS('Main data'!$D$2:$D$4115, "&gt;=50000", 'Main data'!$F$2:$F$4115,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 x14ac:dyDescent="0.2">
      <c r="A14" s="13"/>
    </row>
    <row r="15" spans="1:8" x14ac:dyDescent="0.2">
      <c r="A15" s="1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8E044-7CC2-A34E-8584-DFD5CEEED881}">
  <dimension ref="A1:M2186"/>
  <sheetViews>
    <sheetView tabSelected="1" topLeftCell="D1" zoomScale="164" workbookViewId="0">
      <selection activeCell="I4" sqref="I4"/>
    </sheetView>
  </sheetViews>
  <sheetFormatPr baseColWidth="10" defaultRowHeight="15" x14ac:dyDescent="0.2"/>
  <cols>
    <col min="9" max="9" width="17" customWidth="1"/>
  </cols>
  <sheetData>
    <row r="1" spans="1:13" x14ac:dyDescent="0.2">
      <c r="A1" t="s">
        <v>8401</v>
      </c>
      <c r="B1" s="1" t="s">
        <v>8262</v>
      </c>
      <c r="D1" s="1" t="s">
        <v>8401</v>
      </c>
      <c r="E1" s="1" t="s">
        <v>8262</v>
      </c>
      <c r="G1" t="s">
        <v>8401</v>
      </c>
      <c r="H1" t="s">
        <v>8403</v>
      </c>
      <c r="I1" t="s">
        <v>8402</v>
      </c>
      <c r="J1" t="s">
        <v>8404</v>
      </c>
      <c r="K1" t="s">
        <v>8405</v>
      </c>
      <c r="L1" t="s">
        <v>8407</v>
      </c>
      <c r="M1" t="s">
        <v>8406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G2" t="s">
        <v>8219</v>
      </c>
      <c r="H2">
        <f>MEDIAN(B:B)</f>
        <v>62</v>
      </c>
      <c r="I2">
        <f>AVERAGE(B:B)</f>
        <v>194.42517162471395</v>
      </c>
      <c r="J2">
        <f>MIN(B:B)</f>
        <v>1</v>
      </c>
      <c r="K2">
        <f>MAX(B:B)</f>
        <v>26457</v>
      </c>
      <c r="L2">
        <f>_xlfn.VAR.P(B:B)</f>
        <v>712840.9867348104</v>
      </c>
      <c r="M2">
        <f>_xlfn.STDEV.P(B:B)</f>
        <v>844.29910975602149</v>
      </c>
    </row>
    <row r="3" spans="1:13" x14ac:dyDescent="0.2">
      <c r="A3" t="s">
        <v>8219</v>
      </c>
      <c r="B3">
        <v>79</v>
      </c>
      <c r="D3" t="s">
        <v>8221</v>
      </c>
      <c r="E3">
        <v>1</v>
      </c>
      <c r="G3" t="s">
        <v>8221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</row>
    <row r="9" spans="1:13" x14ac:dyDescent="0.2">
      <c r="A9" t="s">
        <v>8219</v>
      </c>
      <c r="B9">
        <v>57</v>
      </c>
      <c r="D9" t="s">
        <v>8221</v>
      </c>
      <c r="E9">
        <v>2</v>
      </c>
    </row>
    <row r="10" spans="1:13" x14ac:dyDescent="0.2">
      <c r="A10" t="s">
        <v>8219</v>
      </c>
      <c r="B10">
        <v>12</v>
      </c>
      <c r="D10" t="s">
        <v>8221</v>
      </c>
      <c r="E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">
    <cfRule type="cellIs" dxfId="15" priority="16" operator="equal">
      <formula>"canceled"</formula>
    </cfRule>
    <cfRule type="cellIs" dxfId="14" priority="17" operator="equal">
      <formula>"failed"</formula>
    </cfRule>
    <cfRule type="cellIs" dxfId="13" priority="18" operator="equal">
      <formula>"successful"</formula>
    </cfRule>
    <cfRule type="cellIs" dxfId="12" priority="19" operator="equal">
      <formula>"live"</formula>
    </cfRule>
    <cfRule type="colorScale" priority="20">
      <colorScale>
        <cfvo type="formula" val="&quot;successful&quot;"/>
        <cfvo type="formula" val="&quot;failed&quot;"/>
        <color theme="9"/>
        <color rgb="FFFF0000"/>
      </colorScale>
    </cfRule>
  </conditionalFormatting>
  <conditionalFormatting sqref="D1:D1045992">
    <cfRule type="cellIs" dxfId="11" priority="11" operator="equal">
      <formula>"canceled"</formula>
    </cfRule>
    <cfRule type="cellIs" dxfId="10" priority="12" operator="equal">
      <formula>"failed"</formula>
    </cfRule>
    <cfRule type="cellIs" dxfId="9" priority="13" operator="equal">
      <formula>"successful"</formula>
    </cfRule>
    <cfRule type="cellIs" dxfId="8" priority="14" operator="equal">
      <formula>"live"</formula>
    </cfRule>
    <cfRule type="colorScale" priority="15">
      <colorScale>
        <cfvo type="formula" val="&quot;successful&quot;"/>
        <cfvo type="formula" val="&quot;failed&quot;"/>
        <color theme="9"/>
        <color rgb="FFFF0000"/>
      </colorScale>
    </cfRule>
  </conditionalFormatting>
  <conditionalFormatting sqref="G2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  <cfRule type="colorScale" priority="10">
      <colorScale>
        <cfvo type="formula" val="&quot;successful&quot;"/>
        <cfvo type="formula" val="&quot;failed&quot;"/>
        <color theme="9"/>
        <color rgb="FFFF0000"/>
      </colorScale>
    </cfRule>
  </conditionalFormatting>
  <conditionalFormatting sqref="G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  <cfRule type="colorScale" priority="5">
      <colorScale>
        <cfvo type="formula" val="&quot;successful&quot;"/>
        <cfvo type="formula" val="&quot;failed&quot;"/>
        <color theme="9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Pivot 1</vt:lpstr>
      <vt:lpstr>Pivot 2</vt:lpstr>
      <vt:lpstr>Pivot 3</vt:lpstr>
      <vt:lpstr>Main data</vt:lpstr>
      <vt:lpstr>Bonus</vt:lpstr>
      <vt:lpstr>Summary Analysis</vt:lpstr>
      <vt:lpstr>backers</vt:lpstr>
      <vt:lpstr>backers_count</vt:lpstr>
      <vt:lpstr>goal</vt:lpstr>
      <vt:lpstr>list</vt:lpstr>
      <vt:lpstr>none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2020-03-07T19:27:52Z</dcterms:modified>
</cp:coreProperties>
</file>