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Projects\trdk\sources\Services\"/>
    </mc:Choice>
  </mc:AlternateContent>
  <bookViews>
    <workbookView xWindow="0" yWindow="0" windowWidth="19200" windowHeight="12660" activeTab="2"/>
  </bookViews>
  <sheets>
    <sheet name="MA for S&amp;P 500 (^GSPC)" sheetId="1" r:id="rId1"/>
    <sheet name="BB for S&amp;P 500 (^GSPC)" sheetId="2" r:id="rId2"/>
    <sheet name="RSI for S&amp;P 500" sheetId="3" r:id="rId3"/>
    <sheet name="ADX" sheetId="4" r:id="rId4"/>
  </sheets>
  <calcPr calcId="162913"/>
</workbook>
</file>

<file path=xl/calcChain.xml><?xml version="1.0" encoding="utf-8"?>
<calcChain xmlns="http://schemas.openxmlformats.org/spreadsheetml/2006/main">
  <c r="J18" i="3" l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7" i="3"/>
  <c r="H18" i="3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7" i="3"/>
  <c r="O17" i="4" l="1"/>
  <c r="N17" i="4"/>
  <c r="M17" i="4"/>
  <c r="Z5" i="4" l="1"/>
  <c r="Z4" i="4"/>
  <c r="M18" i="4"/>
  <c r="Z3" i="4"/>
  <c r="L506" i="4" l="1"/>
  <c r="K506" i="4"/>
  <c r="J506" i="4"/>
  <c r="L505" i="4"/>
  <c r="K505" i="4"/>
  <c r="J505" i="4"/>
  <c r="L504" i="4"/>
  <c r="K504" i="4"/>
  <c r="J504" i="4"/>
  <c r="L503" i="4"/>
  <c r="K503" i="4"/>
  <c r="J503" i="4"/>
  <c r="L502" i="4"/>
  <c r="K502" i="4"/>
  <c r="J502" i="4"/>
  <c r="L501" i="4"/>
  <c r="K501" i="4"/>
  <c r="J501" i="4"/>
  <c r="L500" i="4"/>
  <c r="K500" i="4"/>
  <c r="J500" i="4"/>
  <c r="L499" i="4"/>
  <c r="K499" i="4"/>
  <c r="J499" i="4"/>
  <c r="L498" i="4"/>
  <c r="K498" i="4"/>
  <c r="J498" i="4"/>
  <c r="L497" i="4"/>
  <c r="K497" i="4"/>
  <c r="J497" i="4"/>
  <c r="L496" i="4"/>
  <c r="K496" i="4"/>
  <c r="J496" i="4"/>
  <c r="L495" i="4"/>
  <c r="K495" i="4"/>
  <c r="J495" i="4"/>
  <c r="L494" i="4"/>
  <c r="K494" i="4"/>
  <c r="J494" i="4"/>
  <c r="L493" i="4"/>
  <c r="K493" i="4"/>
  <c r="J493" i="4"/>
  <c r="L492" i="4"/>
  <c r="K492" i="4"/>
  <c r="J492" i="4"/>
  <c r="L491" i="4"/>
  <c r="K491" i="4"/>
  <c r="J491" i="4"/>
  <c r="L490" i="4"/>
  <c r="K490" i="4"/>
  <c r="J490" i="4"/>
  <c r="L489" i="4"/>
  <c r="K489" i="4"/>
  <c r="J489" i="4"/>
  <c r="L488" i="4"/>
  <c r="K488" i="4"/>
  <c r="J488" i="4"/>
  <c r="L487" i="4"/>
  <c r="K487" i="4"/>
  <c r="J487" i="4"/>
  <c r="L486" i="4"/>
  <c r="K486" i="4"/>
  <c r="J486" i="4"/>
  <c r="L485" i="4"/>
  <c r="K485" i="4"/>
  <c r="J485" i="4"/>
  <c r="L484" i="4"/>
  <c r="K484" i="4"/>
  <c r="J484" i="4"/>
  <c r="L483" i="4"/>
  <c r="K483" i="4"/>
  <c r="J483" i="4"/>
  <c r="L482" i="4"/>
  <c r="K482" i="4"/>
  <c r="J482" i="4"/>
  <c r="L481" i="4"/>
  <c r="K481" i="4"/>
  <c r="J481" i="4"/>
  <c r="L480" i="4"/>
  <c r="K480" i="4"/>
  <c r="J480" i="4"/>
  <c r="L479" i="4"/>
  <c r="K479" i="4"/>
  <c r="J479" i="4"/>
  <c r="L478" i="4"/>
  <c r="K478" i="4"/>
  <c r="J478" i="4"/>
  <c r="L477" i="4"/>
  <c r="K477" i="4"/>
  <c r="J477" i="4"/>
  <c r="L476" i="4"/>
  <c r="K476" i="4"/>
  <c r="J476" i="4"/>
  <c r="L475" i="4"/>
  <c r="K475" i="4"/>
  <c r="J475" i="4"/>
  <c r="L474" i="4"/>
  <c r="K474" i="4"/>
  <c r="J474" i="4"/>
  <c r="L473" i="4"/>
  <c r="K473" i="4"/>
  <c r="J473" i="4"/>
  <c r="L472" i="4"/>
  <c r="K472" i="4"/>
  <c r="J472" i="4"/>
  <c r="L471" i="4"/>
  <c r="K471" i="4"/>
  <c r="J471" i="4"/>
  <c r="L470" i="4"/>
  <c r="K470" i="4"/>
  <c r="J470" i="4"/>
  <c r="L469" i="4"/>
  <c r="K469" i="4"/>
  <c r="J469" i="4"/>
  <c r="L468" i="4"/>
  <c r="K468" i="4"/>
  <c r="J468" i="4"/>
  <c r="L467" i="4"/>
  <c r="K467" i="4"/>
  <c r="J467" i="4"/>
  <c r="L466" i="4"/>
  <c r="K466" i="4"/>
  <c r="J466" i="4"/>
  <c r="L465" i="4"/>
  <c r="K465" i="4"/>
  <c r="J465" i="4"/>
  <c r="L464" i="4"/>
  <c r="K464" i="4"/>
  <c r="J464" i="4"/>
  <c r="L463" i="4"/>
  <c r="K463" i="4"/>
  <c r="J463" i="4"/>
  <c r="L462" i="4"/>
  <c r="K462" i="4"/>
  <c r="J462" i="4"/>
  <c r="L461" i="4"/>
  <c r="K461" i="4"/>
  <c r="J461" i="4"/>
  <c r="L460" i="4"/>
  <c r="K460" i="4"/>
  <c r="J460" i="4"/>
  <c r="L459" i="4"/>
  <c r="K459" i="4"/>
  <c r="J459" i="4"/>
  <c r="L458" i="4"/>
  <c r="K458" i="4"/>
  <c r="J458" i="4"/>
  <c r="L457" i="4"/>
  <c r="K457" i="4"/>
  <c r="J457" i="4"/>
  <c r="L456" i="4"/>
  <c r="K456" i="4"/>
  <c r="J456" i="4"/>
  <c r="L455" i="4"/>
  <c r="K455" i="4"/>
  <c r="J455" i="4"/>
  <c r="L454" i="4"/>
  <c r="K454" i="4"/>
  <c r="J454" i="4"/>
  <c r="L453" i="4"/>
  <c r="K453" i="4"/>
  <c r="J453" i="4"/>
  <c r="L452" i="4"/>
  <c r="K452" i="4"/>
  <c r="J452" i="4"/>
  <c r="L451" i="4"/>
  <c r="K451" i="4"/>
  <c r="J451" i="4"/>
  <c r="L450" i="4"/>
  <c r="K450" i="4"/>
  <c r="J450" i="4"/>
  <c r="L449" i="4"/>
  <c r="K449" i="4"/>
  <c r="J449" i="4"/>
  <c r="L448" i="4"/>
  <c r="K448" i="4"/>
  <c r="J448" i="4"/>
  <c r="L447" i="4"/>
  <c r="K447" i="4"/>
  <c r="J447" i="4"/>
  <c r="L446" i="4"/>
  <c r="K446" i="4"/>
  <c r="J446" i="4"/>
  <c r="L445" i="4"/>
  <c r="K445" i="4"/>
  <c r="J445" i="4"/>
  <c r="L444" i="4"/>
  <c r="K444" i="4"/>
  <c r="J444" i="4"/>
  <c r="L443" i="4"/>
  <c r="K443" i="4"/>
  <c r="J443" i="4"/>
  <c r="L442" i="4"/>
  <c r="K442" i="4"/>
  <c r="J442" i="4"/>
  <c r="L441" i="4"/>
  <c r="K441" i="4"/>
  <c r="J441" i="4"/>
  <c r="L440" i="4"/>
  <c r="K440" i="4"/>
  <c r="J440" i="4"/>
  <c r="L439" i="4"/>
  <c r="K439" i="4"/>
  <c r="J439" i="4"/>
  <c r="L438" i="4"/>
  <c r="K438" i="4"/>
  <c r="J438" i="4"/>
  <c r="L437" i="4"/>
  <c r="K437" i="4"/>
  <c r="J437" i="4"/>
  <c r="L436" i="4"/>
  <c r="K436" i="4"/>
  <c r="J436" i="4"/>
  <c r="L435" i="4"/>
  <c r="K435" i="4"/>
  <c r="J435" i="4"/>
  <c r="L434" i="4"/>
  <c r="K434" i="4"/>
  <c r="J434" i="4"/>
  <c r="L433" i="4"/>
  <c r="K433" i="4"/>
  <c r="J433" i="4"/>
  <c r="L432" i="4"/>
  <c r="K432" i="4"/>
  <c r="J432" i="4"/>
  <c r="L431" i="4"/>
  <c r="K431" i="4"/>
  <c r="J431" i="4"/>
  <c r="L430" i="4"/>
  <c r="K430" i="4"/>
  <c r="J430" i="4"/>
  <c r="L429" i="4"/>
  <c r="K429" i="4"/>
  <c r="J429" i="4"/>
  <c r="L428" i="4"/>
  <c r="K428" i="4"/>
  <c r="J428" i="4"/>
  <c r="L427" i="4"/>
  <c r="K427" i="4"/>
  <c r="J427" i="4"/>
  <c r="L426" i="4"/>
  <c r="K426" i="4"/>
  <c r="J426" i="4"/>
  <c r="L425" i="4"/>
  <c r="K425" i="4"/>
  <c r="J425" i="4"/>
  <c r="L424" i="4"/>
  <c r="K424" i="4"/>
  <c r="J424" i="4"/>
  <c r="L423" i="4"/>
  <c r="K423" i="4"/>
  <c r="J423" i="4"/>
  <c r="L422" i="4"/>
  <c r="K422" i="4"/>
  <c r="J422" i="4"/>
  <c r="L421" i="4"/>
  <c r="K421" i="4"/>
  <c r="J421" i="4"/>
  <c r="L420" i="4"/>
  <c r="K420" i="4"/>
  <c r="J420" i="4"/>
  <c r="L419" i="4"/>
  <c r="K419" i="4"/>
  <c r="J419" i="4"/>
  <c r="L418" i="4"/>
  <c r="K418" i="4"/>
  <c r="J418" i="4"/>
  <c r="L417" i="4"/>
  <c r="K417" i="4"/>
  <c r="J417" i="4"/>
  <c r="L416" i="4"/>
  <c r="K416" i="4"/>
  <c r="J416" i="4"/>
  <c r="L415" i="4"/>
  <c r="K415" i="4"/>
  <c r="J415" i="4"/>
  <c r="L414" i="4"/>
  <c r="K414" i="4"/>
  <c r="J414" i="4"/>
  <c r="L413" i="4"/>
  <c r="K413" i="4"/>
  <c r="J413" i="4"/>
  <c r="L412" i="4"/>
  <c r="K412" i="4"/>
  <c r="J412" i="4"/>
  <c r="L411" i="4"/>
  <c r="K411" i="4"/>
  <c r="J411" i="4"/>
  <c r="L410" i="4"/>
  <c r="K410" i="4"/>
  <c r="J410" i="4"/>
  <c r="L409" i="4"/>
  <c r="K409" i="4"/>
  <c r="J409" i="4"/>
  <c r="L408" i="4"/>
  <c r="K408" i="4"/>
  <c r="J408" i="4"/>
  <c r="L407" i="4"/>
  <c r="K407" i="4"/>
  <c r="J407" i="4"/>
  <c r="L406" i="4"/>
  <c r="K406" i="4"/>
  <c r="J406" i="4"/>
  <c r="L405" i="4"/>
  <c r="K405" i="4"/>
  <c r="J405" i="4"/>
  <c r="L404" i="4"/>
  <c r="K404" i="4"/>
  <c r="J404" i="4"/>
  <c r="L403" i="4"/>
  <c r="K403" i="4"/>
  <c r="J403" i="4"/>
  <c r="L402" i="4"/>
  <c r="K402" i="4"/>
  <c r="J402" i="4"/>
  <c r="L401" i="4"/>
  <c r="K401" i="4"/>
  <c r="J401" i="4"/>
  <c r="L400" i="4"/>
  <c r="K400" i="4"/>
  <c r="J400" i="4"/>
  <c r="L399" i="4"/>
  <c r="K399" i="4"/>
  <c r="J399" i="4"/>
  <c r="L398" i="4"/>
  <c r="K398" i="4"/>
  <c r="J398" i="4"/>
  <c r="L397" i="4"/>
  <c r="K397" i="4"/>
  <c r="J397" i="4"/>
  <c r="L396" i="4"/>
  <c r="K396" i="4"/>
  <c r="J396" i="4"/>
  <c r="L395" i="4"/>
  <c r="K395" i="4"/>
  <c r="J395" i="4"/>
  <c r="L394" i="4"/>
  <c r="K394" i="4"/>
  <c r="J394" i="4"/>
  <c r="L393" i="4"/>
  <c r="K393" i="4"/>
  <c r="J393" i="4"/>
  <c r="L392" i="4"/>
  <c r="K392" i="4"/>
  <c r="J392" i="4"/>
  <c r="L391" i="4"/>
  <c r="K391" i="4"/>
  <c r="J391" i="4"/>
  <c r="L390" i="4"/>
  <c r="K390" i="4"/>
  <c r="J390" i="4"/>
  <c r="L389" i="4"/>
  <c r="K389" i="4"/>
  <c r="J389" i="4"/>
  <c r="L388" i="4"/>
  <c r="K388" i="4"/>
  <c r="J388" i="4"/>
  <c r="L387" i="4"/>
  <c r="K387" i="4"/>
  <c r="J387" i="4"/>
  <c r="L386" i="4"/>
  <c r="K386" i="4"/>
  <c r="J386" i="4"/>
  <c r="L385" i="4"/>
  <c r="K385" i="4"/>
  <c r="J385" i="4"/>
  <c r="L384" i="4"/>
  <c r="K384" i="4"/>
  <c r="J384" i="4"/>
  <c r="L383" i="4"/>
  <c r="K383" i="4"/>
  <c r="J383" i="4"/>
  <c r="L382" i="4"/>
  <c r="K382" i="4"/>
  <c r="J382" i="4"/>
  <c r="L381" i="4"/>
  <c r="K381" i="4"/>
  <c r="J381" i="4"/>
  <c r="L380" i="4"/>
  <c r="K380" i="4"/>
  <c r="J380" i="4"/>
  <c r="L379" i="4"/>
  <c r="K379" i="4"/>
  <c r="J379" i="4"/>
  <c r="L378" i="4"/>
  <c r="K378" i="4"/>
  <c r="J378" i="4"/>
  <c r="L377" i="4"/>
  <c r="K377" i="4"/>
  <c r="J377" i="4"/>
  <c r="L376" i="4"/>
  <c r="K376" i="4"/>
  <c r="J376" i="4"/>
  <c r="L375" i="4"/>
  <c r="K375" i="4"/>
  <c r="J375" i="4"/>
  <c r="L374" i="4"/>
  <c r="K374" i="4"/>
  <c r="J374" i="4"/>
  <c r="L373" i="4"/>
  <c r="K373" i="4"/>
  <c r="J373" i="4"/>
  <c r="L372" i="4"/>
  <c r="K372" i="4"/>
  <c r="J372" i="4"/>
  <c r="L371" i="4"/>
  <c r="K371" i="4"/>
  <c r="J371" i="4"/>
  <c r="L370" i="4"/>
  <c r="K370" i="4"/>
  <c r="J370" i="4"/>
  <c r="L369" i="4"/>
  <c r="K369" i="4"/>
  <c r="J369" i="4"/>
  <c r="L368" i="4"/>
  <c r="K368" i="4"/>
  <c r="J368" i="4"/>
  <c r="L367" i="4"/>
  <c r="K367" i="4"/>
  <c r="J367" i="4"/>
  <c r="L366" i="4"/>
  <c r="K366" i="4"/>
  <c r="J366" i="4"/>
  <c r="L365" i="4"/>
  <c r="K365" i="4"/>
  <c r="J365" i="4"/>
  <c r="L364" i="4"/>
  <c r="K364" i="4"/>
  <c r="J364" i="4"/>
  <c r="L363" i="4"/>
  <c r="K363" i="4"/>
  <c r="J363" i="4"/>
  <c r="L362" i="4"/>
  <c r="K362" i="4"/>
  <c r="J362" i="4"/>
  <c r="L361" i="4"/>
  <c r="K361" i="4"/>
  <c r="J361" i="4"/>
  <c r="L360" i="4"/>
  <c r="K360" i="4"/>
  <c r="J360" i="4"/>
  <c r="L359" i="4"/>
  <c r="K359" i="4"/>
  <c r="J359" i="4"/>
  <c r="L358" i="4"/>
  <c r="K358" i="4"/>
  <c r="J358" i="4"/>
  <c r="L357" i="4"/>
  <c r="K357" i="4"/>
  <c r="J357" i="4"/>
  <c r="L356" i="4"/>
  <c r="K356" i="4"/>
  <c r="J356" i="4"/>
  <c r="L355" i="4"/>
  <c r="K355" i="4"/>
  <c r="J355" i="4"/>
  <c r="L354" i="4"/>
  <c r="K354" i="4"/>
  <c r="J354" i="4"/>
  <c r="L353" i="4"/>
  <c r="K353" i="4"/>
  <c r="J353" i="4"/>
  <c r="L352" i="4"/>
  <c r="K352" i="4"/>
  <c r="J352" i="4"/>
  <c r="L351" i="4"/>
  <c r="K351" i="4"/>
  <c r="J351" i="4"/>
  <c r="L350" i="4"/>
  <c r="K350" i="4"/>
  <c r="J350" i="4"/>
  <c r="L349" i="4"/>
  <c r="K349" i="4"/>
  <c r="J349" i="4"/>
  <c r="L348" i="4"/>
  <c r="K348" i="4"/>
  <c r="J348" i="4"/>
  <c r="L347" i="4"/>
  <c r="K347" i="4"/>
  <c r="J347" i="4"/>
  <c r="L346" i="4"/>
  <c r="K346" i="4"/>
  <c r="J346" i="4"/>
  <c r="L345" i="4"/>
  <c r="K345" i="4"/>
  <c r="J345" i="4"/>
  <c r="L344" i="4"/>
  <c r="K344" i="4"/>
  <c r="J344" i="4"/>
  <c r="L343" i="4"/>
  <c r="K343" i="4"/>
  <c r="J343" i="4"/>
  <c r="L342" i="4"/>
  <c r="K342" i="4"/>
  <c r="J342" i="4"/>
  <c r="L341" i="4"/>
  <c r="K341" i="4"/>
  <c r="J341" i="4"/>
  <c r="L340" i="4"/>
  <c r="K340" i="4"/>
  <c r="J340" i="4"/>
  <c r="L339" i="4"/>
  <c r="K339" i="4"/>
  <c r="J339" i="4"/>
  <c r="L338" i="4"/>
  <c r="K338" i="4"/>
  <c r="J338" i="4"/>
  <c r="L337" i="4"/>
  <c r="K337" i="4"/>
  <c r="J337" i="4"/>
  <c r="L336" i="4"/>
  <c r="K336" i="4"/>
  <c r="J336" i="4"/>
  <c r="L335" i="4"/>
  <c r="K335" i="4"/>
  <c r="J335" i="4"/>
  <c r="L334" i="4"/>
  <c r="K334" i="4"/>
  <c r="J334" i="4"/>
  <c r="L333" i="4"/>
  <c r="K333" i="4"/>
  <c r="J333" i="4"/>
  <c r="L332" i="4"/>
  <c r="K332" i="4"/>
  <c r="J332" i="4"/>
  <c r="L331" i="4"/>
  <c r="K331" i="4"/>
  <c r="J331" i="4"/>
  <c r="L330" i="4"/>
  <c r="K330" i="4"/>
  <c r="J330" i="4"/>
  <c r="L329" i="4"/>
  <c r="K329" i="4"/>
  <c r="J329" i="4"/>
  <c r="L328" i="4"/>
  <c r="K328" i="4"/>
  <c r="J328" i="4"/>
  <c r="L327" i="4"/>
  <c r="K327" i="4"/>
  <c r="J327" i="4"/>
  <c r="L326" i="4"/>
  <c r="K326" i="4"/>
  <c r="J326" i="4"/>
  <c r="L325" i="4"/>
  <c r="K325" i="4"/>
  <c r="J325" i="4"/>
  <c r="L324" i="4"/>
  <c r="K324" i="4"/>
  <c r="J324" i="4"/>
  <c r="L323" i="4"/>
  <c r="K323" i="4"/>
  <c r="J323" i="4"/>
  <c r="L322" i="4"/>
  <c r="K322" i="4"/>
  <c r="J322" i="4"/>
  <c r="L321" i="4"/>
  <c r="K321" i="4"/>
  <c r="J321" i="4"/>
  <c r="L320" i="4"/>
  <c r="K320" i="4"/>
  <c r="J320" i="4"/>
  <c r="L319" i="4"/>
  <c r="K319" i="4"/>
  <c r="J319" i="4"/>
  <c r="L318" i="4"/>
  <c r="K318" i="4"/>
  <c r="J318" i="4"/>
  <c r="L317" i="4"/>
  <c r="K317" i="4"/>
  <c r="J317" i="4"/>
  <c r="L316" i="4"/>
  <c r="K316" i="4"/>
  <c r="J316" i="4"/>
  <c r="L315" i="4"/>
  <c r="K315" i="4"/>
  <c r="J315" i="4"/>
  <c r="L314" i="4"/>
  <c r="K314" i="4"/>
  <c r="J314" i="4"/>
  <c r="L313" i="4"/>
  <c r="K313" i="4"/>
  <c r="J313" i="4"/>
  <c r="L312" i="4"/>
  <c r="K312" i="4"/>
  <c r="J312" i="4"/>
  <c r="L311" i="4"/>
  <c r="K311" i="4"/>
  <c r="J311" i="4"/>
  <c r="L310" i="4"/>
  <c r="K310" i="4"/>
  <c r="J310" i="4"/>
  <c r="L309" i="4"/>
  <c r="K309" i="4"/>
  <c r="J309" i="4"/>
  <c r="L308" i="4"/>
  <c r="K308" i="4"/>
  <c r="J308" i="4"/>
  <c r="L307" i="4"/>
  <c r="K307" i="4"/>
  <c r="J307" i="4"/>
  <c r="L306" i="4"/>
  <c r="K306" i="4"/>
  <c r="J306" i="4"/>
  <c r="L305" i="4"/>
  <c r="K305" i="4"/>
  <c r="J305" i="4"/>
  <c r="L304" i="4"/>
  <c r="K304" i="4"/>
  <c r="J304" i="4"/>
  <c r="L303" i="4"/>
  <c r="K303" i="4"/>
  <c r="J303" i="4"/>
  <c r="L302" i="4"/>
  <c r="K302" i="4"/>
  <c r="J302" i="4"/>
  <c r="L301" i="4"/>
  <c r="K301" i="4"/>
  <c r="J301" i="4"/>
  <c r="L300" i="4"/>
  <c r="K300" i="4"/>
  <c r="J300" i="4"/>
  <c r="L299" i="4"/>
  <c r="K299" i="4"/>
  <c r="J299" i="4"/>
  <c r="L298" i="4"/>
  <c r="K298" i="4"/>
  <c r="J298" i="4"/>
  <c r="L297" i="4"/>
  <c r="K297" i="4"/>
  <c r="J297" i="4"/>
  <c r="L296" i="4"/>
  <c r="K296" i="4"/>
  <c r="J296" i="4"/>
  <c r="L295" i="4"/>
  <c r="K295" i="4"/>
  <c r="J295" i="4"/>
  <c r="L294" i="4"/>
  <c r="K294" i="4"/>
  <c r="J294" i="4"/>
  <c r="L293" i="4"/>
  <c r="K293" i="4"/>
  <c r="J293" i="4"/>
  <c r="L292" i="4"/>
  <c r="K292" i="4"/>
  <c r="J292" i="4"/>
  <c r="L291" i="4"/>
  <c r="K291" i="4"/>
  <c r="J291" i="4"/>
  <c r="L290" i="4"/>
  <c r="K290" i="4"/>
  <c r="J290" i="4"/>
  <c r="L289" i="4"/>
  <c r="K289" i="4"/>
  <c r="J289" i="4"/>
  <c r="L288" i="4"/>
  <c r="K288" i="4"/>
  <c r="J288" i="4"/>
  <c r="L287" i="4"/>
  <c r="K287" i="4"/>
  <c r="J287" i="4"/>
  <c r="L286" i="4"/>
  <c r="K286" i="4"/>
  <c r="J286" i="4"/>
  <c r="L285" i="4"/>
  <c r="K285" i="4"/>
  <c r="J285" i="4"/>
  <c r="L284" i="4"/>
  <c r="K284" i="4"/>
  <c r="J284" i="4"/>
  <c r="L283" i="4"/>
  <c r="K283" i="4"/>
  <c r="J283" i="4"/>
  <c r="L282" i="4"/>
  <c r="K282" i="4"/>
  <c r="J282" i="4"/>
  <c r="L281" i="4"/>
  <c r="K281" i="4"/>
  <c r="J281" i="4"/>
  <c r="L280" i="4"/>
  <c r="K280" i="4"/>
  <c r="J280" i="4"/>
  <c r="L279" i="4"/>
  <c r="K279" i="4"/>
  <c r="J279" i="4"/>
  <c r="L278" i="4"/>
  <c r="K278" i="4"/>
  <c r="J278" i="4"/>
  <c r="L277" i="4"/>
  <c r="K277" i="4"/>
  <c r="J277" i="4"/>
  <c r="L276" i="4"/>
  <c r="K276" i="4"/>
  <c r="J276" i="4"/>
  <c r="L275" i="4"/>
  <c r="K275" i="4"/>
  <c r="J275" i="4"/>
  <c r="L274" i="4"/>
  <c r="K274" i="4"/>
  <c r="J274" i="4"/>
  <c r="L273" i="4"/>
  <c r="K273" i="4"/>
  <c r="J273" i="4"/>
  <c r="L272" i="4"/>
  <c r="K272" i="4"/>
  <c r="J272" i="4"/>
  <c r="L271" i="4"/>
  <c r="K271" i="4"/>
  <c r="J271" i="4"/>
  <c r="L270" i="4"/>
  <c r="K270" i="4"/>
  <c r="J270" i="4"/>
  <c r="L269" i="4"/>
  <c r="K269" i="4"/>
  <c r="J269" i="4"/>
  <c r="L268" i="4"/>
  <c r="K268" i="4"/>
  <c r="J268" i="4"/>
  <c r="L267" i="4"/>
  <c r="K267" i="4"/>
  <c r="J267" i="4"/>
  <c r="L266" i="4"/>
  <c r="K266" i="4"/>
  <c r="J266" i="4"/>
  <c r="L265" i="4"/>
  <c r="K265" i="4"/>
  <c r="J265" i="4"/>
  <c r="L264" i="4"/>
  <c r="K264" i="4"/>
  <c r="J264" i="4"/>
  <c r="L263" i="4"/>
  <c r="K263" i="4"/>
  <c r="J263" i="4"/>
  <c r="L262" i="4"/>
  <c r="K262" i="4"/>
  <c r="J262" i="4"/>
  <c r="L261" i="4"/>
  <c r="K261" i="4"/>
  <c r="J261" i="4"/>
  <c r="L260" i="4"/>
  <c r="K260" i="4"/>
  <c r="J260" i="4"/>
  <c r="L259" i="4"/>
  <c r="K259" i="4"/>
  <c r="J259" i="4"/>
  <c r="L258" i="4"/>
  <c r="K258" i="4"/>
  <c r="J258" i="4"/>
  <c r="L257" i="4"/>
  <c r="K257" i="4"/>
  <c r="J257" i="4"/>
  <c r="L256" i="4"/>
  <c r="K256" i="4"/>
  <c r="J256" i="4"/>
  <c r="L255" i="4"/>
  <c r="K255" i="4"/>
  <c r="J255" i="4"/>
  <c r="L254" i="4"/>
  <c r="K254" i="4"/>
  <c r="J254" i="4"/>
  <c r="L253" i="4"/>
  <c r="K253" i="4"/>
  <c r="J253" i="4"/>
  <c r="L252" i="4"/>
  <c r="K252" i="4"/>
  <c r="J252" i="4"/>
  <c r="L251" i="4"/>
  <c r="K251" i="4"/>
  <c r="J251" i="4"/>
  <c r="L250" i="4"/>
  <c r="K250" i="4"/>
  <c r="J250" i="4"/>
  <c r="L249" i="4"/>
  <c r="K249" i="4"/>
  <c r="J249" i="4"/>
  <c r="L248" i="4"/>
  <c r="K248" i="4"/>
  <c r="J248" i="4"/>
  <c r="L247" i="4"/>
  <c r="K247" i="4"/>
  <c r="J247" i="4"/>
  <c r="L246" i="4"/>
  <c r="K246" i="4"/>
  <c r="J246" i="4"/>
  <c r="L245" i="4"/>
  <c r="K245" i="4"/>
  <c r="J245" i="4"/>
  <c r="L244" i="4"/>
  <c r="K244" i="4"/>
  <c r="J244" i="4"/>
  <c r="L243" i="4"/>
  <c r="K243" i="4"/>
  <c r="J243" i="4"/>
  <c r="L242" i="4"/>
  <c r="K242" i="4"/>
  <c r="J242" i="4"/>
  <c r="L241" i="4"/>
  <c r="K241" i="4"/>
  <c r="J241" i="4"/>
  <c r="L240" i="4"/>
  <c r="K240" i="4"/>
  <c r="J240" i="4"/>
  <c r="L239" i="4"/>
  <c r="K239" i="4"/>
  <c r="J239" i="4"/>
  <c r="L238" i="4"/>
  <c r="K238" i="4"/>
  <c r="J238" i="4"/>
  <c r="L237" i="4"/>
  <c r="K237" i="4"/>
  <c r="J237" i="4"/>
  <c r="L236" i="4"/>
  <c r="K236" i="4"/>
  <c r="J236" i="4"/>
  <c r="L235" i="4"/>
  <c r="K235" i="4"/>
  <c r="J235" i="4"/>
  <c r="L234" i="4"/>
  <c r="K234" i="4"/>
  <c r="J234" i="4"/>
  <c r="L233" i="4"/>
  <c r="K233" i="4"/>
  <c r="J233" i="4"/>
  <c r="L232" i="4"/>
  <c r="K232" i="4"/>
  <c r="J232" i="4"/>
  <c r="L231" i="4"/>
  <c r="K231" i="4"/>
  <c r="J231" i="4"/>
  <c r="L230" i="4"/>
  <c r="K230" i="4"/>
  <c r="J230" i="4"/>
  <c r="L229" i="4"/>
  <c r="K229" i="4"/>
  <c r="J229" i="4"/>
  <c r="L228" i="4"/>
  <c r="K228" i="4"/>
  <c r="J228" i="4"/>
  <c r="L227" i="4"/>
  <c r="K227" i="4"/>
  <c r="J227" i="4"/>
  <c r="L226" i="4"/>
  <c r="K226" i="4"/>
  <c r="J226" i="4"/>
  <c r="L225" i="4"/>
  <c r="K225" i="4"/>
  <c r="J225" i="4"/>
  <c r="L224" i="4"/>
  <c r="K224" i="4"/>
  <c r="J224" i="4"/>
  <c r="L223" i="4"/>
  <c r="K223" i="4"/>
  <c r="J223" i="4"/>
  <c r="L222" i="4"/>
  <c r="K222" i="4"/>
  <c r="J222" i="4"/>
  <c r="L221" i="4"/>
  <c r="K221" i="4"/>
  <c r="J221" i="4"/>
  <c r="L220" i="4"/>
  <c r="K220" i="4"/>
  <c r="J220" i="4"/>
  <c r="L219" i="4"/>
  <c r="K219" i="4"/>
  <c r="J219" i="4"/>
  <c r="L218" i="4"/>
  <c r="K218" i="4"/>
  <c r="J218" i="4"/>
  <c r="L217" i="4"/>
  <c r="K217" i="4"/>
  <c r="J217" i="4"/>
  <c r="L216" i="4"/>
  <c r="K216" i="4"/>
  <c r="J216" i="4"/>
  <c r="L215" i="4"/>
  <c r="K215" i="4"/>
  <c r="J215" i="4"/>
  <c r="L214" i="4"/>
  <c r="K214" i="4"/>
  <c r="J214" i="4"/>
  <c r="L213" i="4"/>
  <c r="K213" i="4"/>
  <c r="J213" i="4"/>
  <c r="L212" i="4"/>
  <c r="K212" i="4"/>
  <c r="J212" i="4"/>
  <c r="L211" i="4"/>
  <c r="K211" i="4"/>
  <c r="J211" i="4"/>
  <c r="L210" i="4"/>
  <c r="K210" i="4"/>
  <c r="J210" i="4"/>
  <c r="L209" i="4"/>
  <c r="K209" i="4"/>
  <c r="J209" i="4"/>
  <c r="L208" i="4"/>
  <c r="K208" i="4"/>
  <c r="J208" i="4"/>
  <c r="L207" i="4"/>
  <c r="K207" i="4"/>
  <c r="J207" i="4"/>
  <c r="L206" i="4"/>
  <c r="K206" i="4"/>
  <c r="J206" i="4"/>
  <c r="L205" i="4"/>
  <c r="K205" i="4"/>
  <c r="J205" i="4"/>
  <c r="L204" i="4"/>
  <c r="K204" i="4"/>
  <c r="J204" i="4"/>
  <c r="L203" i="4"/>
  <c r="K203" i="4"/>
  <c r="J203" i="4"/>
  <c r="L202" i="4"/>
  <c r="K202" i="4"/>
  <c r="J202" i="4"/>
  <c r="L201" i="4"/>
  <c r="K201" i="4"/>
  <c r="J201" i="4"/>
  <c r="L200" i="4"/>
  <c r="K200" i="4"/>
  <c r="J200" i="4"/>
  <c r="L199" i="4"/>
  <c r="K199" i="4"/>
  <c r="J199" i="4"/>
  <c r="L198" i="4"/>
  <c r="K198" i="4"/>
  <c r="J198" i="4"/>
  <c r="L197" i="4"/>
  <c r="K197" i="4"/>
  <c r="J197" i="4"/>
  <c r="L196" i="4"/>
  <c r="K196" i="4"/>
  <c r="J196" i="4"/>
  <c r="L195" i="4"/>
  <c r="K195" i="4"/>
  <c r="J195" i="4"/>
  <c r="L194" i="4"/>
  <c r="K194" i="4"/>
  <c r="J194" i="4"/>
  <c r="L193" i="4"/>
  <c r="K193" i="4"/>
  <c r="J193" i="4"/>
  <c r="L192" i="4"/>
  <c r="K192" i="4"/>
  <c r="J192" i="4"/>
  <c r="L191" i="4"/>
  <c r="K191" i="4"/>
  <c r="J191" i="4"/>
  <c r="L190" i="4"/>
  <c r="K190" i="4"/>
  <c r="J190" i="4"/>
  <c r="L189" i="4"/>
  <c r="K189" i="4"/>
  <c r="J189" i="4"/>
  <c r="L188" i="4"/>
  <c r="K188" i="4"/>
  <c r="J188" i="4"/>
  <c r="L187" i="4"/>
  <c r="K187" i="4"/>
  <c r="J187" i="4"/>
  <c r="L186" i="4"/>
  <c r="K186" i="4"/>
  <c r="J186" i="4"/>
  <c r="L185" i="4"/>
  <c r="K185" i="4"/>
  <c r="J185" i="4"/>
  <c r="L184" i="4"/>
  <c r="K184" i="4"/>
  <c r="J184" i="4"/>
  <c r="L183" i="4"/>
  <c r="K183" i="4"/>
  <c r="J183" i="4"/>
  <c r="L182" i="4"/>
  <c r="K182" i="4"/>
  <c r="J182" i="4"/>
  <c r="L181" i="4"/>
  <c r="K181" i="4"/>
  <c r="J181" i="4"/>
  <c r="L180" i="4"/>
  <c r="K180" i="4"/>
  <c r="J180" i="4"/>
  <c r="L179" i="4"/>
  <c r="K179" i="4"/>
  <c r="J179" i="4"/>
  <c r="L178" i="4"/>
  <c r="K178" i="4"/>
  <c r="J178" i="4"/>
  <c r="L177" i="4"/>
  <c r="K177" i="4"/>
  <c r="J177" i="4"/>
  <c r="L176" i="4"/>
  <c r="K176" i="4"/>
  <c r="J176" i="4"/>
  <c r="L175" i="4"/>
  <c r="K175" i="4"/>
  <c r="J175" i="4"/>
  <c r="L174" i="4"/>
  <c r="K174" i="4"/>
  <c r="J174" i="4"/>
  <c r="L173" i="4"/>
  <c r="K173" i="4"/>
  <c r="J173" i="4"/>
  <c r="L172" i="4"/>
  <c r="K172" i="4"/>
  <c r="J172" i="4"/>
  <c r="L171" i="4"/>
  <c r="K171" i="4"/>
  <c r="J171" i="4"/>
  <c r="L170" i="4"/>
  <c r="K170" i="4"/>
  <c r="J170" i="4"/>
  <c r="L169" i="4"/>
  <c r="K169" i="4"/>
  <c r="J169" i="4"/>
  <c r="L168" i="4"/>
  <c r="K168" i="4"/>
  <c r="J168" i="4"/>
  <c r="L167" i="4"/>
  <c r="K167" i="4"/>
  <c r="J167" i="4"/>
  <c r="L166" i="4"/>
  <c r="K166" i="4"/>
  <c r="J166" i="4"/>
  <c r="L165" i="4"/>
  <c r="K165" i="4"/>
  <c r="J165" i="4"/>
  <c r="L164" i="4"/>
  <c r="K164" i="4"/>
  <c r="J164" i="4"/>
  <c r="L163" i="4"/>
  <c r="K163" i="4"/>
  <c r="J163" i="4"/>
  <c r="L162" i="4"/>
  <c r="K162" i="4"/>
  <c r="J162" i="4"/>
  <c r="L161" i="4"/>
  <c r="K161" i="4"/>
  <c r="J161" i="4"/>
  <c r="L160" i="4"/>
  <c r="K160" i="4"/>
  <c r="J160" i="4"/>
  <c r="L159" i="4"/>
  <c r="K159" i="4"/>
  <c r="J159" i="4"/>
  <c r="L158" i="4"/>
  <c r="K158" i="4"/>
  <c r="J158" i="4"/>
  <c r="L157" i="4"/>
  <c r="K157" i="4"/>
  <c r="J157" i="4"/>
  <c r="L156" i="4"/>
  <c r="K156" i="4"/>
  <c r="J156" i="4"/>
  <c r="L155" i="4"/>
  <c r="K155" i="4"/>
  <c r="J155" i="4"/>
  <c r="L154" i="4"/>
  <c r="K154" i="4"/>
  <c r="J154" i="4"/>
  <c r="L153" i="4"/>
  <c r="K153" i="4"/>
  <c r="J153" i="4"/>
  <c r="L152" i="4"/>
  <c r="K152" i="4"/>
  <c r="J152" i="4"/>
  <c r="L151" i="4"/>
  <c r="K151" i="4"/>
  <c r="J151" i="4"/>
  <c r="L150" i="4"/>
  <c r="K150" i="4"/>
  <c r="J150" i="4"/>
  <c r="L149" i="4"/>
  <c r="K149" i="4"/>
  <c r="J149" i="4"/>
  <c r="L148" i="4"/>
  <c r="K148" i="4"/>
  <c r="J148" i="4"/>
  <c r="L147" i="4"/>
  <c r="K147" i="4"/>
  <c r="J147" i="4"/>
  <c r="L146" i="4"/>
  <c r="K146" i="4"/>
  <c r="J146" i="4"/>
  <c r="L145" i="4"/>
  <c r="K145" i="4"/>
  <c r="J145" i="4"/>
  <c r="L144" i="4"/>
  <c r="K144" i="4"/>
  <c r="J144" i="4"/>
  <c r="L143" i="4"/>
  <c r="K143" i="4"/>
  <c r="J143" i="4"/>
  <c r="L142" i="4"/>
  <c r="K142" i="4"/>
  <c r="J142" i="4"/>
  <c r="L141" i="4"/>
  <c r="K141" i="4"/>
  <c r="J141" i="4"/>
  <c r="L140" i="4"/>
  <c r="K140" i="4"/>
  <c r="J140" i="4"/>
  <c r="L139" i="4"/>
  <c r="K139" i="4"/>
  <c r="J139" i="4"/>
  <c r="L138" i="4"/>
  <c r="K138" i="4"/>
  <c r="J138" i="4"/>
  <c r="L137" i="4"/>
  <c r="K137" i="4"/>
  <c r="J137" i="4"/>
  <c r="L136" i="4"/>
  <c r="K136" i="4"/>
  <c r="J136" i="4"/>
  <c r="L135" i="4"/>
  <c r="K135" i="4"/>
  <c r="J135" i="4"/>
  <c r="L134" i="4"/>
  <c r="K134" i="4"/>
  <c r="J134" i="4"/>
  <c r="L133" i="4"/>
  <c r="K133" i="4"/>
  <c r="J133" i="4"/>
  <c r="L132" i="4"/>
  <c r="K132" i="4"/>
  <c r="J132" i="4"/>
  <c r="L131" i="4"/>
  <c r="K131" i="4"/>
  <c r="J131" i="4"/>
  <c r="L130" i="4"/>
  <c r="K130" i="4"/>
  <c r="J130" i="4"/>
  <c r="L129" i="4"/>
  <c r="K129" i="4"/>
  <c r="J129" i="4"/>
  <c r="L128" i="4"/>
  <c r="K128" i="4"/>
  <c r="J128" i="4"/>
  <c r="L127" i="4"/>
  <c r="K127" i="4"/>
  <c r="J127" i="4"/>
  <c r="L126" i="4"/>
  <c r="K126" i="4"/>
  <c r="J126" i="4"/>
  <c r="L125" i="4"/>
  <c r="K125" i="4"/>
  <c r="J125" i="4"/>
  <c r="L124" i="4"/>
  <c r="K124" i="4"/>
  <c r="J124" i="4"/>
  <c r="L123" i="4"/>
  <c r="K123" i="4"/>
  <c r="J123" i="4"/>
  <c r="L122" i="4"/>
  <c r="K122" i="4"/>
  <c r="J122" i="4"/>
  <c r="L121" i="4"/>
  <c r="K121" i="4"/>
  <c r="J121" i="4"/>
  <c r="L120" i="4"/>
  <c r="K120" i="4"/>
  <c r="J120" i="4"/>
  <c r="L119" i="4"/>
  <c r="K119" i="4"/>
  <c r="J119" i="4"/>
  <c r="L118" i="4"/>
  <c r="K118" i="4"/>
  <c r="J118" i="4"/>
  <c r="L117" i="4"/>
  <c r="K117" i="4"/>
  <c r="J117" i="4"/>
  <c r="L116" i="4"/>
  <c r="K116" i="4"/>
  <c r="J116" i="4"/>
  <c r="L115" i="4"/>
  <c r="K115" i="4"/>
  <c r="J115" i="4"/>
  <c r="L114" i="4"/>
  <c r="K114" i="4"/>
  <c r="J114" i="4"/>
  <c r="L113" i="4"/>
  <c r="K113" i="4"/>
  <c r="J113" i="4"/>
  <c r="L112" i="4"/>
  <c r="K112" i="4"/>
  <c r="J112" i="4"/>
  <c r="L111" i="4"/>
  <c r="K111" i="4"/>
  <c r="J111" i="4"/>
  <c r="L110" i="4"/>
  <c r="K110" i="4"/>
  <c r="J110" i="4"/>
  <c r="L109" i="4"/>
  <c r="K109" i="4"/>
  <c r="J109" i="4"/>
  <c r="L108" i="4"/>
  <c r="K108" i="4"/>
  <c r="J108" i="4"/>
  <c r="L107" i="4"/>
  <c r="K107" i="4"/>
  <c r="J107" i="4"/>
  <c r="L106" i="4"/>
  <c r="K106" i="4"/>
  <c r="J106" i="4"/>
  <c r="L105" i="4"/>
  <c r="K105" i="4"/>
  <c r="J105" i="4"/>
  <c r="L104" i="4"/>
  <c r="K104" i="4"/>
  <c r="J104" i="4"/>
  <c r="L103" i="4"/>
  <c r="K103" i="4"/>
  <c r="J103" i="4"/>
  <c r="L102" i="4"/>
  <c r="K102" i="4"/>
  <c r="J102" i="4"/>
  <c r="L101" i="4"/>
  <c r="K101" i="4"/>
  <c r="J101" i="4"/>
  <c r="L100" i="4"/>
  <c r="K100" i="4"/>
  <c r="J100" i="4"/>
  <c r="L99" i="4"/>
  <c r="K99" i="4"/>
  <c r="J99" i="4"/>
  <c r="L98" i="4"/>
  <c r="K98" i="4"/>
  <c r="J98" i="4"/>
  <c r="L97" i="4"/>
  <c r="K97" i="4"/>
  <c r="J97" i="4"/>
  <c r="L96" i="4"/>
  <c r="K96" i="4"/>
  <c r="J96" i="4"/>
  <c r="L95" i="4"/>
  <c r="K95" i="4"/>
  <c r="J95" i="4"/>
  <c r="L94" i="4"/>
  <c r="K94" i="4"/>
  <c r="J94" i="4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M19" i="4" l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N18" i="4"/>
  <c r="O18" i="4"/>
  <c r="E92" i="2"/>
  <c r="E91" i="2"/>
  <c r="E89" i="2"/>
  <c r="E90" i="2"/>
  <c r="E88" i="2"/>
  <c r="E84" i="2"/>
  <c r="E85" i="2"/>
  <c r="E86" i="2"/>
  <c r="E87" i="2"/>
  <c r="E83" i="2"/>
  <c r="E75" i="2"/>
  <c r="E76" i="2"/>
  <c r="E77" i="2"/>
  <c r="E78" i="2"/>
  <c r="E79" i="2"/>
  <c r="E80" i="2"/>
  <c r="E81" i="2"/>
  <c r="E82" i="2"/>
  <c r="E74" i="2"/>
  <c r="E73" i="2"/>
  <c r="E93" i="2"/>
  <c r="E94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22" i="2"/>
  <c r="P17" i="4" l="1"/>
  <c r="R17" i="4"/>
  <c r="N19" i="4"/>
  <c r="P18" i="4"/>
  <c r="R18" i="4"/>
  <c r="O19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I3" i="3"/>
  <c r="J16" i="3" s="1"/>
  <c r="G3" i="3"/>
  <c r="H16" i="3" s="1"/>
  <c r="C112" i="3"/>
  <c r="U17" i="4" l="1"/>
  <c r="T17" i="4"/>
  <c r="V17" i="4" s="1"/>
  <c r="O20" i="4"/>
  <c r="R19" i="4"/>
  <c r="U18" i="4"/>
  <c r="T18" i="4"/>
  <c r="N20" i="4"/>
  <c r="P19" i="4"/>
  <c r="K111" i="3"/>
  <c r="E111" i="3" s="1"/>
  <c r="K16" i="3"/>
  <c r="E16" i="3" s="1"/>
  <c r="K17" i="3"/>
  <c r="E17" i="3" s="1"/>
  <c r="I22" i="2"/>
  <c r="G22" i="2"/>
  <c r="K22" i="2"/>
  <c r="I27" i="2"/>
  <c r="G27" i="2"/>
  <c r="K20" i="3" l="1"/>
  <c r="E20" i="3" s="1"/>
  <c r="K18" i="3"/>
  <c r="E18" i="3" s="1"/>
  <c r="K30" i="3"/>
  <c r="E30" i="3" s="1"/>
  <c r="K38" i="3"/>
  <c r="E38" i="3" s="1"/>
  <c r="K31" i="3"/>
  <c r="E31" i="3" s="1"/>
  <c r="K21" i="3"/>
  <c r="E21" i="3" s="1"/>
  <c r="K32" i="3"/>
  <c r="E32" i="3" s="1"/>
  <c r="K26" i="3"/>
  <c r="E26" i="3" s="1"/>
  <c r="K24" i="3"/>
  <c r="E24" i="3" s="1"/>
  <c r="K40" i="3"/>
  <c r="E40" i="3" s="1"/>
  <c r="K19" i="3"/>
  <c r="E19" i="3" s="1"/>
  <c r="K25" i="3"/>
  <c r="E25" i="3" s="1"/>
  <c r="K33" i="3"/>
  <c r="E33" i="3" s="1"/>
  <c r="K23" i="3"/>
  <c r="E23" i="3" s="1"/>
  <c r="K22" i="3"/>
  <c r="E22" i="3" s="1"/>
  <c r="V18" i="4"/>
  <c r="T19" i="4"/>
  <c r="U19" i="4"/>
  <c r="O21" i="4"/>
  <c r="R20" i="4"/>
  <c r="N21" i="4"/>
  <c r="N22" i="4" s="1"/>
  <c r="P20" i="4"/>
  <c r="K86" i="3"/>
  <c r="E86" i="3" s="1"/>
  <c r="K55" i="3"/>
  <c r="E55" i="3" s="1"/>
  <c r="K81" i="3"/>
  <c r="E81" i="3" s="1"/>
  <c r="K100" i="3"/>
  <c r="E100" i="3" s="1"/>
  <c r="K66" i="3"/>
  <c r="E66" i="3" s="1"/>
  <c r="K76" i="3"/>
  <c r="E76" i="3" s="1"/>
  <c r="K43" i="3"/>
  <c r="E43" i="3" s="1"/>
  <c r="K107" i="3"/>
  <c r="E107" i="3" s="1"/>
  <c r="K94" i="3"/>
  <c r="E94" i="3" s="1"/>
  <c r="K37" i="3"/>
  <c r="E37" i="3" s="1"/>
  <c r="K63" i="3"/>
  <c r="E63" i="3" s="1"/>
  <c r="K56" i="3"/>
  <c r="E56" i="3" s="1"/>
  <c r="K89" i="3"/>
  <c r="E89" i="3" s="1"/>
  <c r="K61" i="3"/>
  <c r="E61" i="3" s="1"/>
  <c r="K74" i="3"/>
  <c r="E74" i="3" s="1"/>
  <c r="K108" i="3"/>
  <c r="E108" i="3" s="1"/>
  <c r="K51" i="3"/>
  <c r="E51" i="3" s="1"/>
  <c r="K36" i="3"/>
  <c r="E36" i="3" s="1"/>
  <c r="K82" i="3"/>
  <c r="E82" i="3" s="1"/>
  <c r="K46" i="3"/>
  <c r="E46" i="3" s="1"/>
  <c r="K79" i="3"/>
  <c r="E79" i="3" s="1"/>
  <c r="K90" i="3"/>
  <c r="E90" i="3" s="1"/>
  <c r="K87" i="3"/>
  <c r="E87" i="3" s="1"/>
  <c r="K104" i="3"/>
  <c r="E104" i="3" s="1"/>
  <c r="K49" i="3"/>
  <c r="E49" i="3" s="1"/>
  <c r="K34" i="3"/>
  <c r="E34" i="3" s="1"/>
  <c r="K98" i="3"/>
  <c r="E98" i="3" s="1"/>
  <c r="K93" i="3"/>
  <c r="E93" i="3" s="1"/>
  <c r="K75" i="3"/>
  <c r="E75" i="3" s="1"/>
  <c r="K29" i="3"/>
  <c r="E29" i="3" s="1"/>
  <c r="K96" i="3"/>
  <c r="E96" i="3" s="1"/>
  <c r="K69" i="3"/>
  <c r="E69" i="3" s="1"/>
  <c r="K72" i="3"/>
  <c r="E72" i="3" s="1"/>
  <c r="K97" i="3"/>
  <c r="E97" i="3" s="1"/>
  <c r="K59" i="3"/>
  <c r="E59" i="3" s="1"/>
  <c r="K101" i="3"/>
  <c r="E101" i="3" s="1"/>
  <c r="K41" i="3"/>
  <c r="E41" i="3" s="1"/>
  <c r="K92" i="3"/>
  <c r="E92" i="3" s="1"/>
  <c r="K48" i="3"/>
  <c r="E48" i="3" s="1"/>
  <c r="K45" i="3"/>
  <c r="E45" i="3" s="1"/>
  <c r="K44" i="3"/>
  <c r="E44" i="3" s="1"/>
  <c r="K42" i="3"/>
  <c r="E42" i="3" s="1"/>
  <c r="K83" i="3"/>
  <c r="E83" i="3" s="1"/>
  <c r="K85" i="3"/>
  <c r="E85" i="3" s="1"/>
  <c r="K71" i="3"/>
  <c r="E71" i="3" s="1"/>
  <c r="K53" i="3"/>
  <c r="E53" i="3" s="1"/>
  <c r="K57" i="3"/>
  <c r="E57" i="3" s="1"/>
  <c r="K106" i="3"/>
  <c r="E106" i="3" s="1"/>
  <c r="K70" i="3"/>
  <c r="E70" i="3" s="1"/>
  <c r="K64" i="3"/>
  <c r="E64" i="3" s="1"/>
  <c r="K39" i="3"/>
  <c r="E39" i="3" s="1"/>
  <c r="K103" i="3"/>
  <c r="E103" i="3" s="1"/>
  <c r="K77" i="3"/>
  <c r="E77" i="3" s="1"/>
  <c r="K65" i="3"/>
  <c r="E65" i="3" s="1"/>
  <c r="K68" i="3"/>
  <c r="E68" i="3" s="1"/>
  <c r="K50" i="3"/>
  <c r="E50" i="3" s="1"/>
  <c r="K28" i="3"/>
  <c r="E28" i="3" s="1"/>
  <c r="K27" i="3"/>
  <c r="E27" i="3" s="1"/>
  <c r="K91" i="3"/>
  <c r="E91" i="3" s="1"/>
  <c r="K102" i="3"/>
  <c r="E102" i="3" s="1"/>
  <c r="K60" i="3"/>
  <c r="E60" i="3" s="1"/>
  <c r="K110" i="3"/>
  <c r="E110" i="3" s="1"/>
  <c r="K88" i="3"/>
  <c r="E88" i="3" s="1"/>
  <c r="K105" i="3"/>
  <c r="E105" i="3" s="1"/>
  <c r="K67" i="3"/>
  <c r="E67" i="3" s="1"/>
  <c r="K54" i="3"/>
  <c r="E54" i="3" s="1"/>
  <c r="K62" i="3"/>
  <c r="E62" i="3" s="1"/>
  <c r="K95" i="3"/>
  <c r="E95" i="3" s="1"/>
  <c r="K78" i="3"/>
  <c r="E78" i="3" s="1"/>
  <c r="K80" i="3"/>
  <c r="E80" i="3" s="1"/>
  <c r="K47" i="3"/>
  <c r="E47" i="3" s="1"/>
  <c r="K109" i="3"/>
  <c r="E109" i="3" s="1"/>
  <c r="K73" i="3"/>
  <c r="E73" i="3" s="1"/>
  <c r="K84" i="3"/>
  <c r="E84" i="3" s="1"/>
  <c r="K58" i="3"/>
  <c r="E58" i="3" s="1"/>
  <c r="K52" i="3"/>
  <c r="E52" i="3" s="1"/>
  <c r="K35" i="3"/>
  <c r="E35" i="3" s="1"/>
  <c r="K99" i="3"/>
  <c r="E99" i="3" s="1"/>
  <c r="E112" i="3"/>
  <c r="E29" i="1"/>
  <c r="V19" i="4" l="1"/>
  <c r="R21" i="4"/>
  <c r="O22" i="4"/>
  <c r="U20" i="4"/>
  <c r="T20" i="4"/>
  <c r="P21" i="4"/>
  <c r="I99" i="2"/>
  <c r="G100" i="2"/>
  <c r="I107" i="2"/>
  <c r="G108" i="2"/>
  <c r="I92" i="2"/>
  <c r="G76" i="2"/>
  <c r="I77" i="2"/>
  <c r="I84" i="2"/>
  <c r="I85" i="2"/>
  <c r="I73" i="2"/>
  <c r="G23" i="2"/>
  <c r="G30" i="2"/>
  <c r="I31" i="2"/>
  <c r="G38" i="2"/>
  <c r="I39" i="2"/>
  <c r="G46" i="2"/>
  <c r="G47" i="2"/>
  <c r="G54" i="2"/>
  <c r="G55" i="2"/>
  <c r="I62" i="2"/>
  <c r="G63" i="2"/>
  <c r="G70" i="2"/>
  <c r="G71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E38" i="1"/>
  <c r="E30" i="1"/>
  <c r="E31" i="1"/>
  <c r="E32" i="1"/>
  <c r="E33" i="1"/>
  <c r="E34" i="1"/>
  <c r="E35" i="1"/>
  <c r="E36" i="1"/>
  <c r="E37" i="1"/>
  <c r="G75" i="2"/>
  <c r="I80" i="2"/>
  <c r="I83" i="2"/>
  <c r="I88" i="2"/>
  <c r="I91" i="2"/>
  <c r="I74" i="2"/>
  <c r="G78" i="2"/>
  <c r="I82" i="2"/>
  <c r="G86" i="2"/>
  <c r="I90" i="2"/>
  <c r="I75" i="2"/>
  <c r="I79" i="2"/>
  <c r="I81" i="2"/>
  <c r="I87" i="2"/>
  <c r="I89" i="2"/>
  <c r="G91" i="2"/>
  <c r="G77" i="2"/>
  <c r="G79" i="2"/>
  <c r="G81" i="2"/>
  <c r="G83" i="2"/>
  <c r="G87" i="2"/>
  <c r="G89" i="2"/>
  <c r="I24" i="2"/>
  <c r="I25" i="2"/>
  <c r="I26" i="2"/>
  <c r="I28" i="2"/>
  <c r="I29" i="2"/>
  <c r="I30" i="2"/>
  <c r="I32" i="2"/>
  <c r="I33" i="2"/>
  <c r="I34" i="2"/>
  <c r="I35" i="2"/>
  <c r="I36" i="2"/>
  <c r="I37" i="2"/>
  <c r="I38" i="2"/>
  <c r="I40" i="2"/>
  <c r="I41" i="2"/>
  <c r="I42" i="2"/>
  <c r="I43" i="2"/>
  <c r="I44" i="2"/>
  <c r="I45" i="2"/>
  <c r="I46" i="2"/>
  <c r="I48" i="2"/>
  <c r="I49" i="2"/>
  <c r="I50" i="2"/>
  <c r="I51" i="2"/>
  <c r="I52" i="2"/>
  <c r="I53" i="2"/>
  <c r="I54" i="2"/>
  <c r="I56" i="2"/>
  <c r="I57" i="2"/>
  <c r="I58" i="2"/>
  <c r="I59" i="2"/>
  <c r="I60" i="2"/>
  <c r="I61" i="2"/>
  <c r="I64" i="2"/>
  <c r="I65" i="2"/>
  <c r="I66" i="2"/>
  <c r="I67" i="2"/>
  <c r="I68" i="2"/>
  <c r="I69" i="2"/>
  <c r="I70" i="2"/>
  <c r="I72" i="2"/>
  <c r="I93" i="2"/>
  <c r="I94" i="2"/>
  <c r="I95" i="2"/>
  <c r="I96" i="2"/>
  <c r="I97" i="2"/>
  <c r="I98" i="2"/>
  <c r="I101" i="2"/>
  <c r="I102" i="2"/>
  <c r="I103" i="2"/>
  <c r="I104" i="2"/>
  <c r="I105" i="2"/>
  <c r="I106" i="2"/>
  <c r="I109" i="2"/>
  <c r="I110" i="2"/>
  <c r="I111" i="2"/>
  <c r="G24" i="2"/>
  <c r="G25" i="2"/>
  <c r="G26" i="2"/>
  <c r="G28" i="2"/>
  <c r="G29" i="2"/>
  <c r="G31" i="2"/>
  <c r="G32" i="2"/>
  <c r="G33" i="2"/>
  <c r="G34" i="2"/>
  <c r="G35" i="2"/>
  <c r="G36" i="2"/>
  <c r="G37" i="2"/>
  <c r="G40" i="2"/>
  <c r="G41" i="2"/>
  <c r="G42" i="2"/>
  <c r="G43" i="2"/>
  <c r="G44" i="2"/>
  <c r="G45" i="2"/>
  <c r="G48" i="2"/>
  <c r="G49" i="2"/>
  <c r="G50" i="2"/>
  <c r="G51" i="2"/>
  <c r="G52" i="2"/>
  <c r="G53" i="2"/>
  <c r="G56" i="2"/>
  <c r="G57" i="2"/>
  <c r="G58" i="2"/>
  <c r="G59" i="2"/>
  <c r="G60" i="2"/>
  <c r="G61" i="2"/>
  <c r="G64" i="2"/>
  <c r="G65" i="2"/>
  <c r="G66" i="2"/>
  <c r="G67" i="2"/>
  <c r="G68" i="2"/>
  <c r="G69" i="2"/>
  <c r="G72" i="2"/>
  <c r="G93" i="2"/>
  <c r="G94" i="2"/>
  <c r="G95" i="2"/>
  <c r="G96" i="2"/>
  <c r="G97" i="2"/>
  <c r="G98" i="2"/>
  <c r="G99" i="2"/>
  <c r="G101" i="2"/>
  <c r="G102" i="2"/>
  <c r="G103" i="2"/>
  <c r="G104" i="2"/>
  <c r="G105" i="2"/>
  <c r="G106" i="2"/>
  <c r="G107" i="2"/>
  <c r="G109" i="2"/>
  <c r="G110" i="2"/>
  <c r="G111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V20" i="4" l="1"/>
  <c r="P22" i="4"/>
  <c r="N23" i="4"/>
  <c r="U21" i="4"/>
  <c r="T21" i="4"/>
  <c r="V21" i="4" s="1"/>
  <c r="R22" i="4"/>
  <c r="O23" i="4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G12" i="1"/>
  <c r="G39" i="2"/>
  <c r="I55" i="2"/>
  <c r="I47" i="2"/>
  <c r="I23" i="2"/>
  <c r="I100" i="2"/>
  <c r="I71" i="2"/>
  <c r="I63" i="2"/>
  <c r="I108" i="2"/>
  <c r="G85" i="2"/>
  <c r="G92" i="2"/>
  <c r="G73" i="2"/>
  <c r="G62" i="2"/>
  <c r="G84" i="2"/>
  <c r="I76" i="2"/>
  <c r="G90" i="2"/>
  <c r="G82" i="2"/>
  <c r="G74" i="2"/>
  <c r="I86" i="2"/>
  <c r="I78" i="2"/>
  <c r="G88" i="2"/>
  <c r="G80" i="2"/>
  <c r="C113" i="1"/>
  <c r="O24" i="4" l="1"/>
  <c r="R23" i="4"/>
  <c r="N24" i="4"/>
  <c r="P23" i="4"/>
  <c r="T22" i="4"/>
  <c r="U22" i="4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E113" i="1"/>
  <c r="V22" i="4" l="1"/>
  <c r="T23" i="4"/>
  <c r="U23" i="4"/>
  <c r="N25" i="4"/>
  <c r="P24" i="4"/>
  <c r="O25" i="4"/>
  <c r="R24" i="4"/>
  <c r="G113" i="1"/>
  <c r="V23" i="4" l="1"/>
  <c r="R25" i="4"/>
  <c r="O26" i="4"/>
  <c r="T24" i="4"/>
  <c r="U24" i="4"/>
  <c r="N26" i="4"/>
  <c r="P25" i="4"/>
  <c r="U25" i="4" l="1"/>
  <c r="T25" i="4"/>
  <c r="N27" i="4"/>
  <c r="P26" i="4"/>
  <c r="V24" i="4"/>
  <c r="R26" i="4"/>
  <c r="O27" i="4"/>
  <c r="V25" i="4" l="1"/>
  <c r="U26" i="4"/>
  <c r="T26" i="4"/>
  <c r="R27" i="4"/>
  <c r="O28" i="4"/>
  <c r="N28" i="4"/>
  <c r="P27" i="4"/>
  <c r="V26" i="4" l="1"/>
  <c r="U27" i="4"/>
  <c r="T27" i="4"/>
  <c r="N29" i="4"/>
  <c r="P28" i="4"/>
  <c r="O29" i="4"/>
  <c r="R28" i="4"/>
  <c r="V27" i="4" l="1"/>
  <c r="R29" i="4"/>
  <c r="O30" i="4"/>
  <c r="U28" i="4"/>
  <c r="T28" i="4"/>
  <c r="P29" i="4"/>
  <c r="N30" i="4"/>
  <c r="O31" i="4" l="1"/>
  <c r="R30" i="4"/>
  <c r="P30" i="4"/>
  <c r="N31" i="4"/>
  <c r="U29" i="4"/>
  <c r="T29" i="4"/>
  <c r="V29" i="4" s="1"/>
  <c r="V28" i="4"/>
  <c r="R31" i="4" l="1"/>
  <c r="O32" i="4"/>
  <c r="P31" i="4"/>
  <c r="N32" i="4"/>
  <c r="T30" i="4"/>
  <c r="U30" i="4"/>
  <c r="T31" i="4" l="1"/>
  <c r="U31" i="4"/>
  <c r="R32" i="4"/>
  <c r="O33" i="4"/>
  <c r="V30" i="4"/>
  <c r="Z6" i="4" s="1"/>
  <c r="P32" i="4"/>
  <c r="N33" i="4"/>
  <c r="U32" i="4" l="1"/>
  <c r="T32" i="4"/>
  <c r="V31" i="4"/>
  <c r="W31" i="4" s="1"/>
  <c r="P33" i="4"/>
  <c r="N34" i="4"/>
  <c r="R33" i="4"/>
  <c r="O34" i="4"/>
  <c r="V32" i="4" l="1"/>
  <c r="W32" i="4" s="1"/>
  <c r="O35" i="4"/>
  <c r="R34" i="4"/>
  <c r="P34" i="4"/>
  <c r="N35" i="4"/>
  <c r="U33" i="4"/>
  <c r="T33" i="4"/>
  <c r="V33" i="4" l="1"/>
  <c r="W33" i="4" s="1"/>
  <c r="P35" i="4"/>
  <c r="N36" i="4"/>
  <c r="U34" i="4"/>
  <c r="T34" i="4"/>
  <c r="V34" i="4" s="1"/>
  <c r="R35" i="4"/>
  <c r="O36" i="4"/>
  <c r="W34" i="4" l="1"/>
  <c r="P36" i="4"/>
  <c r="N37" i="4"/>
  <c r="U35" i="4"/>
  <c r="T35" i="4"/>
  <c r="O37" i="4"/>
  <c r="R36" i="4"/>
  <c r="P37" i="4" l="1"/>
  <c r="N38" i="4"/>
  <c r="U36" i="4"/>
  <c r="T36" i="4"/>
  <c r="R37" i="4"/>
  <c r="O38" i="4"/>
  <c r="V35" i="4"/>
  <c r="W35" i="4" s="1"/>
  <c r="O39" i="4" l="1"/>
  <c r="R38" i="4"/>
  <c r="V36" i="4"/>
  <c r="W36" i="4" s="1"/>
  <c r="P38" i="4"/>
  <c r="N39" i="4"/>
  <c r="U37" i="4"/>
  <c r="T37" i="4"/>
  <c r="V37" i="4" s="1"/>
  <c r="P39" i="4" l="1"/>
  <c r="N40" i="4"/>
  <c r="W37" i="4"/>
  <c r="U38" i="4"/>
  <c r="T38" i="4"/>
  <c r="V38" i="4" s="1"/>
  <c r="R39" i="4"/>
  <c r="O40" i="4"/>
  <c r="W38" i="4" l="1"/>
  <c r="O41" i="4"/>
  <c r="R40" i="4"/>
  <c r="P40" i="4"/>
  <c r="N41" i="4"/>
  <c r="U39" i="4"/>
  <c r="T39" i="4"/>
  <c r="V39" i="4" s="1"/>
  <c r="W39" i="4" l="1"/>
  <c r="T40" i="4"/>
  <c r="U40" i="4"/>
  <c r="P41" i="4"/>
  <c r="N42" i="4"/>
  <c r="R41" i="4"/>
  <c r="O42" i="4"/>
  <c r="V40" i="4" l="1"/>
  <c r="W40" i="4" s="1"/>
  <c r="O43" i="4"/>
  <c r="R42" i="4"/>
  <c r="P42" i="4"/>
  <c r="N43" i="4"/>
  <c r="T41" i="4"/>
  <c r="U41" i="4"/>
  <c r="V41" i="4" l="1"/>
  <c r="W41" i="4" s="1"/>
  <c r="P43" i="4"/>
  <c r="N44" i="4"/>
  <c r="R43" i="4"/>
  <c r="O44" i="4"/>
  <c r="U42" i="4"/>
  <c r="T42" i="4"/>
  <c r="V42" i="4" s="1"/>
  <c r="W42" i="4" l="1"/>
  <c r="T43" i="4"/>
  <c r="U43" i="4"/>
  <c r="O45" i="4"/>
  <c r="R44" i="4"/>
  <c r="P44" i="4"/>
  <c r="N45" i="4"/>
  <c r="V43" i="4" l="1"/>
  <c r="W43" i="4" s="1"/>
  <c r="N46" i="4"/>
  <c r="P45" i="4"/>
  <c r="R45" i="4"/>
  <c r="O46" i="4"/>
  <c r="T44" i="4"/>
  <c r="U44" i="4"/>
  <c r="O47" i="4" l="1"/>
  <c r="R46" i="4"/>
  <c r="T45" i="4"/>
  <c r="U45" i="4"/>
  <c r="V44" i="4"/>
  <c r="W44" i="4" s="1"/>
  <c r="P46" i="4"/>
  <c r="N47" i="4"/>
  <c r="V45" i="4" l="1"/>
  <c r="W45" i="4" s="1"/>
  <c r="N48" i="4"/>
  <c r="P47" i="4"/>
  <c r="U46" i="4"/>
  <c r="T46" i="4"/>
  <c r="V46" i="4" s="1"/>
  <c r="R47" i="4"/>
  <c r="O48" i="4"/>
  <c r="W46" i="4" l="1"/>
  <c r="T47" i="4"/>
  <c r="U47" i="4"/>
  <c r="O49" i="4"/>
  <c r="R48" i="4"/>
  <c r="P48" i="4"/>
  <c r="N49" i="4"/>
  <c r="V47" i="4" l="1"/>
  <c r="W47" i="4" s="1"/>
  <c r="T48" i="4"/>
  <c r="U48" i="4"/>
  <c r="N50" i="4"/>
  <c r="P49" i="4"/>
  <c r="R49" i="4"/>
  <c r="O50" i="4"/>
  <c r="V48" i="4" l="1"/>
  <c r="W48" i="4" s="1"/>
  <c r="T49" i="4"/>
  <c r="U49" i="4"/>
  <c r="O51" i="4"/>
  <c r="R50" i="4"/>
  <c r="P50" i="4"/>
  <c r="N51" i="4"/>
  <c r="N52" i="4" l="1"/>
  <c r="P51" i="4"/>
  <c r="R51" i="4"/>
  <c r="O52" i="4"/>
  <c r="U50" i="4"/>
  <c r="T50" i="4"/>
  <c r="V50" i="4" s="1"/>
  <c r="V49" i="4"/>
  <c r="W49" i="4" s="1"/>
  <c r="W50" i="4" l="1"/>
  <c r="T51" i="4"/>
  <c r="U51" i="4"/>
  <c r="O53" i="4"/>
  <c r="R52" i="4"/>
  <c r="P52" i="4"/>
  <c r="N53" i="4"/>
  <c r="U52" i="4" l="1"/>
  <c r="T52" i="4"/>
  <c r="V52" i="4" s="1"/>
  <c r="V51" i="4"/>
  <c r="W51" i="4" s="1"/>
  <c r="N54" i="4"/>
  <c r="P53" i="4"/>
  <c r="R53" i="4"/>
  <c r="O54" i="4"/>
  <c r="W52" i="4" l="1"/>
  <c r="O55" i="4"/>
  <c r="R54" i="4"/>
  <c r="P54" i="4"/>
  <c r="N55" i="4"/>
  <c r="T53" i="4"/>
  <c r="U53" i="4"/>
  <c r="V53" i="4" l="1"/>
  <c r="W53" i="4" s="1"/>
  <c r="N56" i="4"/>
  <c r="P55" i="4"/>
  <c r="U54" i="4"/>
  <c r="T54" i="4"/>
  <c r="V54" i="4" s="1"/>
  <c r="W54" i="4" s="1"/>
  <c r="R55" i="4"/>
  <c r="O56" i="4"/>
  <c r="R56" i="4" l="1"/>
  <c r="O57" i="4"/>
  <c r="P56" i="4"/>
  <c r="N57" i="4"/>
  <c r="T55" i="4"/>
  <c r="U55" i="4"/>
  <c r="U56" i="4" l="1"/>
  <c r="T56" i="4"/>
  <c r="N58" i="4"/>
  <c r="P57" i="4"/>
  <c r="V55" i="4"/>
  <c r="W55" i="4" s="1"/>
  <c r="R57" i="4"/>
  <c r="O58" i="4"/>
  <c r="V56" i="4" l="1"/>
  <c r="W56" i="4" s="1"/>
  <c r="R58" i="4"/>
  <c r="O59" i="4"/>
  <c r="T57" i="4"/>
  <c r="U57" i="4"/>
  <c r="P58" i="4"/>
  <c r="N59" i="4"/>
  <c r="T58" i="4" l="1"/>
  <c r="U58" i="4"/>
  <c r="N60" i="4"/>
  <c r="P59" i="4"/>
  <c r="R59" i="4"/>
  <c r="O60" i="4"/>
  <c r="V57" i="4"/>
  <c r="W57" i="4" s="1"/>
  <c r="O61" i="4" l="1"/>
  <c r="R60" i="4"/>
  <c r="P60" i="4"/>
  <c r="N61" i="4"/>
  <c r="T59" i="4"/>
  <c r="U59" i="4"/>
  <c r="V58" i="4"/>
  <c r="W58" i="4" s="1"/>
  <c r="N62" i="4" l="1"/>
  <c r="P61" i="4"/>
  <c r="V59" i="4"/>
  <c r="W59" i="4" s="1"/>
  <c r="U60" i="4"/>
  <c r="T60" i="4"/>
  <c r="V60" i="4" s="1"/>
  <c r="R61" i="4"/>
  <c r="O62" i="4"/>
  <c r="W60" i="4" l="1"/>
  <c r="O63" i="4"/>
  <c r="R62" i="4"/>
  <c r="P62" i="4"/>
  <c r="N63" i="4"/>
  <c r="T61" i="4"/>
  <c r="U61" i="4"/>
  <c r="V61" i="4" l="1"/>
  <c r="W61" i="4" s="1"/>
  <c r="N64" i="4"/>
  <c r="P63" i="4"/>
  <c r="T62" i="4"/>
  <c r="U62" i="4"/>
  <c r="R63" i="4"/>
  <c r="O64" i="4"/>
  <c r="V62" i="4" l="1"/>
  <c r="W62" i="4" s="1"/>
  <c r="O65" i="4"/>
  <c r="R64" i="4"/>
  <c r="P64" i="4"/>
  <c r="N65" i="4"/>
  <c r="T63" i="4"/>
  <c r="U63" i="4"/>
  <c r="V63" i="4" l="1"/>
  <c r="W63" i="4" s="1"/>
  <c r="N66" i="4"/>
  <c r="P65" i="4"/>
  <c r="T64" i="4"/>
  <c r="U64" i="4"/>
  <c r="R65" i="4"/>
  <c r="O66" i="4"/>
  <c r="V64" i="4" l="1"/>
  <c r="W64" i="4" s="1"/>
  <c r="P66" i="4"/>
  <c r="N67" i="4"/>
  <c r="O67" i="4"/>
  <c r="R66" i="4"/>
  <c r="T65" i="4"/>
  <c r="U65" i="4"/>
  <c r="R67" i="4" l="1"/>
  <c r="O68" i="4"/>
  <c r="V65" i="4"/>
  <c r="N68" i="4"/>
  <c r="P67" i="4"/>
  <c r="U66" i="4"/>
  <c r="T66" i="4"/>
  <c r="V66" i="4" s="1"/>
  <c r="W65" i="4"/>
  <c r="T67" i="4" l="1"/>
  <c r="U67" i="4"/>
  <c r="O69" i="4"/>
  <c r="R68" i="4"/>
  <c r="W66" i="4"/>
  <c r="P68" i="4"/>
  <c r="N69" i="4"/>
  <c r="N70" i="4" l="1"/>
  <c r="P69" i="4"/>
  <c r="R69" i="4"/>
  <c r="O70" i="4"/>
  <c r="U68" i="4"/>
  <c r="T68" i="4"/>
  <c r="V68" i="4" s="1"/>
  <c r="V67" i="4"/>
  <c r="W67" i="4" s="1"/>
  <c r="W68" i="4" l="1"/>
  <c r="O71" i="4"/>
  <c r="R70" i="4"/>
  <c r="T69" i="4"/>
  <c r="U69" i="4"/>
  <c r="P70" i="4"/>
  <c r="N71" i="4"/>
  <c r="N72" i="4" l="1"/>
  <c r="P71" i="4"/>
  <c r="U70" i="4"/>
  <c r="T70" i="4"/>
  <c r="V70" i="4" s="1"/>
  <c r="R71" i="4"/>
  <c r="O72" i="4"/>
  <c r="V69" i="4"/>
  <c r="W69" i="4" s="1"/>
  <c r="W70" i="4" l="1"/>
  <c r="R72" i="4"/>
  <c r="O73" i="4"/>
  <c r="T71" i="4"/>
  <c r="U71" i="4"/>
  <c r="P72" i="4"/>
  <c r="N73" i="4"/>
  <c r="N74" i="4" l="1"/>
  <c r="P73" i="4"/>
  <c r="R73" i="4"/>
  <c r="O74" i="4"/>
  <c r="U72" i="4"/>
  <c r="T72" i="4"/>
  <c r="V72" i="4" s="1"/>
  <c r="V71" i="4"/>
  <c r="W71" i="4" s="1"/>
  <c r="W72" i="4" l="1"/>
  <c r="O75" i="4"/>
  <c r="R74" i="4"/>
  <c r="T73" i="4"/>
  <c r="U73" i="4"/>
  <c r="P74" i="4"/>
  <c r="N75" i="4"/>
  <c r="V73" i="4" l="1"/>
  <c r="W73" i="4" s="1"/>
  <c r="U74" i="4"/>
  <c r="T74" i="4"/>
  <c r="V74" i="4" s="1"/>
  <c r="N76" i="4"/>
  <c r="P75" i="4"/>
  <c r="R75" i="4"/>
  <c r="O76" i="4"/>
  <c r="W74" i="4" l="1"/>
  <c r="R76" i="4"/>
  <c r="O77" i="4"/>
  <c r="T75" i="4"/>
  <c r="U75" i="4"/>
  <c r="P76" i="4"/>
  <c r="N77" i="4"/>
  <c r="N78" i="4" l="1"/>
  <c r="P77" i="4"/>
  <c r="T76" i="4"/>
  <c r="U76" i="4"/>
  <c r="R77" i="4"/>
  <c r="O78" i="4"/>
  <c r="V75" i="4"/>
  <c r="W75" i="4" s="1"/>
  <c r="V76" i="4" l="1"/>
  <c r="W76" i="4" s="1"/>
  <c r="O79" i="4"/>
  <c r="R78" i="4"/>
  <c r="T77" i="4"/>
  <c r="U77" i="4"/>
  <c r="P78" i="4"/>
  <c r="N79" i="4"/>
  <c r="V77" i="4" l="1"/>
  <c r="W77" i="4" s="1"/>
  <c r="N80" i="4"/>
  <c r="P79" i="4"/>
  <c r="U78" i="4"/>
  <c r="T78" i="4"/>
  <c r="V78" i="4" s="1"/>
  <c r="W78" i="4" s="1"/>
  <c r="R79" i="4"/>
  <c r="O80" i="4"/>
  <c r="O81" i="4" l="1"/>
  <c r="R80" i="4"/>
  <c r="T79" i="4"/>
  <c r="U79" i="4"/>
  <c r="P80" i="4"/>
  <c r="N81" i="4"/>
  <c r="V79" i="4" l="1"/>
  <c r="W79" i="4" s="1"/>
  <c r="N82" i="4"/>
  <c r="P81" i="4"/>
  <c r="T80" i="4"/>
  <c r="U80" i="4"/>
  <c r="R81" i="4"/>
  <c r="O82" i="4"/>
  <c r="V80" i="4" l="1"/>
  <c r="W80" i="4" s="1"/>
  <c r="O83" i="4"/>
  <c r="R82" i="4"/>
  <c r="T81" i="4"/>
  <c r="U81" i="4"/>
  <c r="P82" i="4"/>
  <c r="N83" i="4"/>
  <c r="V81" i="4" l="1"/>
  <c r="W81" i="4" s="1"/>
  <c r="U82" i="4"/>
  <c r="T82" i="4"/>
  <c r="V82" i="4" s="1"/>
  <c r="W82" i="4" s="1"/>
  <c r="R83" i="4"/>
  <c r="O84" i="4"/>
  <c r="N84" i="4"/>
  <c r="P83" i="4"/>
  <c r="O85" i="4" l="1"/>
  <c r="R84" i="4"/>
  <c r="P84" i="4"/>
  <c r="N85" i="4"/>
  <c r="T83" i="4"/>
  <c r="U83" i="4"/>
  <c r="V83" i="4" l="1"/>
  <c r="W83" i="4" s="1"/>
  <c r="U84" i="4"/>
  <c r="T84" i="4"/>
  <c r="V84" i="4" s="1"/>
  <c r="W84" i="4" s="1"/>
  <c r="N86" i="4"/>
  <c r="P85" i="4"/>
  <c r="R85" i="4"/>
  <c r="O86" i="4"/>
  <c r="T85" i="4" l="1"/>
  <c r="U85" i="4"/>
  <c r="O87" i="4"/>
  <c r="R86" i="4"/>
  <c r="P86" i="4"/>
  <c r="N87" i="4"/>
  <c r="V85" i="4" l="1"/>
  <c r="W85" i="4" s="1"/>
  <c r="N88" i="4"/>
  <c r="P87" i="4"/>
  <c r="U86" i="4"/>
  <c r="T86" i="4"/>
  <c r="V86" i="4" s="1"/>
  <c r="W86" i="4" s="1"/>
  <c r="R87" i="4"/>
  <c r="O88" i="4"/>
  <c r="R88" i="4" l="1"/>
  <c r="O89" i="4"/>
  <c r="P88" i="4"/>
  <c r="N89" i="4"/>
  <c r="T87" i="4"/>
  <c r="U87" i="4"/>
  <c r="V87" i="4" l="1"/>
  <c r="W87" i="4" s="1"/>
  <c r="U88" i="4"/>
  <c r="T88" i="4"/>
  <c r="N90" i="4"/>
  <c r="P89" i="4"/>
  <c r="R89" i="4"/>
  <c r="O90" i="4"/>
  <c r="V88" i="4" l="1"/>
  <c r="W88" i="4" s="1"/>
  <c r="O91" i="4"/>
  <c r="R90" i="4"/>
  <c r="T89" i="4"/>
  <c r="U89" i="4"/>
  <c r="P90" i="4"/>
  <c r="N91" i="4"/>
  <c r="V89" i="4" l="1"/>
  <c r="W89" i="4" s="1"/>
  <c r="N92" i="4"/>
  <c r="P91" i="4"/>
  <c r="U90" i="4"/>
  <c r="T90" i="4"/>
  <c r="V90" i="4" s="1"/>
  <c r="W90" i="4" s="1"/>
  <c r="R91" i="4"/>
  <c r="O92" i="4"/>
  <c r="T91" i="4" l="1"/>
  <c r="U91" i="4"/>
  <c r="O93" i="4"/>
  <c r="R92" i="4"/>
  <c r="P92" i="4"/>
  <c r="N93" i="4"/>
  <c r="V91" i="4" l="1"/>
  <c r="W91" i="4" s="1"/>
  <c r="N94" i="4"/>
  <c r="P93" i="4"/>
  <c r="U92" i="4"/>
  <c r="T92" i="4"/>
  <c r="V92" i="4" s="1"/>
  <c r="W92" i="4" s="1"/>
  <c r="R93" i="4"/>
  <c r="O94" i="4"/>
  <c r="P94" i="4" l="1"/>
  <c r="N95" i="4"/>
  <c r="O95" i="4"/>
  <c r="R94" i="4"/>
  <c r="T93" i="4"/>
  <c r="U93" i="4"/>
  <c r="R95" i="4" l="1"/>
  <c r="O96" i="4"/>
  <c r="V93" i="4"/>
  <c r="W93" i="4" s="1"/>
  <c r="U94" i="4"/>
  <c r="T94" i="4"/>
  <c r="V94" i="4" s="1"/>
  <c r="N96" i="4"/>
  <c r="P95" i="4"/>
  <c r="T95" i="4" l="1"/>
  <c r="U95" i="4"/>
  <c r="O97" i="4"/>
  <c r="R96" i="4"/>
  <c r="P96" i="4"/>
  <c r="N97" i="4"/>
  <c r="W94" i="4"/>
  <c r="R97" i="4" l="1"/>
  <c r="O98" i="4"/>
  <c r="N98" i="4"/>
  <c r="P97" i="4"/>
  <c r="T96" i="4"/>
  <c r="U96" i="4"/>
  <c r="V95" i="4"/>
  <c r="W95" i="4" s="1"/>
  <c r="T97" i="4" l="1"/>
  <c r="U97" i="4"/>
  <c r="O99" i="4"/>
  <c r="R98" i="4"/>
  <c r="V96" i="4"/>
  <c r="W96" i="4" s="1"/>
  <c r="P98" i="4"/>
  <c r="N99" i="4"/>
  <c r="V97" i="4" l="1"/>
  <c r="W97" i="4" s="1"/>
  <c r="U98" i="4"/>
  <c r="T98" i="4"/>
  <c r="N100" i="4"/>
  <c r="P99" i="4"/>
  <c r="R99" i="4"/>
  <c r="O100" i="4"/>
  <c r="V98" i="4" l="1"/>
  <c r="W98" i="4" s="1"/>
  <c r="O101" i="4"/>
  <c r="R100" i="4"/>
  <c r="T99" i="4"/>
  <c r="U99" i="4"/>
  <c r="P100" i="4"/>
  <c r="N101" i="4"/>
  <c r="U100" i="4" l="1"/>
  <c r="T100" i="4"/>
  <c r="N102" i="4"/>
  <c r="P101" i="4"/>
  <c r="V99" i="4"/>
  <c r="W99" i="4" s="1"/>
  <c r="R101" i="4"/>
  <c r="O102" i="4"/>
  <c r="V100" i="4" l="1"/>
  <c r="W100" i="4" s="1"/>
  <c r="P102" i="4"/>
  <c r="N103" i="4"/>
  <c r="O103" i="4"/>
  <c r="R102" i="4"/>
  <c r="T101" i="4"/>
  <c r="U101" i="4"/>
  <c r="V101" i="4" l="1"/>
  <c r="W101" i="4" s="1"/>
  <c r="U102" i="4"/>
  <c r="T102" i="4"/>
  <c r="V102" i="4" s="1"/>
  <c r="W102" i="4" s="1"/>
  <c r="R103" i="4"/>
  <c r="O104" i="4"/>
  <c r="N104" i="4"/>
  <c r="P103" i="4"/>
  <c r="P104" i="4" l="1"/>
  <c r="N105" i="4"/>
  <c r="O105" i="4"/>
  <c r="R104" i="4"/>
  <c r="T103" i="4"/>
  <c r="U103" i="4"/>
  <c r="V103" i="4" l="1"/>
  <c r="W103" i="4" s="1"/>
  <c r="N106" i="4"/>
  <c r="P105" i="4"/>
  <c r="R105" i="4"/>
  <c r="O106" i="4"/>
  <c r="U104" i="4"/>
  <c r="T104" i="4"/>
  <c r="V104" i="4" s="1"/>
  <c r="W104" i="4" s="1"/>
  <c r="R106" i="4" l="1"/>
  <c r="O107" i="4"/>
  <c r="P106" i="4"/>
  <c r="N107" i="4"/>
  <c r="T105" i="4"/>
  <c r="U105" i="4"/>
  <c r="V105" i="4" l="1"/>
  <c r="W105" i="4" s="1"/>
  <c r="N108" i="4"/>
  <c r="P107" i="4"/>
  <c r="R107" i="4"/>
  <c r="O108" i="4"/>
  <c r="U106" i="4"/>
  <c r="T106" i="4"/>
  <c r="V106" i="4" s="1"/>
  <c r="W106" i="4" s="1"/>
  <c r="O109" i="4" l="1"/>
  <c r="R108" i="4"/>
  <c r="T107" i="4"/>
  <c r="U107" i="4"/>
  <c r="P108" i="4"/>
  <c r="N109" i="4"/>
  <c r="V107" i="4" l="1"/>
  <c r="W107" i="4" s="1"/>
  <c r="U108" i="4"/>
  <c r="T108" i="4"/>
  <c r="V108" i="4" s="1"/>
  <c r="N110" i="4"/>
  <c r="P109" i="4"/>
  <c r="R109" i="4"/>
  <c r="O110" i="4"/>
  <c r="W108" i="4" l="1"/>
  <c r="T109" i="4"/>
  <c r="U109" i="4"/>
  <c r="O111" i="4"/>
  <c r="R110" i="4"/>
  <c r="P110" i="4"/>
  <c r="N111" i="4"/>
  <c r="N112" i="4" l="1"/>
  <c r="P111" i="4"/>
  <c r="U110" i="4"/>
  <c r="T110" i="4"/>
  <c r="V110" i="4" s="1"/>
  <c r="R111" i="4"/>
  <c r="O112" i="4"/>
  <c r="V109" i="4"/>
  <c r="W109" i="4" s="1"/>
  <c r="W110" i="4" l="1"/>
  <c r="O113" i="4"/>
  <c r="R112" i="4"/>
  <c r="T111" i="4"/>
  <c r="U111" i="4"/>
  <c r="P112" i="4"/>
  <c r="N113" i="4"/>
  <c r="V111" i="4" l="1"/>
  <c r="W111" i="4" s="1"/>
  <c r="T112" i="4"/>
  <c r="U112" i="4"/>
  <c r="N114" i="4"/>
  <c r="P113" i="4"/>
  <c r="R113" i="4"/>
  <c r="O114" i="4"/>
  <c r="V112" i="4" l="1"/>
  <c r="W112" i="4" s="1"/>
  <c r="T113" i="4"/>
  <c r="U113" i="4"/>
  <c r="O115" i="4"/>
  <c r="R114" i="4"/>
  <c r="P114" i="4"/>
  <c r="N115" i="4"/>
  <c r="U114" i="4" l="1"/>
  <c r="T114" i="4"/>
  <c r="N116" i="4"/>
  <c r="P115" i="4"/>
  <c r="R115" i="4"/>
  <c r="O116" i="4"/>
  <c r="V113" i="4"/>
  <c r="W113" i="4" s="1"/>
  <c r="V114" i="4" l="1"/>
  <c r="W114" i="4" s="1"/>
  <c r="O117" i="4"/>
  <c r="R116" i="4"/>
  <c r="P116" i="4"/>
  <c r="N117" i="4"/>
  <c r="T115" i="4"/>
  <c r="U115" i="4"/>
  <c r="V115" i="4" l="1"/>
  <c r="W115" i="4" s="1"/>
  <c r="U116" i="4"/>
  <c r="T116" i="4"/>
  <c r="V116" i="4" s="1"/>
  <c r="N118" i="4"/>
  <c r="P117" i="4"/>
  <c r="R117" i="4"/>
  <c r="O118" i="4"/>
  <c r="W116" i="4" l="1"/>
  <c r="T117" i="4"/>
  <c r="U117" i="4"/>
  <c r="O119" i="4"/>
  <c r="R118" i="4"/>
  <c r="P118" i="4"/>
  <c r="N119" i="4"/>
  <c r="U118" i="4" l="1"/>
  <c r="T118" i="4"/>
  <c r="V118" i="4" s="1"/>
  <c r="R119" i="4"/>
  <c r="O120" i="4"/>
  <c r="N120" i="4"/>
  <c r="P119" i="4"/>
  <c r="V117" i="4"/>
  <c r="W117" i="4" s="1"/>
  <c r="W118" i="4" s="1"/>
  <c r="T119" i="4" l="1"/>
  <c r="U119" i="4"/>
  <c r="O121" i="4"/>
  <c r="R120" i="4"/>
  <c r="P120" i="4"/>
  <c r="N121" i="4"/>
  <c r="V119" i="4" l="1"/>
  <c r="W119" i="4" s="1"/>
  <c r="U120" i="4"/>
  <c r="T120" i="4"/>
  <c r="V120" i="4" s="1"/>
  <c r="N122" i="4"/>
  <c r="P121" i="4"/>
  <c r="R121" i="4"/>
  <c r="O122" i="4"/>
  <c r="W120" i="4" l="1"/>
  <c r="T121" i="4"/>
  <c r="U121" i="4"/>
  <c r="R122" i="4"/>
  <c r="O123" i="4"/>
  <c r="P122" i="4"/>
  <c r="N123" i="4"/>
  <c r="V121" i="4" l="1"/>
  <c r="W121" i="4" s="1"/>
  <c r="R123" i="4"/>
  <c r="O124" i="4"/>
  <c r="N124" i="4"/>
  <c r="P123" i="4"/>
  <c r="U122" i="4"/>
  <c r="T122" i="4"/>
  <c r="V122" i="4" s="1"/>
  <c r="W122" i="4" s="1"/>
  <c r="T123" i="4" l="1"/>
  <c r="U123" i="4"/>
  <c r="O125" i="4"/>
  <c r="R124" i="4"/>
  <c r="P124" i="4"/>
  <c r="N125" i="4"/>
  <c r="V123" i="4" l="1"/>
  <c r="W123" i="4" s="1"/>
  <c r="N126" i="4"/>
  <c r="P125" i="4"/>
  <c r="T124" i="4"/>
  <c r="U124" i="4"/>
  <c r="R125" i="4"/>
  <c r="O126" i="4"/>
  <c r="V124" i="4" l="1"/>
  <c r="W124" i="4" s="1"/>
  <c r="O127" i="4"/>
  <c r="R126" i="4"/>
  <c r="T125" i="4"/>
  <c r="U125" i="4"/>
  <c r="P126" i="4"/>
  <c r="N127" i="4"/>
  <c r="V125" i="4" l="1"/>
  <c r="W125" i="4" s="1"/>
  <c r="U126" i="4"/>
  <c r="T126" i="4"/>
  <c r="N128" i="4"/>
  <c r="P127" i="4"/>
  <c r="R127" i="4"/>
  <c r="O128" i="4"/>
  <c r="V126" i="4" l="1"/>
  <c r="W126" i="4" s="1"/>
  <c r="T127" i="4"/>
  <c r="U127" i="4"/>
  <c r="O129" i="4"/>
  <c r="R128" i="4"/>
  <c r="P128" i="4"/>
  <c r="N129" i="4"/>
  <c r="V127" i="4" l="1"/>
  <c r="W127" i="4" s="1"/>
  <c r="N130" i="4"/>
  <c r="P129" i="4"/>
  <c r="R129" i="4"/>
  <c r="O130" i="4"/>
  <c r="U128" i="4"/>
  <c r="T128" i="4"/>
  <c r="V128" i="4" s="1"/>
  <c r="W128" i="4" s="1"/>
  <c r="O131" i="4" l="1"/>
  <c r="R130" i="4"/>
  <c r="T129" i="4"/>
  <c r="U129" i="4"/>
  <c r="P130" i="4"/>
  <c r="N131" i="4"/>
  <c r="V129" i="4" l="1"/>
  <c r="W129" i="4" s="1"/>
  <c r="U130" i="4"/>
  <c r="T130" i="4"/>
  <c r="V130" i="4" s="1"/>
  <c r="N132" i="4"/>
  <c r="P131" i="4"/>
  <c r="R131" i="4"/>
  <c r="O132" i="4"/>
  <c r="W130" i="4" l="1"/>
  <c r="T131" i="4"/>
  <c r="U131" i="4"/>
  <c r="O133" i="4"/>
  <c r="R132" i="4"/>
  <c r="P132" i="4"/>
  <c r="N133" i="4"/>
  <c r="V131" i="4" l="1"/>
  <c r="W131" i="4" s="1"/>
  <c r="N134" i="4"/>
  <c r="P133" i="4"/>
  <c r="R133" i="4"/>
  <c r="O134" i="4"/>
  <c r="U132" i="4"/>
  <c r="T132" i="4"/>
  <c r="V132" i="4" s="1"/>
  <c r="W132" i="4" s="1"/>
  <c r="O135" i="4" l="1"/>
  <c r="R134" i="4"/>
  <c r="T133" i="4"/>
  <c r="U133" i="4"/>
  <c r="P134" i="4"/>
  <c r="N135" i="4"/>
  <c r="N136" i="4" l="1"/>
  <c r="P135" i="4"/>
  <c r="U134" i="4"/>
  <c r="T134" i="4"/>
  <c r="V134" i="4" s="1"/>
  <c r="V133" i="4"/>
  <c r="W133" i="4" s="1"/>
  <c r="R135" i="4"/>
  <c r="O136" i="4"/>
  <c r="W134" i="4" l="1"/>
  <c r="T135" i="4"/>
  <c r="U135" i="4"/>
  <c r="O137" i="4"/>
  <c r="R136" i="4"/>
  <c r="P136" i="4"/>
  <c r="N137" i="4"/>
  <c r="O138" i="4" l="1"/>
  <c r="R137" i="4"/>
  <c r="N138" i="4"/>
  <c r="P137" i="4"/>
  <c r="U136" i="4"/>
  <c r="T136" i="4"/>
  <c r="V136" i="4" s="1"/>
  <c r="V135" i="4"/>
  <c r="W135" i="4" s="1"/>
  <c r="W136" i="4" l="1"/>
  <c r="U137" i="4"/>
  <c r="T137" i="4"/>
  <c r="V137" i="4" s="1"/>
  <c r="P138" i="4"/>
  <c r="N139" i="4"/>
  <c r="O139" i="4"/>
  <c r="R138" i="4"/>
  <c r="U138" i="4" l="1"/>
  <c r="T138" i="4"/>
  <c r="O140" i="4"/>
  <c r="R139" i="4"/>
  <c r="N140" i="4"/>
  <c r="P139" i="4"/>
  <c r="W137" i="4"/>
  <c r="V138" i="4" l="1"/>
  <c r="W138" i="4" s="1"/>
  <c r="U139" i="4"/>
  <c r="T139" i="4"/>
  <c r="P140" i="4"/>
  <c r="N141" i="4"/>
  <c r="O141" i="4"/>
  <c r="R140" i="4"/>
  <c r="V139" i="4" l="1"/>
  <c r="W139" i="4" s="1"/>
  <c r="O142" i="4"/>
  <c r="R141" i="4"/>
  <c r="N142" i="4"/>
  <c r="P141" i="4"/>
  <c r="U140" i="4"/>
  <c r="T140" i="4"/>
  <c r="V140" i="4" s="1"/>
  <c r="W140" i="4" s="1"/>
  <c r="P142" i="4" l="1"/>
  <c r="N143" i="4"/>
  <c r="U141" i="4"/>
  <c r="T141" i="4"/>
  <c r="V141" i="4" s="1"/>
  <c r="W141" i="4" s="1"/>
  <c r="O143" i="4"/>
  <c r="R142" i="4"/>
  <c r="O144" i="4" l="1"/>
  <c r="R143" i="4"/>
  <c r="U142" i="4"/>
  <c r="T142" i="4"/>
  <c r="V142" i="4" s="1"/>
  <c r="W142" i="4" s="1"/>
  <c r="N144" i="4"/>
  <c r="P143" i="4"/>
  <c r="P144" i="4" l="1"/>
  <c r="N145" i="4"/>
  <c r="U143" i="4"/>
  <c r="T143" i="4"/>
  <c r="V143" i="4" s="1"/>
  <c r="W143" i="4" s="1"/>
  <c r="O145" i="4"/>
  <c r="R144" i="4"/>
  <c r="N146" i="4" l="1"/>
  <c r="P145" i="4"/>
  <c r="U144" i="4"/>
  <c r="T144" i="4"/>
  <c r="V144" i="4" s="1"/>
  <c r="W144" i="4" s="1"/>
  <c r="O146" i="4"/>
  <c r="R145" i="4"/>
  <c r="O147" i="4" l="1"/>
  <c r="R146" i="4"/>
  <c r="U145" i="4"/>
  <c r="T145" i="4"/>
  <c r="P146" i="4"/>
  <c r="N147" i="4"/>
  <c r="V145" i="4" l="1"/>
  <c r="W145" i="4" s="1"/>
  <c r="U146" i="4"/>
  <c r="T146" i="4"/>
  <c r="N148" i="4"/>
  <c r="P147" i="4"/>
  <c r="O148" i="4"/>
  <c r="R147" i="4"/>
  <c r="V146" i="4" l="1"/>
  <c r="W146" i="4" s="1"/>
  <c r="U147" i="4"/>
  <c r="T147" i="4"/>
  <c r="V147" i="4" s="1"/>
  <c r="O149" i="4"/>
  <c r="R148" i="4"/>
  <c r="P148" i="4"/>
  <c r="N149" i="4"/>
  <c r="W147" i="4" l="1"/>
  <c r="N150" i="4"/>
  <c r="P149" i="4"/>
  <c r="O150" i="4"/>
  <c r="R149" i="4"/>
  <c r="U148" i="4"/>
  <c r="T148" i="4"/>
  <c r="V148" i="4" s="1"/>
  <c r="W148" i="4" s="1"/>
  <c r="O151" i="4" l="1"/>
  <c r="R150" i="4"/>
  <c r="P150" i="4"/>
  <c r="N151" i="4"/>
  <c r="U149" i="4"/>
  <c r="T149" i="4"/>
  <c r="V149" i="4" s="1"/>
  <c r="W149" i="4" s="1"/>
  <c r="N152" i="4" l="1"/>
  <c r="P151" i="4"/>
  <c r="O152" i="4"/>
  <c r="R151" i="4"/>
  <c r="U150" i="4"/>
  <c r="T150" i="4"/>
  <c r="V150" i="4" s="1"/>
  <c r="W150" i="4" s="1"/>
  <c r="U151" i="4" l="1"/>
  <c r="T151" i="4"/>
  <c r="O153" i="4"/>
  <c r="R152" i="4"/>
  <c r="P152" i="4"/>
  <c r="N153" i="4"/>
  <c r="V151" i="4" l="1"/>
  <c r="W151" i="4" s="1"/>
  <c r="N154" i="4"/>
  <c r="P153" i="4"/>
  <c r="O154" i="4"/>
  <c r="R153" i="4"/>
  <c r="U152" i="4"/>
  <c r="T152" i="4"/>
  <c r="V152" i="4" s="1"/>
  <c r="W152" i="4" s="1"/>
  <c r="P154" i="4" l="1"/>
  <c r="N155" i="4"/>
  <c r="O155" i="4"/>
  <c r="R154" i="4"/>
  <c r="U153" i="4"/>
  <c r="T153" i="4"/>
  <c r="V153" i="4" s="1"/>
  <c r="W153" i="4" s="1"/>
  <c r="O156" i="4" l="1"/>
  <c r="R155" i="4"/>
  <c r="N156" i="4"/>
  <c r="P155" i="4"/>
  <c r="U154" i="4"/>
  <c r="T154" i="4"/>
  <c r="V154" i="4" s="1"/>
  <c r="W154" i="4" s="1"/>
  <c r="U155" i="4" l="1"/>
  <c r="T155" i="4"/>
  <c r="V155" i="4" s="1"/>
  <c r="W155" i="4" s="1"/>
  <c r="O157" i="4"/>
  <c r="R156" i="4"/>
  <c r="P156" i="4"/>
  <c r="N157" i="4"/>
  <c r="N158" i="4" l="1"/>
  <c r="P157" i="4"/>
  <c r="U156" i="4"/>
  <c r="T156" i="4"/>
  <c r="V156" i="4" s="1"/>
  <c r="W156" i="4" s="1"/>
  <c r="O158" i="4"/>
  <c r="R157" i="4"/>
  <c r="O159" i="4" l="1"/>
  <c r="R158" i="4"/>
  <c r="U157" i="4"/>
  <c r="T157" i="4"/>
  <c r="V157" i="4" s="1"/>
  <c r="W157" i="4" s="1"/>
  <c r="P158" i="4"/>
  <c r="N159" i="4"/>
  <c r="U158" i="4" l="1"/>
  <c r="T158" i="4"/>
  <c r="N160" i="4"/>
  <c r="P159" i="4"/>
  <c r="R159" i="4"/>
  <c r="O160" i="4"/>
  <c r="V158" i="4" l="1"/>
  <c r="W158" i="4" s="1"/>
  <c r="N161" i="4"/>
  <c r="P160" i="4"/>
  <c r="O161" i="4"/>
  <c r="R160" i="4"/>
  <c r="U159" i="4"/>
  <c r="T159" i="4"/>
  <c r="V159" i="4" s="1"/>
  <c r="W159" i="4" s="1"/>
  <c r="R161" i="4" l="1"/>
  <c r="O162" i="4"/>
  <c r="N162" i="4"/>
  <c r="P161" i="4"/>
  <c r="T160" i="4"/>
  <c r="U160" i="4"/>
  <c r="V160" i="4" l="1"/>
  <c r="W160" i="4" s="1"/>
  <c r="N163" i="4"/>
  <c r="P162" i="4"/>
  <c r="U161" i="4"/>
  <c r="T161" i="4"/>
  <c r="V161" i="4" s="1"/>
  <c r="W161" i="4" s="1"/>
  <c r="O163" i="4"/>
  <c r="R162" i="4"/>
  <c r="R163" i="4" l="1"/>
  <c r="O164" i="4"/>
  <c r="U162" i="4"/>
  <c r="T162" i="4"/>
  <c r="V162" i="4" s="1"/>
  <c r="W162" i="4" s="1"/>
  <c r="N164" i="4"/>
  <c r="P163" i="4"/>
  <c r="U163" i="4" l="1"/>
  <c r="T163" i="4"/>
  <c r="P164" i="4"/>
  <c r="N165" i="4"/>
  <c r="O165" i="4"/>
  <c r="R164" i="4"/>
  <c r="V163" i="4" l="1"/>
  <c r="W163" i="4" s="1"/>
  <c r="N166" i="4"/>
  <c r="P165" i="4"/>
  <c r="U164" i="4"/>
  <c r="T164" i="4"/>
  <c r="V164" i="4" s="1"/>
  <c r="R165" i="4"/>
  <c r="O166" i="4"/>
  <c r="W164" i="4" l="1"/>
  <c r="O167" i="4"/>
  <c r="R166" i="4"/>
  <c r="U165" i="4"/>
  <c r="T165" i="4"/>
  <c r="V165" i="4" s="1"/>
  <c r="W165" i="4" s="1"/>
  <c r="N167" i="4"/>
  <c r="P166" i="4"/>
  <c r="U166" i="4" l="1"/>
  <c r="T166" i="4"/>
  <c r="P167" i="4"/>
  <c r="N168" i="4"/>
  <c r="R167" i="4"/>
  <c r="O168" i="4"/>
  <c r="V166" i="4" l="1"/>
  <c r="W166" i="4" s="1"/>
  <c r="T167" i="4"/>
  <c r="U167" i="4"/>
  <c r="O169" i="4"/>
  <c r="R168" i="4"/>
  <c r="P168" i="4"/>
  <c r="N169" i="4"/>
  <c r="V167" i="4" l="1"/>
  <c r="W167" i="4" s="1"/>
  <c r="R169" i="4"/>
  <c r="O170" i="4"/>
  <c r="U168" i="4"/>
  <c r="T168" i="4"/>
  <c r="V168" i="4" s="1"/>
  <c r="W168" i="4" s="1"/>
  <c r="P169" i="4"/>
  <c r="N170" i="4"/>
  <c r="U169" i="4" l="1"/>
  <c r="T169" i="4"/>
  <c r="N171" i="4"/>
  <c r="P170" i="4"/>
  <c r="O171" i="4"/>
  <c r="R170" i="4"/>
  <c r="V169" i="4" l="1"/>
  <c r="W169" i="4" s="1"/>
  <c r="R171" i="4"/>
  <c r="O172" i="4"/>
  <c r="U170" i="4"/>
  <c r="T170" i="4"/>
  <c r="V170" i="4" s="1"/>
  <c r="W170" i="4" s="1"/>
  <c r="P171" i="4"/>
  <c r="N172" i="4"/>
  <c r="N173" i="4" l="1"/>
  <c r="P172" i="4"/>
  <c r="U171" i="4"/>
  <c r="T171" i="4"/>
  <c r="V171" i="4" s="1"/>
  <c r="W171" i="4" s="1"/>
  <c r="O173" i="4"/>
  <c r="R172" i="4"/>
  <c r="P173" i="4" l="1"/>
  <c r="N174" i="4"/>
  <c r="R173" i="4"/>
  <c r="O174" i="4"/>
  <c r="U172" i="4"/>
  <c r="T172" i="4"/>
  <c r="V172" i="4" l="1"/>
  <c r="W172" i="4" s="1"/>
  <c r="N175" i="4"/>
  <c r="P174" i="4"/>
  <c r="O175" i="4"/>
  <c r="R174" i="4"/>
  <c r="U173" i="4"/>
  <c r="T173" i="4"/>
  <c r="V173" i="4" s="1"/>
  <c r="W173" i="4" s="1"/>
  <c r="P175" i="4" l="1"/>
  <c r="N176" i="4"/>
  <c r="R175" i="4"/>
  <c r="O176" i="4"/>
  <c r="U174" i="4"/>
  <c r="T174" i="4"/>
  <c r="V174" i="4" s="1"/>
  <c r="W174" i="4" s="1"/>
  <c r="O177" i="4" l="1"/>
  <c r="R176" i="4"/>
  <c r="U175" i="4"/>
  <c r="T175" i="4"/>
  <c r="V175" i="4" s="1"/>
  <c r="W175" i="4" s="1"/>
  <c r="N177" i="4"/>
  <c r="P176" i="4"/>
  <c r="P177" i="4" l="1"/>
  <c r="N178" i="4"/>
  <c r="U176" i="4"/>
  <c r="T176" i="4"/>
  <c r="R177" i="4"/>
  <c r="O178" i="4"/>
  <c r="V176" i="4" l="1"/>
  <c r="W176" i="4" s="1"/>
  <c r="O179" i="4"/>
  <c r="R178" i="4"/>
  <c r="U177" i="4"/>
  <c r="T177" i="4"/>
  <c r="V177" i="4" s="1"/>
  <c r="W177" i="4" s="1"/>
  <c r="N179" i="4"/>
  <c r="P178" i="4"/>
  <c r="U178" i="4" l="1"/>
  <c r="T178" i="4"/>
  <c r="V178" i="4" s="1"/>
  <c r="W178" i="4" s="1"/>
  <c r="P179" i="4"/>
  <c r="N180" i="4"/>
  <c r="R179" i="4"/>
  <c r="O180" i="4"/>
  <c r="P180" i="4" l="1"/>
  <c r="N181" i="4"/>
  <c r="O181" i="4"/>
  <c r="R180" i="4"/>
  <c r="U179" i="4"/>
  <c r="T179" i="4"/>
  <c r="V179" i="4" s="1"/>
  <c r="W179" i="4" s="1"/>
  <c r="R181" i="4" l="1"/>
  <c r="O182" i="4"/>
  <c r="U180" i="4"/>
  <c r="T180" i="4"/>
  <c r="V180" i="4" s="1"/>
  <c r="W180" i="4" s="1"/>
  <c r="N182" i="4"/>
  <c r="P181" i="4"/>
  <c r="U181" i="4" l="1"/>
  <c r="T181" i="4"/>
  <c r="P182" i="4"/>
  <c r="N183" i="4"/>
  <c r="R182" i="4"/>
  <c r="O183" i="4"/>
  <c r="V181" i="4" l="1"/>
  <c r="W181" i="4" s="1"/>
  <c r="N184" i="4"/>
  <c r="P183" i="4"/>
  <c r="R183" i="4"/>
  <c r="O184" i="4"/>
  <c r="U182" i="4"/>
  <c r="T182" i="4"/>
  <c r="V182" i="4" s="1"/>
  <c r="W182" i="4" l="1"/>
  <c r="O185" i="4"/>
  <c r="R184" i="4"/>
  <c r="U183" i="4"/>
  <c r="T183" i="4"/>
  <c r="V183" i="4" s="1"/>
  <c r="N185" i="4"/>
  <c r="P184" i="4"/>
  <c r="W183" i="4" l="1"/>
  <c r="U184" i="4"/>
  <c r="T184" i="4"/>
  <c r="R185" i="4"/>
  <c r="O186" i="4"/>
  <c r="N186" i="4"/>
  <c r="P185" i="4"/>
  <c r="V184" i="4" l="1"/>
  <c r="W184" i="4" s="1"/>
  <c r="R186" i="4"/>
  <c r="O187" i="4"/>
  <c r="U185" i="4"/>
  <c r="T185" i="4"/>
  <c r="V185" i="4" s="1"/>
  <c r="W185" i="4" s="1"/>
  <c r="N187" i="4"/>
  <c r="P186" i="4"/>
  <c r="U186" i="4" l="1"/>
  <c r="T186" i="4"/>
  <c r="N188" i="4"/>
  <c r="P187" i="4"/>
  <c r="R187" i="4"/>
  <c r="O188" i="4"/>
  <c r="V186" i="4" l="1"/>
  <c r="W186" i="4" s="1"/>
  <c r="U187" i="4"/>
  <c r="T187" i="4"/>
  <c r="V187" i="4" s="1"/>
  <c r="W187" i="4" s="1"/>
  <c r="R188" i="4"/>
  <c r="O189" i="4"/>
  <c r="N189" i="4"/>
  <c r="P188" i="4"/>
  <c r="R189" i="4" l="1"/>
  <c r="O190" i="4"/>
  <c r="N190" i="4"/>
  <c r="P189" i="4"/>
  <c r="U188" i="4"/>
  <c r="T188" i="4"/>
  <c r="V188" i="4" s="1"/>
  <c r="W188" i="4" s="1"/>
  <c r="T189" i="4" l="1"/>
  <c r="U189" i="4"/>
  <c r="N191" i="4"/>
  <c r="P190" i="4"/>
  <c r="O191" i="4"/>
  <c r="R190" i="4"/>
  <c r="U190" i="4" l="1"/>
  <c r="T190" i="4"/>
  <c r="R191" i="4"/>
  <c r="O192" i="4"/>
  <c r="V189" i="4"/>
  <c r="W189" i="4" s="1"/>
  <c r="N192" i="4"/>
  <c r="P191" i="4"/>
  <c r="V190" i="4" l="1"/>
  <c r="W190" i="4" s="1"/>
  <c r="N193" i="4"/>
  <c r="P192" i="4"/>
  <c r="O193" i="4"/>
  <c r="R192" i="4"/>
  <c r="T191" i="4"/>
  <c r="U191" i="4"/>
  <c r="V191" i="4" l="1"/>
  <c r="W191" i="4" s="1"/>
  <c r="T192" i="4"/>
  <c r="U192" i="4"/>
  <c r="R193" i="4"/>
  <c r="O194" i="4"/>
  <c r="N194" i="4"/>
  <c r="P193" i="4"/>
  <c r="V192" i="4" l="1"/>
  <c r="W192" i="4" s="1"/>
  <c r="N195" i="4"/>
  <c r="P194" i="4"/>
  <c r="O195" i="4"/>
  <c r="R194" i="4"/>
  <c r="U193" i="4"/>
  <c r="T193" i="4"/>
  <c r="V193" i="4" s="1"/>
  <c r="W193" i="4" s="1"/>
  <c r="P195" i="4" l="1"/>
  <c r="N196" i="4"/>
  <c r="R195" i="4"/>
  <c r="O196" i="4"/>
  <c r="T194" i="4"/>
  <c r="U194" i="4"/>
  <c r="V194" i="4" l="1"/>
  <c r="W194" i="4" s="1"/>
  <c r="O197" i="4"/>
  <c r="R196" i="4"/>
  <c r="U195" i="4"/>
  <c r="T195" i="4"/>
  <c r="V195" i="4" s="1"/>
  <c r="W195" i="4" s="1"/>
  <c r="P196" i="4"/>
  <c r="N197" i="4"/>
  <c r="N198" i="4" l="1"/>
  <c r="P197" i="4"/>
  <c r="U196" i="4"/>
  <c r="T196" i="4"/>
  <c r="V196" i="4" s="1"/>
  <c r="W196" i="4" s="1"/>
  <c r="R197" i="4"/>
  <c r="O198" i="4"/>
  <c r="P198" i="4" l="1"/>
  <c r="N199" i="4"/>
  <c r="O199" i="4"/>
  <c r="R198" i="4"/>
  <c r="U197" i="4"/>
  <c r="T197" i="4"/>
  <c r="V197" i="4" s="1"/>
  <c r="W197" i="4" s="1"/>
  <c r="R199" i="4" l="1"/>
  <c r="O200" i="4"/>
  <c r="N200" i="4"/>
  <c r="P199" i="4"/>
  <c r="U198" i="4"/>
  <c r="T198" i="4"/>
  <c r="V198" i="4" s="1"/>
  <c r="W198" i="4" s="1"/>
  <c r="U199" i="4" l="1"/>
  <c r="T199" i="4"/>
  <c r="N201" i="4"/>
  <c r="P200" i="4"/>
  <c r="O201" i="4"/>
  <c r="R200" i="4"/>
  <c r="V199" i="4" l="1"/>
  <c r="W199" i="4" s="1"/>
  <c r="U200" i="4"/>
  <c r="T200" i="4"/>
  <c r="V200" i="4" s="1"/>
  <c r="W200" i="4" s="1"/>
  <c r="N202" i="4"/>
  <c r="P201" i="4"/>
  <c r="R201" i="4"/>
  <c r="O202" i="4"/>
  <c r="U201" i="4" l="1"/>
  <c r="T201" i="4"/>
  <c r="N203" i="4"/>
  <c r="P202" i="4"/>
  <c r="R202" i="4"/>
  <c r="O203" i="4"/>
  <c r="V201" i="4" l="1"/>
  <c r="W201" i="4" s="1"/>
  <c r="N204" i="4"/>
  <c r="P203" i="4"/>
  <c r="R203" i="4"/>
  <c r="O204" i="4"/>
  <c r="U202" i="4"/>
  <c r="T202" i="4"/>
  <c r="V202" i="4" s="1"/>
  <c r="W202" i="4" s="1"/>
  <c r="N205" i="4" l="1"/>
  <c r="P204" i="4"/>
  <c r="R204" i="4"/>
  <c r="O205" i="4"/>
  <c r="U203" i="4"/>
  <c r="T203" i="4"/>
  <c r="V203" i="4" l="1"/>
  <c r="W203" i="4" s="1"/>
  <c r="U204" i="4"/>
  <c r="T204" i="4"/>
  <c r="R205" i="4"/>
  <c r="O206" i="4"/>
  <c r="N206" i="4"/>
  <c r="P205" i="4"/>
  <c r="V204" i="4" l="1"/>
  <c r="W204" i="4" s="1"/>
  <c r="O207" i="4"/>
  <c r="R206" i="4"/>
  <c r="N207" i="4"/>
  <c r="P206" i="4"/>
  <c r="T205" i="4"/>
  <c r="U205" i="4"/>
  <c r="U206" i="4" l="1"/>
  <c r="T206" i="4"/>
  <c r="N208" i="4"/>
  <c r="P207" i="4"/>
  <c r="R207" i="4"/>
  <c r="O208" i="4"/>
  <c r="V205" i="4"/>
  <c r="W205" i="4" s="1"/>
  <c r="V206" i="4" l="1"/>
  <c r="W206" i="4" s="1"/>
  <c r="T207" i="4"/>
  <c r="U207" i="4"/>
  <c r="N209" i="4"/>
  <c r="P208" i="4"/>
  <c r="O209" i="4"/>
  <c r="R208" i="4"/>
  <c r="V207" i="4" l="1"/>
  <c r="W207" i="4" s="1"/>
  <c r="T208" i="4"/>
  <c r="U208" i="4"/>
  <c r="R209" i="4"/>
  <c r="O210" i="4"/>
  <c r="N210" i="4"/>
  <c r="P209" i="4"/>
  <c r="U209" i="4" l="1"/>
  <c r="T209" i="4"/>
  <c r="V209" i="4" s="1"/>
  <c r="N211" i="4"/>
  <c r="P210" i="4"/>
  <c r="O211" i="4"/>
  <c r="R210" i="4"/>
  <c r="V208" i="4"/>
  <c r="W208" i="4" s="1"/>
  <c r="W209" i="4" s="1"/>
  <c r="T210" i="4" l="1"/>
  <c r="U210" i="4"/>
  <c r="R211" i="4"/>
  <c r="O212" i="4"/>
  <c r="N212" i="4"/>
  <c r="P211" i="4"/>
  <c r="U211" i="4" l="1"/>
  <c r="T211" i="4"/>
  <c r="O213" i="4"/>
  <c r="R212" i="4"/>
  <c r="P212" i="4"/>
  <c r="N213" i="4"/>
  <c r="V210" i="4"/>
  <c r="W210" i="4" s="1"/>
  <c r="V211" i="4" l="1"/>
  <c r="W211" i="4" s="1"/>
  <c r="N214" i="4"/>
  <c r="P213" i="4"/>
  <c r="R213" i="4"/>
  <c r="O214" i="4"/>
  <c r="U212" i="4"/>
  <c r="T212" i="4"/>
  <c r="V212" i="4" l="1"/>
  <c r="W212" i="4" s="1"/>
  <c r="O215" i="4"/>
  <c r="R214" i="4"/>
  <c r="U213" i="4"/>
  <c r="T213" i="4"/>
  <c r="V213" i="4" s="1"/>
  <c r="P214" i="4"/>
  <c r="N215" i="4"/>
  <c r="W213" i="4" l="1"/>
  <c r="U214" i="4"/>
  <c r="T214" i="4"/>
  <c r="V214" i="4" s="1"/>
  <c r="W214" i="4" s="1"/>
  <c r="R215" i="4"/>
  <c r="O216" i="4"/>
  <c r="N216" i="4"/>
  <c r="P215" i="4"/>
  <c r="U215" i="4" l="1"/>
  <c r="T215" i="4"/>
  <c r="O217" i="4"/>
  <c r="R216" i="4"/>
  <c r="N217" i="4"/>
  <c r="P216" i="4"/>
  <c r="V215" i="4" l="1"/>
  <c r="W215" i="4" s="1"/>
  <c r="O218" i="4"/>
  <c r="R217" i="4"/>
  <c r="U216" i="4"/>
  <c r="T216" i="4"/>
  <c r="V216" i="4" s="1"/>
  <c r="P217" i="4"/>
  <c r="N218" i="4"/>
  <c r="W216" i="4" l="1"/>
  <c r="P218" i="4"/>
  <c r="N219" i="4"/>
  <c r="U217" i="4"/>
  <c r="T217" i="4"/>
  <c r="V217" i="4" s="1"/>
  <c r="W217" i="4" s="1"/>
  <c r="O219" i="4"/>
  <c r="R218" i="4"/>
  <c r="O220" i="4" l="1"/>
  <c r="R219" i="4"/>
  <c r="U218" i="4"/>
  <c r="T218" i="4"/>
  <c r="V218" i="4" s="1"/>
  <c r="W218" i="4" s="1"/>
  <c r="P219" i="4"/>
  <c r="N220" i="4"/>
  <c r="U219" i="4" l="1"/>
  <c r="T219" i="4"/>
  <c r="P220" i="4"/>
  <c r="N221" i="4"/>
  <c r="O221" i="4"/>
  <c r="R220" i="4"/>
  <c r="V219" i="4" l="1"/>
  <c r="W219" i="4" s="1"/>
  <c r="P221" i="4"/>
  <c r="N222" i="4"/>
  <c r="O222" i="4"/>
  <c r="R221" i="4"/>
  <c r="U220" i="4"/>
  <c r="T220" i="4"/>
  <c r="V220" i="4" s="1"/>
  <c r="W220" i="4" s="1"/>
  <c r="O223" i="4" l="1"/>
  <c r="R222" i="4"/>
  <c r="U221" i="4"/>
  <c r="T221" i="4"/>
  <c r="V221" i="4" s="1"/>
  <c r="W221" i="4" s="1"/>
  <c r="P222" i="4"/>
  <c r="N223" i="4"/>
  <c r="N224" i="4" l="1"/>
  <c r="P223" i="4"/>
  <c r="O224" i="4"/>
  <c r="R223" i="4"/>
  <c r="U222" i="4"/>
  <c r="T222" i="4"/>
  <c r="V222" i="4" s="1"/>
  <c r="W222" i="4" s="1"/>
  <c r="P224" i="4" l="1"/>
  <c r="N225" i="4"/>
  <c r="O225" i="4"/>
  <c r="R224" i="4"/>
  <c r="U223" i="4"/>
  <c r="T223" i="4"/>
  <c r="V223" i="4" s="1"/>
  <c r="W223" i="4" s="1"/>
  <c r="O226" i="4" l="1"/>
  <c r="R225" i="4"/>
  <c r="N226" i="4"/>
  <c r="P225" i="4"/>
  <c r="U224" i="4"/>
  <c r="T224" i="4"/>
  <c r="V224" i="4" l="1"/>
  <c r="W224" i="4" s="1"/>
  <c r="U225" i="4"/>
  <c r="T225" i="4"/>
  <c r="P226" i="4"/>
  <c r="N227" i="4"/>
  <c r="O227" i="4"/>
  <c r="R226" i="4"/>
  <c r="V225" i="4" l="1"/>
  <c r="W225" i="4" s="1"/>
  <c r="N228" i="4"/>
  <c r="P227" i="4"/>
  <c r="O228" i="4"/>
  <c r="R227" i="4"/>
  <c r="U226" i="4"/>
  <c r="T226" i="4"/>
  <c r="V226" i="4" s="1"/>
  <c r="W226" i="4" l="1"/>
  <c r="U227" i="4"/>
  <c r="T227" i="4"/>
  <c r="P228" i="4"/>
  <c r="N229" i="4"/>
  <c r="O229" i="4"/>
  <c r="R228" i="4"/>
  <c r="V227" i="4" l="1"/>
  <c r="W227" i="4"/>
  <c r="O230" i="4"/>
  <c r="R229" i="4"/>
  <c r="U228" i="4"/>
  <c r="T228" i="4"/>
  <c r="N230" i="4"/>
  <c r="P229" i="4"/>
  <c r="V228" i="4" l="1"/>
  <c r="W228" i="4" s="1"/>
  <c r="U229" i="4"/>
  <c r="T229" i="4"/>
  <c r="V229" i="4" s="1"/>
  <c r="P230" i="4"/>
  <c r="N231" i="4"/>
  <c r="O231" i="4"/>
  <c r="R230" i="4"/>
  <c r="W229" i="4" l="1"/>
  <c r="N232" i="4"/>
  <c r="P231" i="4"/>
  <c r="O232" i="4"/>
  <c r="R231" i="4"/>
  <c r="U230" i="4"/>
  <c r="T230" i="4"/>
  <c r="V230" i="4" s="1"/>
  <c r="W230" i="4" s="1"/>
  <c r="O233" i="4" l="1"/>
  <c r="R232" i="4"/>
  <c r="P232" i="4"/>
  <c r="N233" i="4"/>
  <c r="U231" i="4"/>
  <c r="T231" i="4"/>
  <c r="V231" i="4" s="1"/>
  <c r="W231" i="4" s="1"/>
  <c r="U232" i="4" l="1"/>
  <c r="T232" i="4"/>
  <c r="N234" i="4"/>
  <c r="P233" i="4"/>
  <c r="O234" i="4"/>
  <c r="R233" i="4"/>
  <c r="V232" i="4" l="1"/>
  <c r="W232" i="4" s="1"/>
  <c r="P234" i="4"/>
  <c r="N235" i="4"/>
  <c r="O235" i="4"/>
  <c r="R234" i="4"/>
  <c r="U233" i="4"/>
  <c r="T233" i="4"/>
  <c r="V233" i="4" s="1"/>
  <c r="W233" i="4" l="1"/>
  <c r="O236" i="4"/>
  <c r="R235" i="4"/>
  <c r="N236" i="4"/>
  <c r="P235" i="4"/>
  <c r="U234" i="4"/>
  <c r="T234" i="4"/>
  <c r="V234" i="4" s="1"/>
  <c r="W234" i="4" s="1"/>
  <c r="U235" i="4" l="1"/>
  <c r="T235" i="4"/>
  <c r="O237" i="4"/>
  <c r="R236" i="4"/>
  <c r="P236" i="4"/>
  <c r="N237" i="4"/>
  <c r="V235" i="4" l="1"/>
  <c r="W235" i="4" s="1"/>
  <c r="N238" i="4"/>
  <c r="P237" i="4"/>
  <c r="O238" i="4"/>
  <c r="R237" i="4"/>
  <c r="U236" i="4"/>
  <c r="T236" i="4"/>
  <c r="V236" i="4" s="1"/>
  <c r="W236" i="4" s="1"/>
  <c r="U237" i="4" l="1"/>
  <c r="T237" i="4"/>
  <c r="V237" i="4" s="1"/>
  <c r="W237" i="4" s="1"/>
  <c r="O239" i="4"/>
  <c r="R238" i="4"/>
  <c r="P238" i="4"/>
  <c r="N239" i="4"/>
  <c r="N240" i="4" l="1"/>
  <c r="P239" i="4"/>
  <c r="U238" i="4"/>
  <c r="T238" i="4"/>
  <c r="V238" i="4" s="1"/>
  <c r="W238" i="4" s="1"/>
  <c r="O240" i="4"/>
  <c r="R239" i="4"/>
  <c r="O241" i="4" l="1"/>
  <c r="R240" i="4"/>
  <c r="U239" i="4"/>
  <c r="T239" i="4"/>
  <c r="V239" i="4" s="1"/>
  <c r="W239" i="4" s="1"/>
  <c r="P240" i="4"/>
  <c r="N241" i="4"/>
  <c r="U240" i="4" l="1"/>
  <c r="T240" i="4"/>
  <c r="V240" i="4" s="1"/>
  <c r="W240" i="4" s="1"/>
  <c r="N242" i="4"/>
  <c r="P241" i="4"/>
  <c r="O242" i="4"/>
  <c r="R241" i="4"/>
  <c r="U241" i="4" l="1"/>
  <c r="T241" i="4"/>
  <c r="O243" i="4"/>
  <c r="R242" i="4"/>
  <c r="P242" i="4"/>
  <c r="N243" i="4"/>
  <c r="V241" i="4" l="1"/>
  <c r="W241" i="4" s="1"/>
  <c r="U242" i="4"/>
  <c r="T242" i="4"/>
  <c r="V242" i="4" s="1"/>
  <c r="N244" i="4"/>
  <c r="P243" i="4"/>
  <c r="O244" i="4"/>
  <c r="R243" i="4"/>
  <c r="W242" i="4" l="1"/>
  <c r="P244" i="4"/>
  <c r="N245" i="4"/>
  <c r="O245" i="4"/>
  <c r="R244" i="4"/>
  <c r="U243" i="4"/>
  <c r="T243" i="4"/>
  <c r="V243" i="4" s="1"/>
  <c r="W243" i="4" s="1"/>
  <c r="O246" i="4" l="1"/>
  <c r="R245" i="4"/>
  <c r="N246" i="4"/>
  <c r="P245" i="4"/>
  <c r="U244" i="4"/>
  <c r="T244" i="4"/>
  <c r="V244" i="4" s="1"/>
  <c r="W244" i="4" s="1"/>
  <c r="U245" i="4" l="1"/>
  <c r="T245" i="4"/>
  <c r="O247" i="4"/>
  <c r="R246" i="4"/>
  <c r="P246" i="4"/>
  <c r="N247" i="4"/>
  <c r="V245" i="4" l="1"/>
  <c r="W245" i="4" s="1"/>
  <c r="N248" i="4"/>
  <c r="P247" i="4"/>
  <c r="O248" i="4"/>
  <c r="R247" i="4"/>
  <c r="U246" i="4"/>
  <c r="T246" i="4"/>
  <c r="V246" i="4" s="1"/>
  <c r="W246" i="4" l="1"/>
  <c r="O249" i="4"/>
  <c r="R248" i="4"/>
  <c r="P248" i="4"/>
  <c r="N249" i="4"/>
  <c r="U247" i="4"/>
  <c r="T247" i="4"/>
  <c r="V247" i="4" s="1"/>
  <c r="W247" i="4" s="1"/>
  <c r="N250" i="4" l="1"/>
  <c r="P249" i="4"/>
  <c r="U248" i="4"/>
  <c r="T248" i="4"/>
  <c r="V248" i="4" s="1"/>
  <c r="W248" i="4" s="1"/>
  <c r="O250" i="4"/>
  <c r="R249" i="4"/>
  <c r="O251" i="4" l="1"/>
  <c r="R250" i="4"/>
  <c r="U249" i="4"/>
  <c r="T249" i="4"/>
  <c r="V249" i="4" s="1"/>
  <c r="W249" i="4" s="1"/>
  <c r="P250" i="4"/>
  <c r="N251" i="4"/>
  <c r="U250" i="4" l="1"/>
  <c r="T250" i="4"/>
  <c r="O252" i="4"/>
  <c r="R251" i="4"/>
  <c r="N252" i="4"/>
  <c r="P251" i="4"/>
  <c r="V250" i="4" l="1"/>
  <c r="W250" i="4" s="1"/>
  <c r="U251" i="4"/>
  <c r="T251" i="4"/>
  <c r="V251" i="4" s="1"/>
  <c r="O253" i="4"/>
  <c r="R252" i="4"/>
  <c r="P252" i="4"/>
  <c r="N253" i="4"/>
  <c r="W251" i="4" l="1"/>
  <c r="N254" i="4"/>
  <c r="P253" i="4"/>
  <c r="O254" i="4"/>
  <c r="R253" i="4"/>
  <c r="U252" i="4"/>
  <c r="T252" i="4"/>
  <c r="V252" i="4" s="1"/>
  <c r="W252" i="4" s="1"/>
  <c r="P254" i="4" l="1"/>
  <c r="N255" i="4"/>
  <c r="O255" i="4"/>
  <c r="R254" i="4"/>
  <c r="U253" i="4"/>
  <c r="T253" i="4"/>
  <c r="V253" i="4" s="1"/>
  <c r="W253" i="4" s="1"/>
  <c r="O256" i="4" l="1"/>
  <c r="R255" i="4"/>
  <c r="U254" i="4"/>
  <c r="T254" i="4"/>
  <c r="V254" i="4" s="1"/>
  <c r="W254" i="4" s="1"/>
  <c r="N256" i="4"/>
  <c r="P255" i="4"/>
  <c r="U255" i="4" l="1"/>
  <c r="T255" i="4"/>
  <c r="P256" i="4"/>
  <c r="N257" i="4"/>
  <c r="O257" i="4"/>
  <c r="R256" i="4"/>
  <c r="V255" i="4" l="1"/>
  <c r="W255" i="4" s="1"/>
  <c r="N258" i="4"/>
  <c r="P257" i="4"/>
  <c r="O258" i="4"/>
  <c r="R257" i="4"/>
  <c r="U256" i="4"/>
  <c r="T256" i="4"/>
  <c r="V256" i="4" s="1"/>
  <c r="W256" i="4" s="1"/>
  <c r="U257" i="4" l="1"/>
  <c r="T257" i="4"/>
  <c r="O259" i="4"/>
  <c r="R258" i="4"/>
  <c r="P258" i="4"/>
  <c r="N259" i="4"/>
  <c r="V257" i="4" l="1"/>
  <c r="W257" i="4" s="1"/>
  <c r="N260" i="4"/>
  <c r="P259" i="4"/>
  <c r="O260" i="4"/>
  <c r="R259" i="4"/>
  <c r="U258" i="4"/>
  <c r="T258" i="4"/>
  <c r="V258" i="4" s="1"/>
  <c r="W258" i="4" s="1"/>
  <c r="P260" i="4" l="1"/>
  <c r="N261" i="4"/>
  <c r="O261" i="4"/>
  <c r="R260" i="4"/>
  <c r="U259" i="4"/>
  <c r="T259" i="4"/>
  <c r="V259" i="4" s="1"/>
  <c r="W259" i="4" s="1"/>
  <c r="O262" i="4" l="1"/>
  <c r="R261" i="4"/>
  <c r="U260" i="4"/>
  <c r="T260" i="4"/>
  <c r="V260" i="4" s="1"/>
  <c r="W260" i="4" s="1"/>
  <c r="N262" i="4"/>
  <c r="P261" i="4"/>
  <c r="P262" i="4" l="1"/>
  <c r="N263" i="4"/>
  <c r="O263" i="4"/>
  <c r="R262" i="4"/>
  <c r="U261" i="4"/>
  <c r="T261" i="4"/>
  <c r="V261" i="4" s="1"/>
  <c r="W261" i="4" s="1"/>
  <c r="O264" i="4" l="1"/>
  <c r="R263" i="4"/>
  <c r="U262" i="4"/>
  <c r="T262" i="4"/>
  <c r="V262" i="4" s="1"/>
  <c r="W262" i="4" s="1"/>
  <c r="N264" i="4"/>
  <c r="P263" i="4"/>
  <c r="P264" i="4" l="1"/>
  <c r="N265" i="4"/>
  <c r="O265" i="4"/>
  <c r="R264" i="4"/>
  <c r="U263" i="4"/>
  <c r="T263" i="4"/>
  <c r="V263" i="4" l="1"/>
  <c r="W263" i="4" s="1"/>
  <c r="O266" i="4"/>
  <c r="R265" i="4"/>
  <c r="N266" i="4"/>
  <c r="P265" i="4"/>
  <c r="U264" i="4"/>
  <c r="T264" i="4"/>
  <c r="V264" i="4" s="1"/>
  <c r="W264" i="4" s="1"/>
  <c r="U265" i="4" l="1"/>
  <c r="T265" i="4"/>
  <c r="V265" i="4" s="1"/>
  <c r="W265" i="4" s="1"/>
  <c r="P266" i="4"/>
  <c r="N267" i="4"/>
  <c r="O267" i="4"/>
  <c r="R266" i="4"/>
  <c r="O268" i="4" l="1"/>
  <c r="R267" i="4"/>
  <c r="N268" i="4"/>
  <c r="P267" i="4"/>
  <c r="U266" i="4"/>
  <c r="T266" i="4"/>
  <c r="V266" i="4" s="1"/>
  <c r="W266" i="4" s="1"/>
  <c r="U267" i="4" l="1"/>
  <c r="T267" i="4"/>
  <c r="P268" i="4"/>
  <c r="N269" i="4"/>
  <c r="O269" i="4"/>
  <c r="R268" i="4"/>
  <c r="V267" i="4" l="1"/>
  <c r="W267" i="4" s="1"/>
  <c r="U268" i="4"/>
  <c r="T268" i="4"/>
  <c r="V268" i="4" s="1"/>
  <c r="N270" i="4"/>
  <c r="P269" i="4"/>
  <c r="O270" i="4"/>
  <c r="R269" i="4"/>
  <c r="W268" i="4" l="1"/>
  <c r="U269" i="4"/>
  <c r="T269" i="4"/>
  <c r="V269" i="4" s="1"/>
  <c r="W269" i="4" s="1"/>
  <c r="O271" i="4"/>
  <c r="R270" i="4"/>
  <c r="P270" i="4"/>
  <c r="N271" i="4"/>
  <c r="N272" i="4" l="1"/>
  <c r="P271" i="4"/>
  <c r="U270" i="4"/>
  <c r="T270" i="4"/>
  <c r="V270" i="4" s="1"/>
  <c r="W270" i="4" s="1"/>
  <c r="O272" i="4"/>
  <c r="R271" i="4"/>
  <c r="R272" i="4" l="1"/>
  <c r="O273" i="4"/>
  <c r="U271" i="4"/>
  <c r="T271" i="4"/>
  <c r="V271" i="4" s="1"/>
  <c r="W271" i="4" s="1"/>
  <c r="P272" i="4"/>
  <c r="N273" i="4"/>
  <c r="N274" i="4" l="1"/>
  <c r="P273" i="4"/>
  <c r="U272" i="4"/>
  <c r="T272" i="4"/>
  <c r="V272" i="4" s="1"/>
  <c r="W272" i="4" s="1"/>
  <c r="R273" i="4"/>
  <c r="O274" i="4"/>
  <c r="O275" i="4" l="1"/>
  <c r="R274" i="4"/>
  <c r="N275" i="4"/>
  <c r="P274" i="4"/>
  <c r="U273" i="4"/>
  <c r="T273" i="4"/>
  <c r="V273" i="4" s="1"/>
  <c r="W273" i="4" s="1"/>
  <c r="N276" i="4" l="1"/>
  <c r="P275" i="4"/>
  <c r="U274" i="4"/>
  <c r="T274" i="4"/>
  <c r="R275" i="4"/>
  <c r="O276" i="4"/>
  <c r="V274" i="4" l="1"/>
  <c r="W274" i="4" s="1"/>
  <c r="N277" i="4"/>
  <c r="P276" i="4"/>
  <c r="R276" i="4"/>
  <c r="O277" i="4"/>
  <c r="T275" i="4"/>
  <c r="U275" i="4"/>
  <c r="V275" i="4" l="1"/>
  <c r="W275" i="4" s="1"/>
  <c r="R277" i="4"/>
  <c r="O278" i="4"/>
  <c r="N278" i="4"/>
  <c r="P277" i="4"/>
  <c r="U276" i="4"/>
  <c r="T276" i="4"/>
  <c r="V276" i="4" s="1"/>
  <c r="W276" i="4" s="1"/>
  <c r="U277" i="4" l="1"/>
  <c r="T277" i="4"/>
  <c r="N279" i="4"/>
  <c r="P278" i="4"/>
  <c r="R278" i="4"/>
  <c r="O279" i="4"/>
  <c r="V277" i="4" l="1"/>
  <c r="W277" i="4" s="1"/>
  <c r="U278" i="4"/>
  <c r="T278" i="4"/>
  <c r="V278" i="4" s="1"/>
  <c r="N280" i="4"/>
  <c r="P279" i="4"/>
  <c r="R279" i="4"/>
  <c r="O280" i="4"/>
  <c r="W278" i="4" l="1"/>
  <c r="T279" i="4"/>
  <c r="U279" i="4"/>
  <c r="R280" i="4"/>
  <c r="O281" i="4"/>
  <c r="N281" i="4"/>
  <c r="P280" i="4"/>
  <c r="V279" i="4" l="1"/>
  <c r="W279" i="4" s="1"/>
  <c r="R281" i="4"/>
  <c r="O282" i="4"/>
  <c r="T280" i="4"/>
  <c r="U280" i="4"/>
  <c r="N282" i="4"/>
  <c r="P281" i="4"/>
  <c r="V280" i="4" l="1"/>
  <c r="W280" i="4"/>
  <c r="U281" i="4"/>
  <c r="T281" i="4"/>
  <c r="V281" i="4" s="1"/>
  <c r="W281" i="4" s="1"/>
  <c r="N283" i="4"/>
  <c r="P282" i="4"/>
  <c r="R282" i="4"/>
  <c r="O283" i="4"/>
  <c r="R283" i="4" l="1"/>
  <c r="O284" i="4"/>
  <c r="T282" i="4"/>
  <c r="U282" i="4"/>
  <c r="N284" i="4"/>
  <c r="P283" i="4"/>
  <c r="T283" i="4" l="1"/>
  <c r="U283" i="4"/>
  <c r="N285" i="4"/>
  <c r="P284" i="4"/>
  <c r="R284" i="4"/>
  <c r="O285" i="4"/>
  <c r="V282" i="4"/>
  <c r="W282" i="4" s="1"/>
  <c r="N286" i="4" l="1"/>
  <c r="P285" i="4"/>
  <c r="O286" i="4"/>
  <c r="R285" i="4"/>
  <c r="T284" i="4"/>
  <c r="U284" i="4"/>
  <c r="V283" i="4"/>
  <c r="W283" i="4" s="1"/>
  <c r="V284" i="4" l="1"/>
  <c r="W284" i="4" s="1"/>
  <c r="U285" i="4"/>
  <c r="T285" i="4"/>
  <c r="V285" i="4" s="1"/>
  <c r="N287" i="4"/>
  <c r="P286" i="4"/>
  <c r="O287" i="4"/>
  <c r="R286" i="4"/>
  <c r="W285" i="4" l="1"/>
  <c r="O288" i="4"/>
  <c r="R287" i="4"/>
  <c r="T286" i="4"/>
  <c r="U286" i="4"/>
  <c r="N288" i="4"/>
  <c r="P287" i="4"/>
  <c r="U287" i="4" l="1"/>
  <c r="T287" i="4"/>
  <c r="N289" i="4"/>
  <c r="P288" i="4"/>
  <c r="O289" i="4"/>
  <c r="R288" i="4"/>
  <c r="V286" i="4"/>
  <c r="W286" i="4" s="1"/>
  <c r="V287" i="4" l="1"/>
  <c r="W287" i="4" s="1"/>
  <c r="T288" i="4"/>
  <c r="U288" i="4"/>
  <c r="O290" i="4"/>
  <c r="R289" i="4"/>
  <c r="N290" i="4"/>
  <c r="P289" i="4"/>
  <c r="N291" i="4" l="1"/>
  <c r="P290" i="4"/>
  <c r="R290" i="4"/>
  <c r="O291" i="4"/>
  <c r="U289" i="4"/>
  <c r="T289" i="4"/>
  <c r="V289" i="4" s="1"/>
  <c r="V288" i="4"/>
  <c r="W288" i="4" s="1"/>
  <c r="W289" i="4" l="1"/>
  <c r="O292" i="4"/>
  <c r="R291" i="4"/>
  <c r="T290" i="4"/>
  <c r="U290" i="4"/>
  <c r="N292" i="4"/>
  <c r="P291" i="4"/>
  <c r="V290" i="4" l="1"/>
  <c r="W290" i="4" s="1"/>
  <c r="P292" i="4"/>
  <c r="N293" i="4"/>
  <c r="U291" i="4"/>
  <c r="T291" i="4"/>
  <c r="V291" i="4" s="1"/>
  <c r="W291" i="4" s="1"/>
  <c r="O293" i="4"/>
  <c r="R292" i="4"/>
  <c r="N294" i="4" l="1"/>
  <c r="P293" i="4"/>
  <c r="T292" i="4"/>
  <c r="U292" i="4"/>
  <c r="R293" i="4"/>
  <c r="O294" i="4"/>
  <c r="V292" i="4" l="1"/>
  <c r="W292" i="4" s="1"/>
  <c r="O295" i="4"/>
  <c r="R294" i="4"/>
  <c r="N295" i="4"/>
  <c r="P294" i="4"/>
  <c r="U293" i="4"/>
  <c r="T293" i="4"/>
  <c r="V293" i="4" s="1"/>
  <c r="W293" i="4" s="1"/>
  <c r="U294" i="4" l="1"/>
  <c r="T294" i="4"/>
  <c r="V294" i="4" s="1"/>
  <c r="W294" i="4" s="1"/>
  <c r="N296" i="4"/>
  <c r="P295" i="4"/>
  <c r="R295" i="4"/>
  <c r="O296" i="4"/>
  <c r="U295" i="4" l="1"/>
  <c r="T295" i="4"/>
  <c r="R296" i="4"/>
  <c r="O297" i="4"/>
  <c r="P296" i="4"/>
  <c r="N297" i="4"/>
  <c r="R297" i="4" l="1"/>
  <c r="O298" i="4"/>
  <c r="U296" i="4"/>
  <c r="T296" i="4"/>
  <c r="V296" i="4" s="1"/>
  <c r="N298" i="4"/>
  <c r="P297" i="4"/>
  <c r="V295" i="4"/>
  <c r="W295" i="4" s="1"/>
  <c r="W296" i="4" l="1"/>
  <c r="N299" i="4"/>
  <c r="P298" i="4"/>
  <c r="U297" i="4"/>
  <c r="T297" i="4"/>
  <c r="V297" i="4" s="1"/>
  <c r="W297" i="4" s="1"/>
  <c r="R298" i="4"/>
  <c r="O299" i="4"/>
  <c r="R299" i="4" l="1"/>
  <c r="O300" i="4"/>
  <c r="N300" i="4"/>
  <c r="P299" i="4"/>
  <c r="U298" i="4"/>
  <c r="T298" i="4"/>
  <c r="V298" i="4" s="1"/>
  <c r="W298" i="4" s="1"/>
  <c r="O301" i="4" l="1"/>
  <c r="R300" i="4"/>
  <c r="N301" i="4"/>
  <c r="P300" i="4"/>
  <c r="U299" i="4"/>
  <c r="T299" i="4"/>
  <c r="V299" i="4" s="1"/>
  <c r="W299" i="4" s="1"/>
  <c r="U300" i="4" l="1"/>
  <c r="T300" i="4"/>
  <c r="N302" i="4"/>
  <c r="P301" i="4"/>
  <c r="R301" i="4"/>
  <c r="O302" i="4"/>
  <c r="V300" i="4" l="1"/>
  <c r="W300" i="4" s="1"/>
  <c r="T301" i="4"/>
  <c r="U301" i="4"/>
  <c r="R302" i="4"/>
  <c r="O303" i="4"/>
  <c r="N303" i="4"/>
  <c r="P302" i="4"/>
  <c r="P303" i="4" l="1"/>
  <c r="N304" i="4"/>
  <c r="R303" i="4"/>
  <c r="O304" i="4"/>
  <c r="U302" i="4"/>
  <c r="T302" i="4"/>
  <c r="V302" i="4" s="1"/>
  <c r="V301" i="4"/>
  <c r="W301" i="4" s="1"/>
  <c r="W302" i="4" l="1"/>
  <c r="N305" i="4"/>
  <c r="P304" i="4"/>
  <c r="O305" i="4"/>
  <c r="R304" i="4"/>
  <c r="U303" i="4"/>
  <c r="T303" i="4"/>
  <c r="V303" i="4" s="1"/>
  <c r="W303" i="4" s="1"/>
  <c r="R305" i="4" l="1"/>
  <c r="O306" i="4"/>
  <c r="U304" i="4"/>
  <c r="T304" i="4"/>
  <c r="V304" i="4" s="1"/>
  <c r="W304" i="4" s="1"/>
  <c r="N306" i="4"/>
  <c r="P305" i="4"/>
  <c r="T305" i="4" l="1"/>
  <c r="U305" i="4"/>
  <c r="N307" i="4"/>
  <c r="P306" i="4"/>
  <c r="O307" i="4"/>
  <c r="R306" i="4"/>
  <c r="V305" i="4" l="1"/>
  <c r="W305" i="4" s="1"/>
  <c r="U306" i="4"/>
  <c r="T306" i="4"/>
  <c r="V306" i="4" s="1"/>
  <c r="W306" i="4" s="1"/>
  <c r="R307" i="4"/>
  <c r="O308" i="4"/>
  <c r="N308" i="4"/>
  <c r="P307" i="4"/>
  <c r="U307" i="4" l="1"/>
  <c r="T307" i="4"/>
  <c r="O309" i="4"/>
  <c r="R308" i="4"/>
  <c r="N309" i="4"/>
  <c r="P308" i="4"/>
  <c r="V307" i="4" l="1"/>
  <c r="W307" i="4" s="1"/>
  <c r="T308" i="4"/>
  <c r="U308" i="4"/>
  <c r="R309" i="4"/>
  <c r="O310" i="4"/>
  <c r="N310" i="4"/>
  <c r="P309" i="4"/>
  <c r="V308" i="4" l="1"/>
  <c r="W308" i="4" s="1"/>
  <c r="U309" i="4"/>
  <c r="T309" i="4"/>
  <c r="V309" i="4" s="1"/>
  <c r="O311" i="4"/>
  <c r="R310" i="4"/>
  <c r="N311" i="4"/>
  <c r="P310" i="4"/>
  <c r="W309" i="4" l="1"/>
  <c r="U310" i="4"/>
  <c r="T310" i="4"/>
  <c r="V310" i="4" s="1"/>
  <c r="R311" i="4"/>
  <c r="O312" i="4"/>
  <c r="N312" i="4"/>
  <c r="P311" i="4"/>
  <c r="W310" i="4" l="1"/>
  <c r="R312" i="4"/>
  <c r="O313" i="4"/>
  <c r="U311" i="4"/>
  <c r="T311" i="4"/>
  <c r="V311" i="4" s="1"/>
  <c r="W311" i="4" s="1"/>
  <c r="P312" i="4"/>
  <c r="N313" i="4"/>
  <c r="N314" i="4" l="1"/>
  <c r="P313" i="4"/>
  <c r="U312" i="4"/>
  <c r="T312" i="4"/>
  <c r="V312" i="4" s="1"/>
  <c r="W312" i="4" s="1"/>
  <c r="R313" i="4"/>
  <c r="O314" i="4"/>
  <c r="O315" i="4" l="1"/>
  <c r="R314" i="4"/>
  <c r="U313" i="4"/>
  <c r="T313" i="4"/>
  <c r="V313" i="4" s="1"/>
  <c r="W313" i="4" s="1"/>
  <c r="N315" i="4"/>
  <c r="P314" i="4"/>
  <c r="P315" i="4" l="1"/>
  <c r="N316" i="4"/>
  <c r="R315" i="4"/>
  <c r="O316" i="4"/>
  <c r="U314" i="4"/>
  <c r="T314" i="4"/>
  <c r="V314" i="4" s="1"/>
  <c r="W314" i="4" s="1"/>
  <c r="U315" i="4" l="1"/>
  <c r="T315" i="4"/>
  <c r="O317" i="4"/>
  <c r="R316" i="4"/>
  <c r="P316" i="4"/>
  <c r="N317" i="4"/>
  <c r="V315" i="4" l="1"/>
  <c r="W315" i="4" s="1"/>
  <c r="U316" i="4"/>
  <c r="T316" i="4"/>
  <c r="V316" i="4" s="1"/>
  <c r="P317" i="4"/>
  <c r="N318" i="4"/>
  <c r="O318" i="4"/>
  <c r="R317" i="4"/>
  <c r="W316" i="4" l="1"/>
  <c r="P318" i="4"/>
  <c r="N319" i="4"/>
  <c r="O319" i="4"/>
  <c r="R318" i="4"/>
  <c r="U317" i="4"/>
  <c r="T317" i="4"/>
  <c r="V317" i="4" s="1"/>
  <c r="W317" i="4" s="1"/>
  <c r="O320" i="4" l="1"/>
  <c r="R319" i="4"/>
  <c r="U318" i="4"/>
  <c r="T318" i="4"/>
  <c r="V318" i="4" s="1"/>
  <c r="W318" i="4" s="1"/>
  <c r="P319" i="4"/>
  <c r="N320" i="4"/>
  <c r="P320" i="4" l="1"/>
  <c r="N321" i="4"/>
  <c r="O321" i="4"/>
  <c r="R320" i="4"/>
  <c r="U319" i="4"/>
  <c r="T319" i="4"/>
  <c r="V319" i="4" s="1"/>
  <c r="W319" i="4" s="1"/>
  <c r="O322" i="4" l="1"/>
  <c r="R321" i="4"/>
  <c r="U320" i="4"/>
  <c r="T320" i="4"/>
  <c r="V320" i="4" s="1"/>
  <c r="W320" i="4" s="1"/>
  <c r="P321" i="4"/>
  <c r="N322" i="4"/>
  <c r="U321" i="4" l="1"/>
  <c r="T321" i="4"/>
  <c r="V321" i="4" s="1"/>
  <c r="W321" i="4" s="1"/>
  <c r="O323" i="4"/>
  <c r="R322" i="4"/>
  <c r="P322" i="4"/>
  <c r="N323" i="4"/>
  <c r="U322" i="4" l="1"/>
  <c r="T322" i="4"/>
  <c r="V322" i="4" s="1"/>
  <c r="W322" i="4" s="1"/>
  <c r="O324" i="4"/>
  <c r="R323" i="4"/>
  <c r="P323" i="4"/>
  <c r="N324" i="4"/>
  <c r="P324" i="4" l="1"/>
  <c r="N325" i="4"/>
  <c r="U323" i="4"/>
  <c r="T323" i="4"/>
  <c r="V323" i="4" s="1"/>
  <c r="W323" i="4" s="1"/>
  <c r="O325" i="4"/>
  <c r="R324" i="4"/>
  <c r="O326" i="4" l="1"/>
  <c r="R325" i="4"/>
  <c r="P325" i="4"/>
  <c r="N326" i="4"/>
  <c r="U324" i="4"/>
  <c r="T324" i="4"/>
  <c r="V324" i="4" s="1"/>
  <c r="W324" i="4" s="1"/>
  <c r="U325" i="4" l="1"/>
  <c r="T325" i="4"/>
  <c r="O327" i="4"/>
  <c r="R326" i="4"/>
  <c r="P326" i="4"/>
  <c r="N327" i="4"/>
  <c r="V325" i="4" l="1"/>
  <c r="W325" i="4" s="1"/>
  <c r="P327" i="4"/>
  <c r="N328" i="4"/>
  <c r="U326" i="4"/>
  <c r="T326" i="4"/>
  <c r="V326" i="4" s="1"/>
  <c r="W326" i="4" s="1"/>
  <c r="O328" i="4"/>
  <c r="R327" i="4"/>
  <c r="O329" i="4" l="1"/>
  <c r="R328" i="4"/>
  <c r="N329" i="4"/>
  <c r="P328" i="4"/>
  <c r="U327" i="4"/>
  <c r="T327" i="4"/>
  <c r="V327" i="4" l="1"/>
  <c r="W327" i="4" s="1"/>
  <c r="P329" i="4"/>
  <c r="N330" i="4"/>
  <c r="O330" i="4"/>
  <c r="R329" i="4"/>
  <c r="U328" i="4"/>
  <c r="T328" i="4"/>
  <c r="V328" i="4" s="1"/>
  <c r="W328" i="4" s="1"/>
  <c r="O331" i="4" l="1"/>
  <c r="R330" i="4"/>
  <c r="N331" i="4"/>
  <c r="P330" i="4"/>
  <c r="U329" i="4"/>
  <c r="T329" i="4"/>
  <c r="V329" i="4" s="1"/>
  <c r="W329" i="4" s="1"/>
  <c r="U330" i="4" l="1"/>
  <c r="T330" i="4"/>
  <c r="P331" i="4"/>
  <c r="N332" i="4"/>
  <c r="O332" i="4"/>
  <c r="R331" i="4"/>
  <c r="V330" i="4" l="1"/>
  <c r="W330" i="4" s="1"/>
  <c r="N333" i="4"/>
  <c r="P332" i="4"/>
  <c r="U331" i="4"/>
  <c r="T331" i="4"/>
  <c r="V331" i="4" s="1"/>
  <c r="W331" i="4" s="1"/>
  <c r="O333" i="4"/>
  <c r="R332" i="4"/>
  <c r="U332" i="4" l="1"/>
  <c r="T332" i="4"/>
  <c r="O334" i="4"/>
  <c r="R333" i="4"/>
  <c r="P333" i="4"/>
  <c r="N334" i="4"/>
  <c r="V332" i="4" l="1"/>
  <c r="W332" i="4" s="1"/>
  <c r="N335" i="4"/>
  <c r="P334" i="4"/>
  <c r="U333" i="4"/>
  <c r="T333" i="4"/>
  <c r="V333" i="4" s="1"/>
  <c r="W333" i="4" s="1"/>
  <c r="O335" i="4"/>
  <c r="R334" i="4"/>
  <c r="O336" i="4" l="1"/>
  <c r="R335" i="4"/>
  <c r="U334" i="4"/>
  <c r="T334" i="4"/>
  <c r="V334" i="4" s="1"/>
  <c r="W334" i="4" s="1"/>
  <c r="P335" i="4"/>
  <c r="N336" i="4"/>
  <c r="N337" i="4" l="1"/>
  <c r="P336" i="4"/>
  <c r="U335" i="4"/>
  <c r="T335" i="4"/>
  <c r="V335" i="4" s="1"/>
  <c r="W335" i="4" s="1"/>
  <c r="O337" i="4"/>
  <c r="R336" i="4"/>
  <c r="P337" i="4" l="1"/>
  <c r="N338" i="4"/>
  <c r="O338" i="4"/>
  <c r="R337" i="4"/>
  <c r="U336" i="4"/>
  <c r="T336" i="4"/>
  <c r="V336" i="4" s="1"/>
  <c r="W336" i="4" s="1"/>
  <c r="O339" i="4" l="1"/>
  <c r="R338" i="4"/>
  <c r="U337" i="4"/>
  <c r="T337" i="4"/>
  <c r="V337" i="4" s="1"/>
  <c r="W337" i="4" s="1"/>
  <c r="N339" i="4"/>
  <c r="P338" i="4"/>
  <c r="U338" i="4" l="1"/>
  <c r="T338" i="4"/>
  <c r="O340" i="4"/>
  <c r="R339" i="4"/>
  <c r="P339" i="4"/>
  <c r="N340" i="4"/>
  <c r="V338" i="4" l="1"/>
  <c r="W338" i="4" s="1"/>
  <c r="U339" i="4"/>
  <c r="T339" i="4"/>
  <c r="V339" i="4" s="1"/>
  <c r="N341" i="4"/>
  <c r="P340" i="4"/>
  <c r="O341" i="4"/>
  <c r="R340" i="4"/>
  <c r="W339" i="4" l="1"/>
  <c r="P341" i="4"/>
  <c r="N342" i="4"/>
  <c r="U340" i="4"/>
  <c r="T340" i="4"/>
  <c r="V340" i="4" s="1"/>
  <c r="W340" i="4" s="1"/>
  <c r="O342" i="4"/>
  <c r="R341" i="4"/>
  <c r="O343" i="4" l="1"/>
  <c r="R342" i="4"/>
  <c r="U341" i="4"/>
  <c r="T341" i="4"/>
  <c r="V341" i="4" s="1"/>
  <c r="W341" i="4" s="1"/>
  <c r="N343" i="4"/>
  <c r="P342" i="4"/>
  <c r="P343" i="4" l="1"/>
  <c r="N344" i="4"/>
  <c r="U342" i="4"/>
  <c r="T342" i="4"/>
  <c r="V342" i="4" s="1"/>
  <c r="W342" i="4" s="1"/>
  <c r="O344" i="4"/>
  <c r="R343" i="4"/>
  <c r="N345" i="4" l="1"/>
  <c r="P344" i="4"/>
  <c r="O345" i="4"/>
  <c r="R344" i="4"/>
  <c r="U343" i="4"/>
  <c r="T343" i="4"/>
  <c r="V343" i="4" l="1"/>
  <c r="W343" i="4" s="1"/>
  <c r="U344" i="4"/>
  <c r="T344" i="4"/>
  <c r="V344" i="4" s="1"/>
  <c r="O346" i="4"/>
  <c r="R345" i="4"/>
  <c r="P345" i="4"/>
  <c r="N346" i="4"/>
  <c r="W344" i="4" l="1"/>
  <c r="N347" i="4"/>
  <c r="P346" i="4"/>
  <c r="U345" i="4"/>
  <c r="T345" i="4"/>
  <c r="V345" i="4" s="1"/>
  <c r="W345" i="4" s="1"/>
  <c r="O347" i="4"/>
  <c r="R346" i="4"/>
  <c r="O348" i="4" l="1"/>
  <c r="R347" i="4"/>
  <c r="P347" i="4"/>
  <c r="N348" i="4"/>
  <c r="U346" i="4"/>
  <c r="T346" i="4"/>
  <c r="V346" i="4" s="1"/>
  <c r="W346" i="4" s="1"/>
  <c r="N349" i="4" l="1"/>
  <c r="P348" i="4"/>
  <c r="O349" i="4"/>
  <c r="R348" i="4"/>
  <c r="U347" i="4"/>
  <c r="T347" i="4"/>
  <c r="V347" i="4" s="1"/>
  <c r="W347" i="4" s="1"/>
  <c r="O350" i="4" l="1"/>
  <c r="R349" i="4"/>
  <c r="U348" i="4"/>
  <c r="T348" i="4"/>
  <c r="V348" i="4" s="1"/>
  <c r="W348" i="4" s="1"/>
  <c r="P349" i="4"/>
  <c r="N350" i="4"/>
  <c r="N351" i="4" l="1"/>
  <c r="P350" i="4"/>
  <c r="O351" i="4"/>
  <c r="R350" i="4"/>
  <c r="U349" i="4"/>
  <c r="T349" i="4"/>
  <c r="V349" i="4" s="1"/>
  <c r="W349" i="4" s="1"/>
  <c r="U350" i="4" l="1"/>
  <c r="T350" i="4"/>
  <c r="O352" i="4"/>
  <c r="R351" i="4"/>
  <c r="P351" i="4"/>
  <c r="N352" i="4"/>
  <c r="V350" i="4" l="1"/>
  <c r="W350" i="4" s="1"/>
  <c r="N353" i="4"/>
  <c r="P352" i="4"/>
  <c r="O353" i="4"/>
  <c r="R352" i="4"/>
  <c r="U351" i="4"/>
  <c r="T351" i="4"/>
  <c r="V351" i="4" s="1"/>
  <c r="W351" i="4" s="1"/>
  <c r="O354" i="4" l="1"/>
  <c r="R353" i="4"/>
  <c r="P353" i="4"/>
  <c r="N354" i="4"/>
  <c r="U352" i="4"/>
  <c r="T352" i="4"/>
  <c r="V352" i="4" s="1"/>
  <c r="W352" i="4" s="1"/>
  <c r="U353" i="4" l="1"/>
  <c r="T353" i="4"/>
  <c r="N355" i="4"/>
  <c r="P354" i="4"/>
  <c r="O355" i="4"/>
  <c r="R354" i="4"/>
  <c r="V353" i="4" l="1"/>
  <c r="W353" i="4" s="1"/>
  <c r="O356" i="4"/>
  <c r="R355" i="4"/>
  <c r="U354" i="4"/>
  <c r="T354" i="4"/>
  <c r="P355" i="4"/>
  <c r="N356" i="4"/>
  <c r="V354" i="4" l="1"/>
  <c r="W354" i="4" s="1"/>
  <c r="U355" i="4"/>
  <c r="T355" i="4"/>
  <c r="O357" i="4"/>
  <c r="R356" i="4"/>
  <c r="N357" i="4"/>
  <c r="P356" i="4"/>
  <c r="V355" i="4" l="1"/>
  <c r="W355" i="4" s="1"/>
  <c r="U356" i="4"/>
  <c r="T356" i="4"/>
  <c r="V356" i="4" s="1"/>
  <c r="P357" i="4"/>
  <c r="N358" i="4"/>
  <c r="O358" i="4"/>
  <c r="R357" i="4"/>
  <c r="W356" i="4" l="1"/>
  <c r="N359" i="4"/>
  <c r="P358" i="4"/>
  <c r="O359" i="4"/>
  <c r="R358" i="4"/>
  <c r="U357" i="4"/>
  <c r="T357" i="4"/>
  <c r="V357" i="4" s="1"/>
  <c r="W357" i="4" s="1"/>
  <c r="P359" i="4" l="1"/>
  <c r="N360" i="4"/>
  <c r="O360" i="4"/>
  <c r="R359" i="4"/>
  <c r="U358" i="4"/>
  <c r="T358" i="4"/>
  <c r="V358" i="4" s="1"/>
  <c r="W358" i="4" s="1"/>
  <c r="O361" i="4" l="1"/>
  <c r="R360" i="4"/>
  <c r="U359" i="4"/>
  <c r="T359" i="4"/>
  <c r="V359" i="4" s="1"/>
  <c r="W359" i="4" s="1"/>
  <c r="N361" i="4"/>
  <c r="P360" i="4"/>
  <c r="P361" i="4" l="1"/>
  <c r="N362" i="4"/>
  <c r="U360" i="4"/>
  <c r="T360" i="4"/>
  <c r="O362" i="4"/>
  <c r="R361" i="4"/>
  <c r="V360" i="4" l="1"/>
  <c r="W360" i="4" s="1"/>
  <c r="O363" i="4"/>
  <c r="R362" i="4"/>
  <c r="U361" i="4"/>
  <c r="T361" i="4"/>
  <c r="V361" i="4" s="1"/>
  <c r="W361" i="4" s="1"/>
  <c r="N363" i="4"/>
  <c r="P362" i="4"/>
  <c r="P363" i="4" l="1"/>
  <c r="N364" i="4"/>
  <c r="O364" i="4"/>
  <c r="R363" i="4"/>
  <c r="U362" i="4"/>
  <c r="T362" i="4"/>
  <c r="V362" i="4" s="1"/>
  <c r="W362" i="4" s="1"/>
  <c r="N365" i="4" l="1"/>
  <c r="P364" i="4"/>
  <c r="O365" i="4"/>
  <c r="R364" i="4"/>
  <c r="U363" i="4"/>
  <c r="T363" i="4"/>
  <c r="V363" i="4" s="1"/>
  <c r="W363" i="4" s="1"/>
  <c r="P365" i="4" l="1"/>
  <c r="N366" i="4"/>
  <c r="O366" i="4"/>
  <c r="R365" i="4"/>
  <c r="U364" i="4"/>
  <c r="T364" i="4"/>
  <c r="V364" i="4" s="1"/>
  <c r="W364" i="4" s="1"/>
  <c r="O367" i="4" l="1"/>
  <c r="R366" i="4"/>
  <c r="U365" i="4"/>
  <c r="T365" i="4"/>
  <c r="V365" i="4" s="1"/>
  <c r="W365" i="4" s="1"/>
  <c r="N367" i="4"/>
  <c r="P366" i="4"/>
  <c r="U366" i="4" l="1"/>
  <c r="T366" i="4"/>
  <c r="O368" i="4"/>
  <c r="R367" i="4"/>
  <c r="P367" i="4"/>
  <c r="N368" i="4"/>
  <c r="V366" i="4" l="1"/>
  <c r="W366" i="4" s="1"/>
  <c r="N369" i="4"/>
  <c r="P368" i="4"/>
  <c r="U367" i="4"/>
  <c r="T367" i="4"/>
  <c r="V367" i="4" s="1"/>
  <c r="O369" i="4"/>
  <c r="R368" i="4"/>
  <c r="W367" i="4" l="1"/>
  <c r="O370" i="4"/>
  <c r="R369" i="4"/>
  <c r="P369" i="4"/>
  <c r="N370" i="4"/>
  <c r="U368" i="4"/>
  <c r="T368" i="4"/>
  <c r="V368" i="4" s="1"/>
  <c r="W368" i="4" s="1"/>
  <c r="U369" i="4" l="1"/>
  <c r="T369" i="4"/>
  <c r="V369" i="4" s="1"/>
  <c r="W369" i="4" s="1"/>
  <c r="O371" i="4"/>
  <c r="R370" i="4"/>
  <c r="N371" i="4"/>
  <c r="P370" i="4"/>
  <c r="U370" i="4" l="1"/>
  <c r="T370" i="4"/>
  <c r="R371" i="4"/>
  <c r="O372" i="4"/>
  <c r="N372" i="4"/>
  <c r="P371" i="4"/>
  <c r="V370" i="4" l="1"/>
  <c r="W370" i="4" s="1"/>
  <c r="O373" i="4"/>
  <c r="R372" i="4"/>
  <c r="P372" i="4"/>
  <c r="N373" i="4"/>
  <c r="U371" i="4"/>
  <c r="T371" i="4"/>
  <c r="V371" i="4" s="1"/>
  <c r="W371" i="4" s="1"/>
  <c r="P373" i="4" l="1"/>
  <c r="N374" i="4"/>
  <c r="R373" i="4"/>
  <c r="O374" i="4"/>
  <c r="T372" i="4"/>
  <c r="U372" i="4"/>
  <c r="V372" i="4" l="1"/>
  <c r="W372" i="4" s="1"/>
  <c r="O375" i="4"/>
  <c r="R374" i="4"/>
  <c r="U373" i="4"/>
  <c r="T373" i="4"/>
  <c r="V373" i="4" s="1"/>
  <c r="W373" i="4" s="1"/>
  <c r="N375" i="4"/>
  <c r="P374" i="4"/>
  <c r="U374" i="4" l="1"/>
  <c r="T374" i="4"/>
  <c r="R375" i="4"/>
  <c r="O376" i="4"/>
  <c r="N376" i="4"/>
  <c r="P375" i="4"/>
  <c r="V374" i="4" l="1"/>
  <c r="W374" i="4" s="1"/>
  <c r="R376" i="4"/>
  <c r="O377" i="4"/>
  <c r="P376" i="4"/>
  <c r="N377" i="4"/>
  <c r="U375" i="4"/>
  <c r="T375" i="4"/>
  <c r="V375" i="4" s="1"/>
  <c r="W375" i="4" s="1"/>
  <c r="N378" i="4" l="1"/>
  <c r="P377" i="4"/>
  <c r="R377" i="4"/>
  <c r="O378" i="4"/>
  <c r="U376" i="4"/>
  <c r="T376" i="4"/>
  <c r="V376" i="4" s="1"/>
  <c r="W376" i="4" s="1"/>
  <c r="U377" i="4" l="1"/>
  <c r="T377" i="4"/>
  <c r="O379" i="4"/>
  <c r="R378" i="4"/>
  <c r="N379" i="4"/>
  <c r="P378" i="4"/>
  <c r="V377" i="4" l="1"/>
  <c r="W377" i="4" s="1"/>
  <c r="U378" i="4"/>
  <c r="T378" i="4"/>
  <c r="R379" i="4"/>
  <c r="O380" i="4"/>
  <c r="P379" i="4"/>
  <c r="N380" i="4"/>
  <c r="V378" i="4" l="1"/>
  <c r="W378" i="4" s="1"/>
  <c r="R380" i="4"/>
  <c r="O381" i="4"/>
  <c r="N381" i="4"/>
  <c r="P380" i="4"/>
  <c r="U379" i="4"/>
  <c r="T379" i="4"/>
  <c r="V379" i="4" s="1"/>
  <c r="W379" i="4" l="1"/>
  <c r="U380" i="4"/>
  <c r="T380" i="4"/>
  <c r="P381" i="4"/>
  <c r="N382" i="4"/>
  <c r="R381" i="4"/>
  <c r="O382" i="4"/>
  <c r="V380" i="4" l="1"/>
  <c r="W380" i="4" s="1"/>
  <c r="N383" i="4"/>
  <c r="P382" i="4"/>
  <c r="U381" i="4"/>
  <c r="T381" i="4"/>
  <c r="V381" i="4" s="1"/>
  <c r="W381" i="4" s="1"/>
  <c r="O383" i="4"/>
  <c r="R382" i="4"/>
  <c r="R383" i="4" l="1"/>
  <c r="O384" i="4"/>
  <c r="P383" i="4"/>
  <c r="N384" i="4"/>
  <c r="U382" i="4"/>
  <c r="T382" i="4"/>
  <c r="V382" i="4" s="1"/>
  <c r="W382" i="4" s="1"/>
  <c r="O385" i="4" l="1"/>
  <c r="R384" i="4"/>
  <c r="N385" i="4"/>
  <c r="P384" i="4"/>
  <c r="U383" i="4"/>
  <c r="T383" i="4"/>
  <c r="V383" i="4" l="1"/>
  <c r="W383" i="4" s="1"/>
  <c r="T384" i="4"/>
  <c r="U384" i="4"/>
  <c r="R385" i="4"/>
  <c r="O386" i="4"/>
  <c r="P385" i="4"/>
  <c r="N386" i="4"/>
  <c r="N387" i="4" l="1"/>
  <c r="P386" i="4"/>
  <c r="O387" i="4"/>
  <c r="R386" i="4"/>
  <c r="V384" i="4"/>
  <c r="W384" i="4" s="1"/>
  <c r="T385" i="4"/>
  <c r="U385" i="4"/>
  <c r="U386" i="4" l="1"/>
  <c r="T386" i="4"/>
  <c r="V386" i="4" s="1"/>
  <c r="V385" i="4"/>
  <c r="W385" i="4" s="1"/>
  <c r="R387" i="4"/>
  <c r="O388" i="4"/>
  <c r="P387" i="4"/>
  <c r="N388" i="4"/>
  <c r="W386" i="4" l="1"/>
  <c r="O389" i="4"/>
  <c r="R388" i="4"/>
  <c r="N389" i="4"/>
  <c r="P388" i="4"/>
  <c r="U387" i="4"/>
  <c r="T387" i="4"/>
  <c r="V387" i="4" s="1"/>
  <c r="W387" i="4" s="1"/>
  <c r="N390" i="4" l="1"/>
  <c r="P389" i="4"/>
  <c r="R389" i="4"/>
  <c r="O390" i="4"/>
  <c r="T388" i="4"/>
  <c r="U388" i="4"/>
  <c r="V388" i="4" l="1"/>
  <c r="W388" i="4" s="1"/>
  <c r="O391" i="4"/>
  <c r="R390" i="4"/>
  <c r="N391" i="4"/>
  <c r="P390" i="4"/>
  <c r="T389" i="4"/>
  <c r="U389" i="4"/>
  <c r="V389" i="4" l="1"/>
  <c r="W389" i="4" s="1"/>
  <c r="N392" i="4"/>
  <c r="P391" i="4"/>
  <c r="O392" i="4"/>
  <c r="R391" i="4"/>
  <c r="U390" i="4"/>
  <c r="T390" i="4"/>
  <c r="V390" i="4" s="1"/>
  <c r="W390" i="4" s="1"/>
  <c r="O393" i="4" l="1"/>
  <c r="R392" i="4"/>
  <c r="N393" i="4"/>
  <c r="P392" i="4"/>
  <c r="U391" i="4"/>
  <c r="T391" i="4"/>
  <c r="V391" i="4" s="1"/>
  <c r="W391" i="4" s="1"/>
  <c r="N394" i="4" l="1"/>
  <c r="P393" i="4"/>
  <c r="O394" i="4"/>
  <c r="R393" i="4"/>
  <c r="U392" i="4"/>
  <c r="T392" i="4"/>
  <c r="V392" i="4" s="1"/>
  <c r="W392" i="4" s="1"/>
  <c r="O395" i="4" l="1"/>
  <c r="R394" i="4"/>
  <c r="N395" i="4"/>
  <c r="P394" i="4"/>
  <c r="U393" i="4"/>
  <c r="T393" i="4"/>
  <c r="V393" i="4" s="1"/>
  <c r="W393" i="4" s="1"/>
  <c r="U394" i="4" l="1"/>
  <c r="T394" i="4"/>
  <c r="O396" i="4"/>
  <c r="R395" i="4"/>
  <c r="N396" i="4"/>
  <c r="P395" i="4"/>
  <c r="V394" i="4" l="1"/>
  <c r="W394" i="4" s="1"/>
  <c r="U395" i="4"/>
  <c r="T395" i="4"/>
  <c r="V395" i="4" s="1"/>
  <c r="O397" i="4"/>
  <c r="R396" i="4"/>
  <c r="N397" i="4"/>
  <c r="P396" i="4"/>
  <c r="W395" i="4" l="1"/>
  <c r="U396" i="4"/>
  <c r="T396" i="4"/>
  <c r="V396" i="4" s="1"/>
  <c r="W396" i="4" s="1"/>
  <c r="O398" i="4"/>
  <c r="R397" i="4"/>
  <c r="N398" i="4"/>
  <c r="P397" i="4"/>
  <c r="U397" i="4" l="1"/>
  <c r="T397" i="4"/>
  <c r="V397" i="4" s="1"/>
  <c r="W397" i="4" s="1"/>
  <c r="N399" i="4"/>
  <c r="P398" i="4"/>
  <c r="O399" i="4"/>
  <c r="R398" i="4"/>
  <c r="N400" i="4" l="1"/>
  <c r="P399" i="4"/>
  <c r="O400" i="4"/>
  <c r="R399" i="4"/>
  <c r="U398" i="4"/>
  <c r="T398" i="4"/>
  <c r="V398" i="4" s="1"/>
  <c r="W398" i="4" s="1"/>
  <c r="O401" i="4" l="1"/>
  <c r="R400" i="4"/>
  <c r="U399" i="4"/>
  <c r="T399" i="4"/>
  <c r="V399" i="4" s="1"/>
  <c r="W399" i="4" s="1"/>
  <c r="N401" i="4"/>
  <c r="P400" i="4"/>
  <c r="U400" i="4" l="1"/>
  <c r="T400" i="4"/>
  <c r="V400" i="4" s="1"/>
  <c r="W400" i="4" s="1"/>
  <c r="N402" i="4"/>
  <c r="P401" i="4"/>
  <c r="O402" i="4"/>
  <c r="R401" i="4"/>
  <c r="N403" i="4" l="1"/>
  <c r="P402" i="4"/>
  <c r="O403" i="4"/>
  <c r="R402" i="4"/>
  <c r="U401" i="4"/>
  <c r="T401" i="4"/>
  <c r="V401" i="4" s="1"/>
  <c r="W401" i="4" s="1"/>
  <c r="N404" i="4" l="1"/>
  <c r="P403" i="4"/>
  <c r="O404" i="4"/>
  <c r="R403" i="4"/>
  <c r="U402" i="4"/>
  <c r="T402" i="4"/>
  <c r="V402" i="4" s="1"/>
  <c r="W402" i="4" s="1"/>
  <c r="N405" i="4" l="1"/>
  <c r="P404" i="4"/>
  <c r="O405" i="4"/>
  <c r="R404" i="4"/>
  <c r="U403" i="4"/>
  <c r="T403" i="4"/>
  <c r="V403" i="4" s="1"/>
  <c r="W403" i="4" s="1"/>
  <c r="O406" i="4" l="1"/>
  <c r="R405" i="4"/>
  <c r="U404" i="4"/>
  <c r="T404" i="4"/>
  <c r="V404" i="4" s="1"/>
  <c r="W404" i="4" s="1"/>
  <c r="N406" i="4"/>
  <c r="P405" i="4"/>
  <c r="U405" i="4" l="1"/>
  <c r="T405" i="4"/>
  <c r="O407" i="4"/>
  <c r="R406" i="4"/>
  <c r="N407" i="4"/>
  <c r="P406" i="4"/>
  <c r="V405" i="4" l="1"/>
  <c r="W405" i="4" s="1"/>
  <c r="U406" i="4"/>
  <c r="T406" i="4"/>
  <c r="V406" i="4" s="1"/>
  <c r="W406" i="4" s="1"/>
  <c r="O408" i="4"/>
  <c r="R407" i="4"/>
  <c r="N408" i="4"/>
  <c r="P407" i="4"/>
  <c r="N409" i="4" l="1"/>
  <c r="P408" i="4"/>
  <c r="O409" i="4"/>
  <c r="R408" i="4"/>
  <c r="U407" i="4"/>
  <c r="T407" i="4"/>
  <c r="V407" i="4" s="1"/>
  <c r="W407" i="4" s="1"/>
  <c r="N410" i="4" l="1"/>
  <c r="P409" i="4"/>
  <c r="O410" i="4"/>
  <c r="R409" i="4"/>
  <c r="U408" i="4"/>
  <c r="T408" i="4"/>
  <c r="V408" i="4" s="1"/>
  <c r="W408" i="4" s="1"/>
  <c r="U409" i="4" l="1"/>
  <c r="T409" i="4"/>
  <c r="V409" i="4" s="1"/>
  <c r="W409" i="4" s="1"/>
  <c r="N411" i="4"/>
  <c r="P410" i="4"/>
  <c r="O411" i="4"/>
  <c r="R410" i="4"/>
  <c r="O412" i="4" l="1"/>
  <c r="R411" i="4"/>
  <c r="U410" i="4"/>
  <c r="T410" i="4"/>
  <c r="N412" i="4"/>
  <c r="P411" i="4"/>
  <c r="V410" i="4" l="1"/>
  <c r="W410" i="4" s="1"/>
  <c r="U411" i="4"/>
  <c r="T411" i="4"/>
  <c r="N413" i="4"/>
  <c r="P412" i="4"/>
  <c r="O413" i="4"/>
  <c r="R412" i="4"/>
  <c r="V411" i="4" l="1"/>
  <c r="W411" i="4" s="1"/>
  <c r="U412" i="4"/>
  <c r="T412" i="4"/>
  <c r="V412" i="4" s="1"/>
  <c r="W412" i="4" s="1"/>
  <c r="O414" i="4"/>
  <c r="R413" i="4"/>
  <c r="N414" i="4"/>
  <c r="P413" i="4"/>
  <c r="U413" i="4" l="1"/>
  <c r="T413" i="4"/>
  <c r="O415" i="4"/>
  <c r="R414" i="4"/>
  <c r="N415" i="4"/>
  <c r="P414" i="4"/>
  <c r="V413" i="4" l="1"/>
  <c r="W413" i="4" s="1"/>
  <c r="U414" i="4"/>
  <c r="T414" i="4"/>
  <c r="V414" i="4" s="1"/>
  <c r="W414" i="4" s="1"/>
  <c r="N416" i="4"/>
  <c r="P415" i="4"/>
  <c r="O416" i="4"/>
  <c r="R415" i="4"/>
  <c r="U415" i="4" l="1"/>
  <c r="T415" i="4"/>
  <c r="O417" i="4"/>
  <c r="R416" i="4"/>
  <c r="N417" i="4"/>
  <c r="P416" i="4"/>
  <c r="V415" i="4" l="1"/>
  <c r="W415" i="4" s="1"/>
  <c r="P417" i="4"/>
  <c r="N418" i="4"/>
  <c r="U416" i="4"/>
  <c r="T416" i="4"/>
  <c r="V416" i="4" s="1"/>
  <c r="R417" i="4"/>
  <c r="O418" i="4"/>
  <c r="W416" i="4" l="1"/>
  <c r="R418" i="4"/>
  <c r="O419" i="4"/>
  <c r="U417" i="4"/>
  <c r="T417" i="4"/>
  <c r="V417" i="4" s="1"/>
  <c r="P418" i="4"/>
  <c r="N419" i="4"/>
  <c r="W417" i="4" l="1"/>
  <c r="P419" i="4"/>
  <c r="N420" i="4"/>
  <c r="R419" i="4"/>
  <c r="O420" i="4"/>
  <c r="U418" i="4"/>
  <c r="T418" i="4"/>
  <c r="V418" i="4" s="1"/>
  <c r="W418" i="4" s="1"/>
  <c r="U419" i="4" l="1"/>
  <c r="T419" i="4"/>
  <c r="V419" i="4" s="1"/>
  <c r="W419" i="4" s="1"/>
  <c r="R420" i="4"/>
  <c r="O421" i="4"/>
  <c r="P420" i="4"/>
  <c r="N421" i="4"/>
  <c r="R421" i="4" l="1"/>
  <c r="O422" i="4"/>
  <c r="U420" i="4"/>
  <c r="T420" i="4"/>
  <c r="V420" i="4" s="1"/>
  <c r="W420" i="4" s="1"/>
  <c r="P421" i="4"/>
  <c r="N422" i="4"/>
  <c r="P422" i="4" l="1"/>
  <c r="N423" i="4"/>
  <c r="T421" i="4"/>
  <c r="U421" i="4"/>
  <c r="R422" i="4"/>
  <c r="O423" i="4"/>
  <c r="V421" i="4" l="1"/>
  <c r="W421" i="4" s="1"/>
  <c r="U422" i="4"/>
  <c r="T422" i="4"/>
  <c r="V422" i="4" s="1"/>
  <c r="R423" i="4"/>
  <c r="O424" i="4"/>
  <c r="N424" i="4"/>
  <c r="P423" i="4"/>
  <c r="U423" i="4" l="1"/>
  <c r="T423" i="4"/>
  <c r="R424" i="4"/>
  <c r="O425" i="4"/>
  <c r="P424" i="4"/>
  <c r="N425" i="4"/>
  <c r="W422" i="4"/>
  <c r="V423" i="4" l="1"/>
  <c r="W423" i="4" s="1"/>
  <c r="U424" i="4"/>
  <c r="T424" i="4"/>
  <c r="P425" i="4"/>
  <c r="N426" i="4"/>
  <c r="R425" i="4"/>
  <c r="O426" i="4"/>
  <c r="V424" i="4" l="1"/>
  <c r="W424" i="4" s="1"/>
  <c r="R426" i="4"/>
  <c r="O427" i="4"/>
  <c r="P426" i="4"/>
  <c r="N427" i="4"/>
  <c r="U425" i="4"/>
  <c r="T425" i="4"/>
  <c r="V425" i="4" s="1"/>
  <c r="W425" i="4" s="1"/>
  <c r="P427" i="4" l="1"/>
  <c r="N428" i="4"/>
  <c r="R427" i="4"/>
  <c r="O428" i="4"/>
  <c r="U426" i="4"/>
  <c r="T426" i="4"/>
  <c r="V426" i="4" s="1"/>
  <c r="W426" i="4" s="1"/>
  <c r="R428" i="4" l="1"/>
  <c r="O429" i="4"/>
  <c r="U427" i="4"/>
  <c r="T427" i="4"/>
  <c r="V427" i="4" s="1"/>
  <c r="W427" i="4" s="1"/>
  <c r="P428" i="4"/>
  <c r="N429" i="4"/>
  <c r="P429" i="4" l="1"/>
  <c r="N430" i="4"/>
  <c r="R429" i="4"/>
  <c r="O430" i="4"/>
  <c r="U428" i="4"/>
  <c r="T428" i="4"/>
  <c r="V428" i="4" s="1"/>
  <c r="W428" i="4" s="1"/>
  <c r="P430" i="4" l="1"/>
  <c r="N431" i="4"/>
  <c r="R430" i="4"/>
  <c r="O431" i="4"/>
  <c r="U429" i="4"/>
  <c r="T429" i="4"/>
  <c r="V429" i="4" s="1"/>
  <c r="W429" i="4" s="1"/>
  <c r="T430" i="4" l="1"/>
  <c r="U430" i="4"/>
  <c r="O432" i="4"/>
  <c r="R431" i="4"/>
  <c r="P431" i="4"/>
  <c r="N432" i="4"/>
  <c r="V430" i="4" l="1"/>
  <c r="W430" i="4" s="1"/>
  <c r="U431" i="4"/>
  <c r="T431" i="4"/>
  <c r="V431" i="4" s="1"/>
  <c r="W431" i="4" s="1"/>
  <c r="N433" i="4"/>
  <c r="P432" i="4"/>
  <c r="R432" i="4"/>
  <c r="O433" i="4"/>
  <c r="O434" i="4" l="1"/>
  <c r="R433" i="4"/>
  <c r="U432" i="4"/>
  <c r="T432" i="4"/>
  <c r="V432" i="4" s="1"/>
  <c r="W432" i="4" s="1"/>
  <c r="N434" i="4"/>
  <c r="P433" i="4"/>
  <c r="N435" i="4" l="1"/>
  <c r="P434" i="4"/>
  <c r="R434" i="4"/>
  <c r="O435" i="4"/>
  <c r="U433" i="4"/>
  <c r="T433" i="4"/>
  <c r="V433" i="4" s="1"/>
  <c r="W433" i="4" s="1"/>
  <c r="N436" i="4" l="1"/>
  <c r="P435" i="4"/>
  <c r="O436" i="4"/>
  <c r="R435" i="4"/>
  <c r="T434" i="4"/>
  <c r="U434" i="4"/>
  <c r="V434" i="4" l="1"/>
  <c r="W434" i="4" s="1"/>
  <c r="R436" i="4"/>
  <c r="O437" i="4"/>
  <c r="N437" i="4"/>
  <c r="P436" i="4"/>
  <c r="U435" i="4"/>
  <c r="T435" i="4"/>
  <c r="V435" i="4" s="1"/>
  <c r="W435" i="4" s="1"/>
  <c r="N438" i="4" l="1"/>
  <c r="P437" i="4"/>
  <c r="T436" i="4"/>
  <c r="U436" i="4"/>
  <c r="O438" i="4"/>
  <c r="R437" i="4"/>
  <c r="V436" i="4" l="1"/>
  <c r="W436" i="4" s="1"/>
  <c r="R438" i="4"/>
  <c r="O439" i="4"/>
  <c r="N439" i="4"/>
  <c r="P438" i="4"/>
  <c r="U437" i="4"/>
  <c r="T437" i="4"/>
  <c r="V437" i="4" l="1"/>
  <c r="W437" i="4" s="1"/>
  <c r="T438" i="4"/>
  <c r="U438" i="4"/>
  <c r="N440" i="4"/>
  <c r="P439" i="4"/>
  <c r="O440" i="4"/>
  <c r="R439" i="4"/>
  <c r="V438" i="4" l="1"/>
  <c r="W438" i="4" s="1"/>
  <c r="U439" i="4"/>
  <c r="T439" i="4"/>
  <c r="V439" i="4" s="1"/>
  <c r="W439" i="4" s="1"/>
  <c r="R440" i="4"/>
  <c r="O441" i="4"/>
  <c r="N441" i="4"/>
  <c r="P440" i="4"/>
  <c r="O442" i="4" l="1"/>
  <c r="R441" i="4"/>
  <c r="T440" i="4"/>
  <c r="U440" i="4"/>
  <c r="N442" i="4"/>
  <c r="P441" i="4"/>
  <c r="V440" i="4" l="1"/>
  <c r="W440" i="4" s="1"/>
  <c r="N443" i="4"/>
  <c r="P442" i="4"/>
  <c r="U441" i="4"/>
  <c r="T441" i="4"/>
  <c r="V441" i="4" s="1"/>
  <c r="W441" i="4" s="1"/>
  <c r="R442" i="4"/>
  <c r="O443" i="4"/>
  <c r="O444" i="4" l="1"/>
  <c r="R443" i="4"/>
  <c r="T442" i="4"/>
  <c r="U442" i="4"/>
  <c r="N444" i="4"/>
  <c r="P443" i="4"/>
  <c r="U443" i="4" l="1"/>
  <c r="T443" i="4"/>
  <c r="P444" i="4"/>
  <c r="N445" i="4"/>
  <c r="V442" i="4"/>
  <c r="W442" i="4" s="1"/>
  <c r="R444" i="4"/>
  <c r="O445" i="4"/>
  <c r="V443" i="4" l="1"/>
  <c r="W443" i="4" s="1"/>
  <c r="O446" i="4"/>
  <c r="R445" i="4"/>
  <c r="N446" i="4"/>
  <c r="P445" i="4"/>
  <c r="T444" i="4"/>
  <c r="U444" i="4"/>
  <c r="V444" i="4" l="1"/>
  <c r="W444" i="4" s="1"/>
  <c r="U445" i="4"/>
  <c r="T445" i="4"/>
  <c r="V445" i="4" s="1"/>
  <c r="W445" i="4" s="1"/>
  <c r="R446" i="4"/>
  <c r="O447" i="4"/>
  <c r="P446" i="4"/>
  <c r="N447" i="4"/>
  <c r="N448" i="4" l="1"/>
  <c r="P447" i="4"/>
  <c r="T446" i="4"/>
  <c r="U446" i="4"/>
  <c r="O448" i="4"/>
  <c r="R447" i="4"/>
  <c r="V446" i="4" l="1"/>
  <c r="W446" i="4" s="1"/>
  <c r="R448" i="4"/>
  <c r="O449" i="4"/>
  <c r="P448" i="4"/>
  <c r="N449" i="4"/>
  <c r="U447" i="4"/>
  <c r="T447" i="4"/>
  <c r="V447" i="4" s="1"/>
  <c r="W447" i="4" l="1"/>
  <c r="O450" i="4"/>
  <c r="R449" i="4"/>
  <c r="N450" i="4"/>
  <c r="P449" i="4"/>
  <c r="T448" i="4"/>
  <c r="U448" i="4"/>
  <c r="V448" i="4" l="1"/>
  <c r="W448" i="4" s="1"/>
  <c r="N451" i="4"/>
  <c r="P450" i="4"/>
  <c r="R450" i="4"/>
  <c r="O451" i="4"/>
  <c r="U449" i="4"/>
  <c r="T449" i="4"/>
  <c r="V449" i="4" s="1"/>
  <c r="W449" i="4" l="1"/>
  <c r="T450" i="4"/>
  <c r="U450" i="4"/>
  <c r="P451" i="4"/>
  <c r="N452" i="4"/>
  <c r="O452" i="4"/>
  <c r="R451" i="4"/>
  <c r="V450" i="4" l="1"/>
  <c r="W450" i="4" s="1"/>
  <c r="N453" i="4"/>
  <c r="P452" i="4"/>
  <c r="R452" i="4"/>
  <c r="O453" i="4"/>
  <c r="U451" i="4"/>
  <c r="T451" i="4"/>
  <c r="V451" i="4" s="1"/>
  <c r="W451" i="4" l="1"/>
  <c r="U452" i="4"/>
  <c r="T452" i="4"/>
  <c r="O454" i="4"/>
  <c r="R453" i="4"/>
  <c r="N454" i="4"/>
  <c r="P453" i="4"/>
  <c r="V452" i="4" l="1"/>
  <c r="W452" i="4" s="1"/>
  <c r="T453" i="4"/>
  <c r="U453" i="4"/>
  <c r="N455" i="4"/>
  <c r="P454" i="4"/>
  <c r="R454" i="4"/>
  <c r="O455" i="4"/>
  <c r="O456" i="4" l="1"/>
  <c r="R455" i="4"/>
  <c r="N456" i="4"/>
  <c r="P455" i="4"/>
  <c r="U454" i="4"/>
  <c r="T454" i="4"/>
  <c r="V454" i="4" s="1"/>
  <c r="V453" i="4"/>
  <c r="W453" i="4" s="1"/>
  <c r="W454" i="4" l="1"/>
  <c r="R456" i="4"/>
  <c r="O457" i="4"/>
  <c r="N457" i="4"/>
  <c r="P456" i="4"/>
  <c r="U455" i="4"/>
  <c r="T455" i="4"/>
  <c r="V455" i="4" s="1"/>
  <c r="W455" i="4" l="1"/>
  <c r="U456" i="4"/>
  <c r="T456" i="4"/>
  <c r="V456" i="4" s="1"/>
  <c r="R457" i="4"/>
  <c r="O458" i="4"/>
  <c r="P457" i="4"/>
  <c r="N458" i="4"/>
  <c r="W456" i="4" l="1"/>
  <c r="N459" i="4"/>
  <c r="P458" i="4"/>
  <c r="R458" i="4"/>
  <c r="O459" i="4"/>
  <c r="U457" i="4"/>
  <c r="T457" i="4"/>
  <c r="V457" i="4" s="1"/>
  <c r="W457" i="4" s="1"/>
  <c r="O460" i="4" l="1"/>
  <c r="R459" i="4"/>
  <c r="N460" i="4"/>
  <c r="P459" i="4"/>
  <c r="U458" i="4"/>
  <c r="T458" i="4"/>
  <c r="V458" i="4" s="1"/>
  <c r="W458" i="4" s="1"/>
  <c r="N461" i="4" l="1"/>
  <c r="P460" i="4"/>
  <c r="U459" i="4"/>
  <c r="T459" i="4"/>
  <c r="V459" i="4" s="1"/>
  <c r="W459" i="4" s="1"/>
  <c r="R460" i="4"/>
  <c r="O461" i="4"/>
  <c r="O462" i="4" l="1"/>
  <c r="R461" i="4"/>
  <c r="N462" i="4"/>
  <c r="P461" i="4"/>
  <c r="T460" i="4"/>
  <c r="U460" i="4"/>
  <c r="V460" i="4" l="1"/>
  <c r="W460" i="4" s="1"/>
  <c r="N463" i="4"/>
  <c r="P462" i="4"/>
  <c r="R462" i="4"/>
  <c r="O463" i="4"/>
  <c r="U461" i="4"/>
  <c r="T461" i="4"/>
  <c r="V461" i="4" s="1"/>
  <c r="W461" i="4" l="1"/>
  <c r="N464" i="4"/>
  <c r="P463" i="4"/>
  <c r="R463" i="4"/>
  <c r="O464" i="4"/>
  <c r="U462" i="4"/>
  <c r="T462" i="4"/>
  <c r="V462" i="4" s="1"/>
  <c r="W462" i="4" l="1"/>
  <c r="R464" i="4"/>
  <c r="O465" i="4"/>
  <c r="T463" i="4"/>
  <c r="U463" i="4"/>
  <c r="P464" i="4"/>
  <c r="N465" i="4"/>
  <c r="V463" i="4" l="1"/>
  <c r="W463" i="4" s="1"/>
  <c r="N466" i="4"/>
  <c r="P465" i="4"/>
  <c r="U464" i="4"/>
  <c r="T464" i="4"/>
  <c r="V464" i="4" s="1"/>
  <c r="O466" i="4"/>
  <c r="R465" i="4"/>
  <c r="W464" i="4" l="1"/>
  <c r="N467" i="4"/>
  <c r="P466" i="4"/>
  <c r="R466" i="4"/>
  <c r="O467" i="4"/>
  <c r="U465" i="4"/>
  <c r="T465" i="4"/>
  <c r="V465" i="4" s="1"/>
  <c r="W465" i="4" s="1"/>
  <c r="P467" i="4" l="1"/>
  <c r="N468" i="4"/>
  <c r="O468" i="4"/>
  <c r="R467" i="4"/>
  <c r="T466" i="4"/>
  <c r="U466" i="4"/>
  <c r="R468" i="4" l="1"/>
  <c r="O469" i="4"/>
  <c r="V466" i="4"/>
  <c r="W466" i="4" s="1"/>
  <c r="N469" i="4"/>
  <c r="P468" i="4"/>
  <c r="U467" i="4"/>
  <c r="T467" i="4"/>
  <c r="V467" i="4" s="1"/>
  <c r="N470" i="4" l="1"/>
  <c r="P469" i="4"/>
  <c r="U468" i="4"/>
  <c r="T468" i="4"/>
  <c r="V468" i="4" s="1"/>
  <c r="O470" i="4"/>
  <c r="R469" i="4"/>
  <c r="W467" i="4"/>
  <c r="W468" i="4" l="1"/>
  <c r="R470" i="4"/>
  <c r="O471" i="4"/>
  <c r="T469" i="4"/>
  <c r="U469" i="4"/>
  <c r="N471" i="4"/>
  <c r="P470" i="4"/>
  <c r="V469" i="4" l="1"/>
  <c r="W469" i="4" s="1"/>
  <c r="N472" i="4"/>
  <c r="P471" i="4"/>
  <c r="U470" i="4"/>
  <c r="T470" i="4"/>
  <c r="V470" i="4" s="1"/>
  <c r="O472" i="4"/>
  <c r="R471" i="4"/>
  <c r="W470" i="4" l="1"/>
  <c r="R472" i="4"/>
  <c r="O473" i="4"/>
  <c r="N473" i="4"/>
  <c r="P472" i="4"/>
  <c r="U471" i="4"/>
  <c r="T471" i="4"/>
  <c r="V471" i="4" s="1"/>
  <c r="W471" i="4" s="1"/>
  <c r="P473" i="4" l="1"/>
  <c r="N474" i="4"/>
  <c r="U472" i="4"/>
  <c r="T472" i="4"/>
  <c r="V472" i="4" s="1"/>
  <c r="W472" i="4" s="1"/>
  <c r="R473" i="4"/>
  <c r="O474" i="4"/>
  <c r="R474" i="4" l="1"/>
  <c r="O475" i="4"/>
  <c r="U473" i="4"/>
  <c r="T473" i="4"/>
  <c r="V473" i="4" s="1"/>
  <c r="W473" i="4" s="1"/>
  <c r="N475" i="4"/>
  <c r="P474" i="4"/>
  <c r="N476" i="4" l="1"/>
  <c r="P475" i="4"/>
  <c r="U474" i="4"/>
  <c r="T474" i="4"/>
  <c r="V474" i="4" s="1"/>
  <c r="W474" i="4" s="1"/>
  <c r="O476" i="4"/>
  <c r="R475" i="4"/>
  <c r="R476" i="4" l="1"/>
  <c r="O477" i="4"/>
  <c r="N477" i="4"/>
  <c r="P476" i="4"/>
  <c r="U475" i="4"/>
  <c r="T475" i="4"/>
  <c r="V475" i="4" s="1"/>
  <c r="W475" i="4" s="1"/>
  <c r="N478" i="4" l="1"/>
  <c r="P477" i="4"/>
  <c r="T476" i="4"/>
  <c r="U476" i="4"/>
  <c r="O478" i="4"/>
  <c r="R477" i="4"/>
  <c r="V476" i="4" l="1"/>
  <c r="W476" i="4" s="1"/>
  <c r="R478" i="4"/>
  <c r="O479" i="4"/>
  <c r="N479" i="4"/>
  <c r="P478" i="4"/>
  <c r="U477" i="4"/>
  <c r="T477" i="4"/>
  <c r="V477" i="4" s="1"/>
  <c r="W477" i="4" s="1"/>
  <c r="N480" i="4" l="1"/>
  <c r="P479" i="4"/>
  <c r="U478" i="4"/>
  <c r="T478" i="4"/>
  <c r="V478" i="4" s="1"/>
  <c r="W478" i="4" s="1"/>
  <c r="R479" i="4"/>
  <c r="O480" i="4"/>
  <c r="P480" i="4" l="1"/>
  <c r="N481" i="4"/>
  <c r="R480" i="4"/>
  <c r="O481" i="4"/>
  <c r="T479" i="4"/>
  <c r="U479" i="4"/>
  <c r="O482" i="4" l="1"/>
  <c r="R481" i="4"/>
  <c r="U480" i="4"/>
  <c r="T480" i="4"/>
  <c r="V480" i="4" s="1"/>
  <c r="V479" i="4"/>
  <c r="W479" i="4" s="1"/>
  <c r="N482" i="4"/>
  <c r="P481" i="4"/>
  <c r="W480" i="4" l="1"/>
  <c r="U481" i="4"/>
  <c r="T481" i="4"/>
  <c r="V481" i="4" s="1"/>
  <c r="W481" i="4" s="1"/>
  <c r="N483" i="4"/>
  <c r="P482" i="4"/>
  <c r="R482" i="4"/>
  <c r="O483" i="4"/>
  <c r="N484" i="4" l="1"/>
  <c r="P483" i="4"/>
  <c r="O484" i="4"/>
  <c r="R483" i="4"/>
  <c r="T482" i="4"/>
  <c r="U482" i="4"/>
  <c r="V482" i="4" l="1"/>
  <c r="W482" i="4" s="1"/>
  <c r="R484" i="4"/>
  <c r="O485" i="4"/>
  <c r="N485" i="4"/>
  <c r="P484" i="4"/>
  <c r="U483" i="4"/>
  <c r="T483" i="4"/>
  <c r="V483" i="4" s="1"/>
  <c r="W483" i="4" s="1"/>
  <c r="N486" i="4" l="1"/>
  <c r="P485" i="4"/>
  <c r="T484" i="4"/>
  <c r="U484" i="4"/>
  <c r="O486" i="4"/>
  <c r="R485" i="4"/>
  <c r="O487" i="4" l="1"/>
  <c r="R486" i="4"/>
  <c r="U485" i="4"/>
  <c r="T485" i="4"/>
  <c r="V485" i="4" s="1"/>
  <c r="V484" i="4"/>
  <c r="W484" i="4" s="1"/>
  <c r="N487" i="4"/>
  <c r="P486" i="4"/>
  <c r="W485" i="4" l="1"/>
  <c r="U486" i="4"/>
  <c r="T486" i="4"/>
  <c r="V486" i="4" s="1"/>
  <c r="P487" i="4"/>
  <c r="N488" i="4"/>
  <c r="O488" i="4"/>
  <c r="R487" i="4"/>
  <c r="W486" i="4" l="1"/>
  <c r="N489" i="4"/>
  <c r="P488" i="4"/>
  <c r="O489" i="4"/>
  <c r="R488" i="4"/>
  <c r="U487" i="4"/>
  <c r="T487" i="4"/>
  <c r="V487" i="4" s="1"/>
  <c r="W487" i="4" s="1"/>
  <c r="O490" i="4" l="1"/>
  <c r="R489" i="4"/>
  <c r="P489" i="4"/>
  <c r="N490" i="4"/>
  <c r="U488" i="4"/>
  <c r="T488" i="4"/>
  <c r="V488" i="4" s="1"/>
  <c r="W488" i="4" s="1"/>
  <c r="U489" i="4" l="1"/>
  <c r="T489" i="4"/>
  <c r="V489" i="4" s="1"/>
  <c r="W489" i="4" s="1"/>
  <c r="O491" i="4"/>
  <c r="R490" i="4"/>
  <c r="N491" i="4"/>
  <c r="P490" i="4"/>
  <c r="P491" i="4" l="1"/>
  <c r="N492" i="4"/>
  <c r="U490" i="4"/>
  <c r="T490" i="4"/>
  <c r="V490" i="4" s="1"/>
  <c r="W490" i="4" s="1"/>
  <c r="O492" i="4"/>
  <c r="R491" i="4"/>
  <c r="U491" i="4" l="1"/>
  <c r="T491" i="4"/>
  <c r="O493" i="4"/>
  <c r="R492" i="4"/>
  <c r="N493" i="4"/>
  <c r="P492" i="4"/>
  <c r="V491" i="4" l="1"/>
  <c r="W491" i="4" s="1"/>
  <c r="P493" i="4"/>
  <c r="N494" i="4"/>
  <c r="O494" i="4"/>
  <c r="R493" i="4"/>
  <c r="U492" i="4"/>
  <c r="T492" i="4"/>
  <c r="V492" i="4" s="1"/>
  <c r="W492" i="4" s="1"/>
  <c r="N495" i="4" l="1"/>
  <c r="P494" i="4"/>
  <c r="O495" i="4"/>
  <c r="R494" i="4"/>
  <c r="U493" i="4"/>
  <c r="T493" i="4"/>
  <c r="V493" i="4" s="1"/>
  <c r="W493" i="4" s="1"/>
  <c r="O496" i="4" l="1"/>
  <c r="R495" i="4"/>
  <c r="P495" i="4"/>
  <c r="N496" i="4"/>
  <c r="U494" i="4"/>
  <c r="T494" i="4"/>
  <c r="V494" i="4" l="1"/>
  <c r="W494" i="4" s="1"/>
  <c r="U495" i="4"/>
  <c r="T495" i="4"/>
  <c r="V495" i="4" s="1"/>
  <c r="N497" i="4"/>
  <c r="P496" i="4"/>
  <c r="O497" i="4"/>
  <c r="R496" i="4"/>
  <c r="W495" i="4" l="1"/>
  <c r="O498" i="4"/>
  <c r="R497" i="4"/>
  <c r="U496" i="4"/>
  <c r="T496" i="4"/>
  <c r="V496" i="4" s="1"/>
  <c r="P497" i="4"/>
  <c r="N498" i="4"/>
  <c r="W496" i="4" l="1"/>
  <c r="N499" i="4"/>
  <c r="P498" i="4"/>
  <c r="U497" i="4"/>
  <c r="T497" i="4"/>
  <c r="V497" i="4" s="1"/>
  <c r="O499" i="4"/>
  <c r="R498" i="4"/>
  <c r="W497" i="4" l="1"/>
  <c r="O500" i="4"/>
  <c r="R499" i="4"/>
  <c r="U498" i="4"/>
  <c r="T498" i="4"/>
  <c r="V498" i="4" s="1"/>
  <c r="W498" i="4" s="1"/>
  <c r="P499" i="4"/>
  <c r="N500" i="4"/>
  <c r="N501" i="4" l="1"/>
  <c r="P500" i="4"/>
  <c r="O501" i="4"/>
  <c r="R500" i="4"/>
  <c r="U499" i="4"/>
  <c r="T499" i="4"/>
  <c r="V499" i="4" s="1"/>
  <c r="W499" i="4" s="1"/>
  <c r="O502" i="4" l="1"/>
  <c r="R501" i="4"/>
  <c r="P501" i="4"/>
  <c r="N502" i="4"/>
  <c r="U500" i="4"/>
  <c r="T500" i="4"/>
  <c r="V500" i="4" s="1"/>
  <c r="W500" i="4" s="1"/>
  <c r="U501" i="4" l="1"/>
  <c r="T501" i="4"/>
  <c r="O503" i="4"/>
  <c r="R502" i="4"/>
  <c r="N503" i="4"/>
  <c r="P502" i="4"/>
  <c r="V501" i="4" l="1"/>
  <c r="W501" i="4" s="1"/>
  <c r="U502" i="4"/>
  <c r="T502" i="4"/>
  <c r="P503" i="4"/>
  <c r="N504" i="4"/>
  <c r="O504" i="4"/>
  <c r="R503" i="4"/>
  <c r="V502" i="4" l="1"/>
  <c r="W502" i="4" s="1"/>
  <c r="O505" i="4"/>
  <c r="R504" i="4"/>
  <c r="U503" i="4"/>
  <c r="T503" i="4"/>
  <c r="V503" i="4" s="1"/>
  <c r="W503" i="4" s="1"/>
  <c r="N505" i="4"/>
  <c r="P504" i="4"/>
  <c r="P505" i="4" l="1"/>
  <c r="N506" i="4"/>
  <c r="P506" i="4" s="1"/>
  <c r="U504" i="4"/>
  <c r="T504" i="4"/>
  <c r="V504" i="4" s="1"/>
  <c r="W504" i="4" s="1"/>
  <c r="O506" i="4"/>
  <c r="R506" i="4" s="1"/>
  <c r="R505" i="4"/>
  <c r="U505" i="4" l="1"/>
  <c r="T505" i="4"/>
  <c r="U506" i="4"/>
  <c r="T506" i="4"/>
  <c r="V506" i="4" l="1"/>
  <c r="V505" i="4"/>
  <c r="W505" i="4" s="1"/>
  <c r="W506" i="4" s="1"/>
</calcChain>
</file>

<file path=xl/sharedStrings.xml><?xml version="1.0" encoding="utf-8"?>
<sst xmlns="http://schemas.openxmlformats.org/spreadsheetml/2006/main" count="4993" uniqueCount="35">
  <si>
    <t>Date</t>
  </si>
  <si>
    <t>Close</t>
  </si>
  <si>
    <t>SMA</t>
  </si>
  <si>
    <t>EMA</t>
  </si>
  <si>
    <t>,</t>
  </si>
  <si>
    <t>{</t>
  </si>
  <si>
    <t>},</t>
  </si>
  <si>
    <t>High</t>
  </si>
  <si>
    <t>Low</t>
  </si>
  <si>
    <t>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co_ema[]=&amp;co_ema[]=&amp;co_ema[]=&amp;co_magnet=&amp;co_hip=0&amp;co_zigzag=&amp;m=0</t>
  </si>
  <si>
    <t>http://finance.yahoo.com/echarts?s=^GSPC+Interactive#symbol=^gspc;range=1y;compare=;indicator=bollinger+sma%2810%29+ema%2810%29;charttype=area;crosshair=on;ohlcvalues=0;logscale=off;source=undefined;</t>
  </si>
  <si>
    <t>StDevP</t>
  </si>
  <si>
    <t>SMMA</t>
  </si>
  <si>
    <t>RS</t>
  </si>
  <si>
    <t>Gain (U)</t>
  </si>
  <si>
    <t>Loss (D)</t>
  </si>
  <si>
    <t>Gain (U) EMA</t>
  </si>
  <si>
    <t>Loss (D) EMA</t>
  </si>
  <si>
    <t>RSI</t>
  </si>
  <si>
    <t>TR</t>
  </si>
  <si>
    <t>+DM 1</t>
  </si>
  <si>
    <t>-DM 1</t>
  </si>
  <si>
    <t>TR14</t>
  </si>
  <si>
    <t>+DM14</t>
  </si>
  <si>
    <t>-DM14</t>
  </si>
  <si>
    <t>+DI14</t>
  </si>
  <si>
    <t>-DI14</t>
  </si>
  <si>
    <t>DI 14 Diff</t>
  </si>
  <si>
    <t>DI 14 Sum</t>
  </si>
  <si>
    <t>DX</t>
  </si>
  <si>
    <t>ADX</t>
  </si>
  <si>
    <t>TR14 total</t>
  </si>
  <si>
    <t>+DM14 total</t>
  </si>
  <si>
    <t>-DM14 total</t>
  </si>
  <si>
    <t>DX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</si>
</sst>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F800]dddd\,\ mmmm\ dd\,\ yyyy"/>
    <numFmt numFmtId="165" formatCode="mm/dd/yy;@"/>
    <numFmt numFmtId="166" formatCode="[$-409]d\-mmm\-yyyy;@"/>
    <numFmt numFmtId="167" formatCode="0.00000000000"/>
    <numFmt numFmtId="168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</cellStyleXfs>
  <cellXfs count="60">
    <xf numFmtId="0" fontId="0" fillId="0" borderId="0" xfId="0"/>
    <xf numFmtId="0" fontId="18" fillId="0" borderId="0" xfId="0" applyFont="1"/>
    <xf numFmtId="164" fontId="19" fillId="36" borderId="0" xfId="0" applyNumberFormat="1" applyFont="1" applyFill="1"/>
    <xf numFmtId="164" fontId="20" fillId="36" borderId="0" xfId="0" applyNumberFormat="1" applyFont="1" applyFill="1"/>
    <xf numFmtId="0" fontId="19" fillId="36" borderId="0" xfId="0" applyFont="1" applyFill="1"/>
    <xf numFmtId="0" fontId="20" fillId="36" borderId="0" xfId="0" applyFont="1" applyFill="1"/>
    <xf numFmtId="0" fontId="22" fillId="37" borderId="0" xfId="0" applyFont="1" applyFill="1"/>
    <xf numFmtId="164" fontId="20" fillId="0" borderId="0" xfId="0" applyNumberFormat="1" applyFont="1" applyFill="1"/>
    <xf numFmtId="0" fontId="0" fillId="0" borderId="0" xfId="0" applyFill="1"/>
    <xf numFmtId="0" fontId="20" fillId="0" borderId="0" xfId="0" applyFont="1" applyFill="1"/>
    <xf numFmtId="0" fontId="22" fillId="0" borderId="0" xfId="0" applyFont="1" applyFill="1"/>
    <xf numFmtId="165" fontId="23" fillId="0" borderId="0" xfId="42" applyNumberFormat="1" applyFill="1"/>
    <xf numFmtId="166" fontId="23" fillId="0" borderId="0" xfId="42" applyNumberFormat="1" applyFill="1"/>
    <xf numFmtId="0" fontId="24" fillId="38" borderId="0" xfId="0" applyFont="1" applyFill="1"/>
    <xf numFmtId="0" fontId="25" fillId="38" borderId="0" xfId="0" applyFont="1" applyFill="1"/>
    <xf numFmtId="165" fontId="18" fillId="38" borderId="0" xfId="0" applyNumberFormat="1" applyFont="1" applyFill="1"/>
    <xf numFmtId="165" fontId="0" fillId="38" borderId="0" xfId="0" applyNumberFormat="1" applyFill="1"/>
    <xf numFmtId="0" fontId="24" fillId="0" borderId="0" xfId="0" applyFont="1" applyFill="1"/>
    <xf numFmtId="166" fontId="18" fillId="39" borderId="0" xfId="0" applyNumberFormat="1" applyFont="1" applyFill="1"/>
    <xf numFmtId="166" fontId="0" fillId="39" borderId="0" xfId="0" applyNumberFormat="1" applyFill="1"/>
    <xf numFmtId="167" fontId="0" fillId="0" borderId="0" xfId="0" applyNumberFormat="1" applyFill="1"/>
    <xf numFmtId="167" fontId="20" fillId="0" borderId="0" xfId="0" applyNumberFormat="1" applyFont="1" applyFill="1"/>
    <xf numFmtId="167" fontId="0" fillId="0" borderId="0" xfId="0" applyNumberFormat="1"/>
    <xf numFmtId="167" fontId="18" fillId="33" borderId="0" xfId="0" applyNumberFormat="1" applyFont="1" applyFill="1"/>
    <xf numFmtId="167" fontId="19" fillId="36" borderId="0" xfId="0" applyNumberFormat="1" applyFont="1" applyFill="1"/>
    <xf numFmtId="167" fontId="18" fillId="35" borderId="0" xfId="0" applyNumberFormat="1" applyFont="1" applyFill="1"/>
    <xf numFmtId="167" fontId="18" fillId="34" borderId="0" xfId="0" applyNumberFormat="1" applyFont="1" applyFill="1"/>
    <xf numFmtId="167" fontId="26" fillId="25" borderId="0" xfId="34" applyNumberFormat="1" applyFont="1"/>
    <xf numFmtId="167" fontId="0" fillId="33" borderId="0" xfId="0" applyNumberFormat="1" applyFill="1"/>
    <xf numFmtId="167" fontId="20" fillId="36" borderId="0" xfId="0" applyNumberFormat="1" applyFont="1" applyFill="1"/>
    <xf numFmtId="167" fontId="21" fillId="35" borderId="0" xfId="0" applyNumberFormat="1" applyFont="1" applyFill="1"/>
    <xf numFmtId="167" fontId="21" fillId="34" borderId="0" xfId="0" applyNumberFormat="1" applyFont="1" applyFill="1"/>
    <xf numFmtId="167" fontId="17" fillId="25" borderId="0" xfId="34" applyNumberFormat="1" applyAlignment="1">
      <alignment vertical="center"/>
    </xf>
    <xf numFmtId="167" fontId="0" fillId="35" borderId="0" xfId="0" applyNumberFormat="1" applyFill="1"/>
    <xf numFmtId="167" fontId="0" fillId="34" borderId="0" xfId="0" applyNumberFormat="1" applyFill="1"/>
    <xf numFmtId="167" fontId="17" fillId="25" borderId="0" xfId="34" applyNumberFormat="1"/>
    <xf numFmtId="167" fontId="8" fillId="4" borderId="0" xfId="8" applyNumberFormat="1"/>
    <xf numFmtId="167" fontId="21" fillId="33" borderId="0" xfId="0" applyNumberFormat="1" applyFont="1" applyFill="1"/>
    <xf numFmtId="0" fontId="21" fillId="0" borderId="0" xfId="0" applyFont="1"/>
    <xf numFmtId="2" fontId="0" fillId="0" borderId="0" xfId="0" applyNumberFormat="1" applyFill="1"/>
    <xf numFmtId="2" fontId="18" fillId="33" borderId="0" xfId="0" applyNumberFormat="1" applyFont="1" applyFill="1"/>
    <xf numFmtId="2" fontId="0" fillId="33" borderId="0" xfId="0" applyNumberFormat="1" applyFill="1"/>
    <xf numFmtId="2" fontId="27" fillId="40" borderId="0" xfId="43" applyNumberFormat="1" applyFill="1"/>
    <xf numFmtId="0" fontId="27" fillId="40" borderId="0" xfId="43" applyFill="1"/>
    <xf numFmtId="15" fontId="27" fillId="40" borderId="0" xfId="43" applyNumberFormat="1" applyFill="1"/>
    <xf numFmtId="167" fontId="27" fillId="40" borderId="10" xfId="43" applyNumberFormat="1" applyFill="1" applyBorder="1" applyAlignment="1">
      <alignment horizontal="center"/>
    </xf>
    <xf numFmtId="167" fontId="27" fillId="40" borderId="10" xfId="43" quotePrefix="1" applyNumberFormat="1" applyFill="1" applyBorder="1" applyAlignment="1">
      <alignment horizontal="center"/>
    </xf>
    <xf numFmtId="167" fontId="27" fillId="40" borderId="10" xfId="43" quotePrefix="1" applyNumberFormat="1" applyFont="1" applyFill="1" applyBorder="1" applyAlignment="1">
      <alignment horizontal="center" wrapText="1"/>
    </xf>
    <xf numFmtId="167" fontId="27" fillId="40" borderId="10" xfId="43" applyNumberFormat="1" applyFill="1" applyBorder="1" applyAlignment="1">
      <alignment horizontal="center" wrapText="1"/>
    </xf>
    <xf numFmtId="167" fontId="0" fillId="40" borderId="0" xfId="44" applyNumberFormat="1" applyFont="1" applyFill="1" applyAlignment="1">
      <alignment horizontal="center"/>
    </xf>
    <xf numFmtId="167" fontId="27" fillId="40" borderId="0" xfId="43" applyNumberFormat="1" applyFill="1" applyAlignment="1">
      <alignment horizontal="center"/>
    </xf>
    <xf numFmtId="167" fontId="27" fillId="40" borderId="0" xfId="43" applyNumberFormat="1" applyFill="1"/>
    <xf numFmtId="167" fontId="27" fillId="40" borderId="0" xfId="43" applyNumberFormat="1" applyFill="1" applyBorder="1" applyAlignment="1">
      <alignment horizontal="center"/>
    </xf>
    <xf numFmtId="167" fontId="27" fillId="41" borderId="0" xfId="43" applyNumberFormat="1" applyFill="1" applyAlignment="1">
      <alignment horizontal="center"/>
    </xf>
    <xf numFmtId="167" fontId="27" fillId="0" borderId="0" xfId="43" applyNumberFormat="1" applyFill="1" applyAlignment="1">
      <alignment horizontal="center"/>
    </xf>
    <xf numFmtId="167" fontId="27" fillId="42" borderId="0" xfId="43" applyNumberFormat="1" applyFill="1" applyAlignment="1">
      <alignment horizontal="center"/>
    </xf>
    <xf numFmtId="168" fontId="27" fillId="40" borderId="10" xfId="43" applyNumberFormat="1" applyFill="1" applyBorder="1" applyAlignment="1">
      <alignment horizontal="center"/>
    </xf>
    <xf numFmtId="168" fontId="27" fillId="40" borderId="0" xfId="43" applyNumberFormat="1" applyFill="1" applyBorder="1" applyAlignment="1">
      <alignment horizontal="center"/>
    </xf>
    <xf numFmtId="168" fontId="27" fillId="40" borderId="0" xfId="43" applyNumberFormat="1" applyFill="1" applyAlignment="1">
      <alignment horizontal="center"/>
    </xf>
    <xf numFmtId="0" fontId="27" fillId="40" borderId="0" xfId="43" quotePrefix="1" applyFill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3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 2" xfId="44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nance.yahoo.com/echarts?s=%5eGSPC+Intera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ySplit="2" topLeftCell="A3" activePane="bottomLeft" state="frozen"/>
      <selection pane="bottomLeft" activeCell="G13" sqref="G13"/>
    </sheetView>
  </sheetViews>
  <sheetFormatPr defaultRowHeight="15" x14ac:dyDescent="0.25"/>
  <cols>
    <col min="1" max="1" width="17.7109375" style="19" customWidth="1"/>
    <col min="2" max="2" width="2" style="3" customWidth="1"/>
    <col min="3" max="3" width="17.85546875" style="28" bestFit="1" customWidth="1"/>
    <col min="4" max="4" width="2.5703125" style="29" customWidth="1"/>
    <col min="5" max="5" width="17.85546875" style="33" bestFit="1" customWidth="1"/>
    <col min="6" max="6" width="2.140625" style="29" customWidth="1"/>
    <col min="7" max="7" width="17.85546875" style="34" bestFit="1" customWidth="1"/>
    <col min="8" max="8" width="1.7109375" style="29" customWidth="1"/>
    <col min="9" max="9" width="17.85546875" style="35" bestFit="1" customWidth="1"/>
    <col min="10" max="10" width="2" customWidth="1"/>
  </cols>
  <sheetData>
    <row r="1" spans="1:10" s="8" customFormat="1" x14ac:dyDescent="0.25">
      <c r="A1" s="12" t="s">
        <v>10</v>
      </c>
      <c r="B1" s="7"/>
      <c r="C1" s="20"/>
      <c r="D1" s="21"/>
      <c r="E1" s="20"/>
      <c r="F1" s="21"/>
      <c r="G1" s="20"/>
      <c r="H1" s="21"/>
      <c r="I1" s="22"/>
    </row>
    <row r="2" spans="1:10" s="1" customFormat="1" x14ac:dyDescent="0.25">
      <c r="A2" s="18" t="s">
        <v>0</v>
      </c>
      <c r="B2" s="2"/>
      <c r="C2" s="23" t="s">
        <v>1</v>
      </c>
      <c r="D2" s="24"/>
      <c r="E2" s="25" t="s">
        <v>2</v>
      </c>
      <c r="F2" s="24"/>
      <c r="G2" s="26" t="s">
        <v>3</v>
      </c>
      <c r="H2" s="24"/>
      <c r="I2" s="27" t="s">
        <v>12</v>
      </c>
      <c r="J2" s="5"/>
    </row>
    <row r="3" spans="1:10" s="1" customFormat="1" x14ac:dyDescent="0.25">
      <c r="A3" s="19">
        <v>41435</v>
      </c>
      <c r="B3" s="3" t="s">
        <v>5</v>
      </c>
      <c r="C3" s="28">
        <v>1642.81</v>
      </c>
      <c r="D3" s="29" t="s">
        <v>4</v>
      </c>
      <c r="E3" s="30">
        <v>0</v>
      </c>
      <c r="F3" s="29" t="s">
        <v>4</v>
      </c>
      <c r="G3" s="31">
        <v>0</v>
      </c>
      <c r="H3" s="29" t="s">
        <v>4</v>
      </c>
      <c r="I3" s="32">
        <v>0</v>
      </c>
      <c r="J3" s="5" t="s">
        <v>6</v>
      </c>
    </row>
    <row r="4" spans="1:10" s="1" customFormat="1" x14ac:dyDescent="0.25">
      <c r="A4" s="19">
        <v>41436</v>
      </c>
      <c r="B4" s="3" t="s">
        <v>5</v>
      </c>
      <c r="C4" s="28">
        <v>1626.13</v>
      </c>
      <c r="D4" s="29" t="s">
        <v>4</v>
      </c>
      <c r="E4" s="30">
        <v>0</v>
      </c>
      <c r="F4" s="29" t="s">
        <v>4</v>
      </c>
      <c r="G4" s="31">
        <v>0</v>
      </c>
      <c r="H4" s="29" t="s">
        <v>4</v>
      </c>
      <c r="I4" s="32">
        <v>0</v>
      </c>
      <c r="J4" s="5" t="s">
        <v>6</v>
      </c>
    </row>
    <row r="5" spans="1:10" s="1" customFormat="1" x14ac:dyDescent="0.25">
      <c r="A5" s="19">
        <v>41437</v>
      </c>
      <c r="B5" s="3" t="s">
        <v>5</v>
      </c>
      <c r="C5" s="28">
        <v>1612.52</v>
      </c>
      <c r="D5" s="29" t="s">
        <v>4</v>
      </c>
      <c r="E5" s="30">
        <v>0</v>
      </c>
      <c r="F5" s="29" t="s">
        <v>4</v>
      </c>
      <c r="G5" s="31">
        <v>0</v>
      </c>
      <c r="H5" s="29" t="s">
        <v>4</v>
      </c>
      <c r="I5" s="32">
        <v>0</v>
      </c>
      <c r="J5" s="5" t="s">
        <v>6</v>
      </c>
    </row>
    <row r="6" spans="1:10" s="1" customFormat="1" x14ac:dyDescent="0.25">
      <c r="A6" s="19">
        <v>41438</v>
      </c>
      <c r="B6" s="3" t="s">
        <v>5</v>
      </c>
      <c r="C6" s="28">
        <v>1636.36</v>
      </c>
      <c r="D6" s="29" t="s">
        <v>4</v>
      </c>
      <c r="E6" s="30">
        <v>0</v>
      </c>
      <c r="F6" s="29" t="s">
        <v>4</v>
      </c>
      <c r="G6" s="31">
        <v>0</v>
      </c>
      <c r="H6" s="29" t="s">
        <v>4</v>
      </c>
      <c r="I6" s="32">
        <v>0</v>
      </c>
      <c r="J6" s="5" t="s">
        <v>6</v>
      </c>
    </row>
    <row r="7" spans="1:10" s="1" customFormat="1" x14ac:dyDescent="0.25">
      <c r="A7" s="19">
        <v>41439</v>
      </c>
      <c r="B7" s="3" t="s">
        <v>5</v>
      </c>
      <c r="C7" s="28">
        <v>1626.73</v>
      </c>
      <c r="D7" s="29" t="s">
        <v>4</v>
      </c>
      <c r="E7" s="30">
        <v>0</v>
      </c>
      <c r="F7" s="29" t="s">
        <v>4</v>
      </c>
      <c r="G7" s="31">
        <v>0</v>
      </c>
      <c r="H7" s="29" t="s">
        <v>4</v>
      </c>
      <c r="I7" s="32">
        <v>0</v>
      </c>
      <c r="J7" s="5" t="s">
        <v>6</v>
      </c>
    </row>
    <row r="8" spans="1:10" s="1" customFormat="1" x14ac:dyDescent="0.25">
      <c r="A8" s="19">
        <v>41442</v>
      </c>
      <c r="B8" s="3" t="s">
        <v>5</v>
      </c>
      <c r="C8" s="28">
        <v>1639.04</v>
      </c>
      <c r="D8" s="29" t="s">
        <v>4</v>
      </c>
      <c r="E8" s="30">
        <v>0</v>
      </c>
      <c r="F8" s="29" t="s">
        <v>4</v>
      </c>
      <c r="G8" s="31">
        <v>0</v>
      </c>
      <c r="H8" s="29" t="s">
        <v>4</v>
      </c>
      <c r="I8" s="32">
        <v>0</v>
      </c>
      <c r="J8" s="5" t="s">
        <v>6</v>
      </c>
    </row>
    <row r="9" spans="1:10" s="1" customFormat="1" x14ac:dyDescent="0.25">
      <c r="A9" s="19">
        <v>41443</v>
      </c>
      <c r="B9" s="3" t="s">
        <v>5</v>
      </c>
      <c r="C9" s="28">
        <v>1651.81</v>
      </c>
      <c r="D9" s="29" t="s">
        <v>4</v>
      </c>
      <c r="E9" s="30">
        <v>0</v>
      </c>
      <c r="F9" s="29" t="s">
        <v>4</v>
      </c>
      <c r="G9" s="31">
        <v>0</v>
      </c>
      <c r="H9" s="29" t="s">
        <v>4</v>
      </c>
      <c r="I9" s="32">
        <v>0</v>
      </c>
      <c r="J9" s="5" t="s">
        <v>6</v>
      </c>
    </row>
    <row r="10" spans="1:10" x14ac:dyDescent="0.25">
      <c r="A10" s="19">
        <v>41444</v>
      </c>
      <c r="B10" s="3" t="s">
        <v>5</v>
      </c>
      <c r="C10" s="28">
        <v>1628.93</v>
      </c>
      <c r="D10" s="29" t="s">
        <v>4</v>
      </c>
      <c r="E10" s="33">
        <v>0</v>
      </c>
      <c r="F10" s="29" t="s">
        <v>4</v>
      </c>
      <c r="G10" s="31">
        <v>0</v>
      </c>
      <c r="H10" s="29" t="s">
        <v>4</v>
      </c>
      <c r="I10" s="32">
        <v>0</v>
      </c>
      <c r="J10" s="5" t="s">
        <v>6</v>
      </c>
    </row>
    <row r="11" spans="1:10" x14ac:dyDescent="0.25">
      <c r="A11" s="19">
        <v>41445</v>
      </c>
      <c r="B11" s="3" t="s">
        <v>5</v>
      </c>
      <c r="C11" s="28">
        <v>1588.19</v>
      </c>
      <c r="D11" s="29" t="s">
        <v>4</v>
      </c>
      <c r="E11" s="33">
        <v>0</v>
      </c>
      <c r="F11" s="29" t="s">
        <v>4</v>
      </c>
      <c r="G11" s="31">
        <v>0</v>
      </c>
      <c r="H11" s="29" t="s">
        <v>4</v>
      </c>
      <c r="I11" s="32">
        <v>0</v>
      </c>
      <c r="J11" s="5" t="s">
        <v>6</v>
      </c>
    </row>
    <row r="12" spans="1:10" x14ac:dyDescent="0.25">
      <c r="A12" s="19">
        <v>41446</v>
      </c>
      <c r="B12" s="3" t="s">
        <v>5</v>
      </c>
      <c r="C12" s="28">
        <v>1592.43</v>
      </c>
      <c r="D12" s="29" t="s">
        <v>4</v>
      </c>
      <c r="E12" s="33">
        <f t="shared" ref="E12:E27" si="0">AVERAGE(C3:C12)</f>
        <v>1624.4950000000001</v>
      </c>
      <c r="F12" s="29" t="s">
        <v>4</v>
      </c>
      <c r="G12" s="34">
        <f>E12</f>
        <v>1624.4950000000001</v>
      </c>
      <c r="H12" s="29" t="s">
        <v>4</v>
      </c>
      <c r="I12" s="35">
        <f>E12</f>
        <v>1624.4950000000001</v>
      </c>
      <c r="J12" s="5" t="s">
        <v>6</v>
      </c>
    </row>
    <row r="13" spans="1:10" x14ac:dyDescent="0.25">
      <c r="A13" s="19">
        <v>41449</v>
      </c>
      <c r="B13" s="3" t="s">
        <v>5</v>
      </c>
      <c r="C13" s="28">
        <v>1573.09</v>
      </c>
      <c r="D13" s="29" t="s">
        <v>4</v>
      </c>
      <c r="E13" s="33">
        <f t="shared" si="0"/>
        <v>1617.5230000000001</v>
      </c>
      <c r="F13" s="29" t="s">
        <v>4</v>
      </c>
      <c r="G13" s="34">
        <f t="shared" ref="G13:G27" si="1">C13*2/(10+1)+G12*(1-2/(10+1))</f>
        <v>1615.1486363636363</v>
      </c>
      <c r="H13" s="29" t="s">
        <v>4</v>
      </c>
      <c r="I13" s="35">
        <f t="shared" ref="I13:I27" si="2">((I12 * COUNT(C4:C13))-I12+C13)/COUNT(C4:C13)</f>
        <v>1619.3544999999999</v>
      </c>
      <c r="J13" s="5" t="s">
        <v>6</v>
      </c>
    </row>
    <row r="14" spans="1:10" x14ac:dyDescent="0.25">
      <c r="A14" s="19">
        <v>41450</v>
      </c>
      <c r="B14" s="3" t="s">
        <v>5</v>
      </c>
      <c r="C14" s="28">
        <v>1588.03</v>
      </c>
      <c r="D14" s="29" t="s">
        <v>4</v>
      </c>
      <c r="E14" s="33">
        <f t="shared" si="0"/>
        <v>1613.7130000000002</v>
      </c>
      <c r="F14" s="29" t="s">
        <v>4</v>
      </c>
      <c r="G14" s="34">
        <f t="shared" si="1"/>
        <v>1610.2179752066115</v>
      </c>
      <c r="H14" s="29" t="s">
        <v>4</v>
      </c>
      <c r="I14" s="35">
        <f t="shared" si="2"/>
        <v>1616.2220499999999</v>
      </c>
      <c r="J14" s="5" t="s">
        <v>6</v>
      </c>
    </row>
    <row r="15" spans="1:10" x14ac:dyDescent="0.25">
      <c r="A15" s="19">
        <v>41451</v>
      </c>
      <c r="B15" s="3" t="s">
        <v>5</v>
      </c>
      <c r="C15" s="28">
        <v>1603.26</v>
      </c>
      <c r="D15" s="29" t="s">
        <v>4</v>
      </c>
      <c r="E15" s="33">
        <f t="shared" si="0"/>
        <v>1612.7870000000003</v>
      </c>
      <c r="F15" s="29" t="s">
        <v>4</v>
      </c>
      <c r="G15" s="34">
        <f t="shared" si="1"/>
        <v>1608.9528888054094</v>
      </c>
      <c r="H15" s="29" t="s">
        <v>4</v>
      </c>
      <c r="I15" s="35">
        <f t="shared" si="2"/>
        <v>1614.925845</v>
      </c>
      <c r="J15" s="5" t="s">
        <v>6</v>
      </c>
    </row>
    <row r="16" spans="1:10" x14ac:dyDescent="0.25">
      <c r="A16" s="19">
        <v>41452</v>
      </c>
      <c r="B16" s="3" t="s">
        <v>5</v>
      </c>
      <c r="C16" s="28">
        <v>1613.2</v>
      </c>
      <c r="D16" s="29" t="s">
        <v>4</v>
      </c>
      <c r="E16" s="33">
        <f t="shared" si="0"/>
        <v>1610.4710000000002</v>
      </c>
      <c r="F16" s="29" t="s">
        <v>4</v>
      </c>
      <c r="G16" s="34">
        <f t="shared" si="1"/>
        <v>1609.7250908407893</v>
      </c>
      <c r="H16" s="29" t="s">
        <v>4</v>
      </c>
      <c r="I16" s="35">
        <f t="shared" si="2"/>
        <v>1614.7532605000001</v>
      </c>
      <c r="J16" s="5" t="s">
        <v>6</v>
      </c>
    </row>
    <row r="17" spans="1:10" x14ac:dyDescent="0.25">
      <c r="A17" s="19">
        <v>41453</v>
      </c>
      <c r="B17" s="3" t="s">
        <v>5</v>
      </c>
      <c r="C17" s="28">
        <v>1606.28</v>
      </c>
      <c r="D17" s="29" t="s">
        <v>4</v>
      </c>
      <c r="E17" s="33">
        <f t="shared" si="0"/>
        <v>1608.4260000000002</v>
      </c>
      <c r="F17" s="29" t="s">
        <v>4</v>
      </c>
      <c r="G17" s="34">
        <f t="shared" si="1"/>
        <v>1609.0987106879184</v>
      </c>
      <c r="H17" s="29" t="s">
        <v>4</v>
      </c>
      <c r="I17" s="35">
        <f t="shared" si="2"/>
        <v>1613.9059344500001</v>
      </c>
      <c r="J17" s="5" t="s">
        <v>6</v>
      </c>
    </row>
    <row r="18" spans="1:10" x14ac:dyDescent="0.25">
      <c r="A18" s="19">
        <v>41456</v>
      </c>
      <c r="B18" s="3" t="s">
        <v>5</v>
      </c>
      <c r="C18" s="28">
        <v>1614.96</v>
      </c>
      <c r="D18" s="29" t="s">
        <v>4</v>
      </c>
      <c r="E18" s="33">
        <f t="shared" si="0"/>
        <v>1606.0180000000005</v>
      </c>
      <c r="F18" s="29" t="s">
        <v>4</v>
      </c>
      <c r="G18" s="34">
        <f t="shared" si="1"/>
        <v>1610.1643996537514</v>
      </c>
      <c r="H18" s="29" t="s">
        <v>4</v>
      </c>
      <c r="I18" s="35">
        <f t="shared" si="2"/>
        <v>1614.0113410050003</v>
      </c>
      <c r="J18" s="5" t="s">
        <v>6</v>
      </c>
    </row>
    <row r="19" spans="1:10" x14ac:dyDescent="0.25">
      <c r="A19" s="19">
        <v>41457</v>
      </c>
      <c r="B19" s="3" t="s">
        <v>5</v>
      </c>
      <c r="C19" s="28">
        <v>1614.08</v>
      </c>
      <c r="D19" s="29" t="s">
        <v>4</v>
      </c>
      <c r="E19" s="33">
        <f t="shared" si="0"/>
        <v>1602.2450000000003</v>
      </c>
      <c r="F19" s="29" t="s">
        <v>4</v>
      </c>
      <c r="G19" s="34">
        <f t="shared" si="1"/>
        <v>1610.876326989433</v>
      </c>
      <c r="H19" s="29" t="s">
        <v>4</v>
      </c>
      <c r="I19" s="35">
        <f t="shared" si="2"/>
        <v>1614.0182069045002</v>
      </c>
      <c r="J19" s="5" t="s">
        <v>6</v>
      </c>
    </row>
    <row r="20" spans="1:10" x14ac:dyDescent="0.25">
      <c r="A20" s="19">
        <v>41458</v>
      </c>
      <c r="B20" s="3" t="s">
        <v>5</v>
      </c>
      <c r="C20" s="28">
        <v>1615.41</v>
      </c>
      <c r="D20" s="29" t="s">
        <v>4</v>
      </c>
      <c r="E20" s="33">
        <f t="shared" si="0"/>
        <v>1600.8930000000003</v>
      </c>
      <c r="F20" s="29" t="s">
        <v>4</v>
      </c>
      <c r="G20" s="34">
        <f t="shared" si="1"/>
        <v>1611.7006311731723</v>
      </c>
      <c r="H20" s="29" t="s">
        <v>4</v>
      </c>
      <c r="I20" s="35">
        <f t="shared" si="2"/>
        <v>1614.1573862140501</v>
      </c>
      <c r="J20" s="5" t="s">
        <v>6</v>
      </c>
    </row>
    <row r="21" spans="1:10" x14ac:dyDescent="0.25">
      <c r="A21" s="19">
        <v>41460</v>
      </c>
      <c r="B21" s="3" t="s">
        <v>5</v>
      </c>
      <c r="C21" s="28">
        <v>1631.89</v>
      </c>
      <c r="D21" s="29" t="s">
        <v>4</v>
      </c>
      <c r="E21" s="33">
        <f t="shared" si="0"/>
        <v>1605.2629999999999</v>
      </c>
      <c r="F21" s="29" t="s">
        <v>4</v>
      </c>
      <c r="G21" s="34">
        <f t="shared" si="1"/>
        <v>1615.3714255053228</v>
      </c>
      <c r="H21" s="29" t="s">
        <v>4</v>
      </c>
      <c r="I21" s="35">
        <f t="shared" si="2"/>
        <v>1615.9306475926451</v>
      </c>
      <c r="J21" s="5" t="s">
        <v>6</v>
      </c>
    </row>
    <row r="22" spans="1:10" x14ac:dyDescent="0.25">
      <c r="A22" s="19">
        <v>41463</v>
      </c>
      <c r="B22" s="3" t="s">
        <v>5</v>
      </c>
      <c r="C22" s="28">
        <v>1640.46</v>
      </c>
      <c r="D22" s="29" t="s">
        <v>4</v>
      </c>
      <c r="E22" s="33">
        <f t="shared" si="0"/>
        <v>1610.066</v>
      </c>
      <c r="F22" s="29" t="s">
        <v>4</v>
      </c>
      <c r="G22" s="34">
        <f t="shared" si="1"/>
        <v>1619.9329845043549</v>
      </c>
      <c r="H22" s="29" t="s">
        <v>4</v>
      </c>
      <c r="I22" s="35">
        <f t="shared" si="2"/>
        <v>1618.3835828333806</v>
      </c>
      <c r="J22" s="5" t="s">
        <v>6</v>
      </c>
    </row>
    <row r="23" spans="1:10" x14ac:dyDescent="0.25">
      <c r="A23" s="19">
        <v>41464</v>
      </c>
      <c r="B23" s="3" t="s">
        <v>5</v>
      </c>
      <c r="C23" s="28">
        <v>1652.32</v>
      </c>
      <c r="D23" s="29" t="s">
        <v>4</v>
      </c>
      <c r="E23" s="33">
        <f t="shared" si="0"/>
        <v>1617.989</v>
      </c>
      <c r="F23" s="29" t="s">
        <v>4</v>
      </c>
      <c r="G23" s="34">
        <f t="shared" si="1"/>
        <v>1625.8215327762903</v>
      </c>
      <c r="H23" s="29" t="s">
        <v>4</v>
      </c>
      <c r="I23" s="35">
        <f t="shared" si="2"/>
        <v>1621.7772245500423</v>
      </c>
      <c r="J23" s="5" t="s">
        <v>6</v>
      </c>
    </row>
    <row r="24" spans="1:10" x14ac:dyDescent="0.25">
      <c r="A24" s="19">
        <v>41465</v>
      </c>
      <c r="B24" s="3" t="s">
        <v>5</v>
      </c>
      <c r="C24" s="28">
        <v>1652.62</v>
      </c>
      <c r="D24" s="29" t="s">
        <v>4</v>
      </c>
      <c r="E24" s="33">
        <f t="shared" si="0"/>
        <v>1624.4479999999999</v>
      </c>
      <c r="F24" s="29" t="s">
        <v>4</v>
      </c>
      <c r="G24" s="34">
        <f t="shared" si="1"/>
        <v>1630.6939813624192</v>
      </c>
      <c r="H24" s="29" t="s">
        <v>4</v>
      </c>
      <c r="I24" s="35">
        <f t="shared" si="2"/>
        <v>1624.8615020950378</v>
      </c>
      <c r="J24" s="5" t="s">
        <v>6</v>
      </c>
    </row>
    <row r="25" spans="1:10" x14ac:dyDescent="0.25">
      <c r="A25" s="19">
        <v>41466</v>
      </c>
      <c r="B25" s="3" t="s">
        <v>5</v>
      </c>
      <c r="C25" s="28">
        <v>1675.02</v>
      </c>
      <c r="D25" s="29" t="s">
        <v>4</v>
      </c>
      <c r="E25" s="33">
        <f t="shared" si="0"/>
        <v>1631.6239999999998</v>
      </c>
      <c r="F25" s="29" t="s">
        <v>4</v>
      </c>
      <c r="G25" s="34">
        <f t="shared" si="1"/>
        <v>1638.7532574783429</v>
      </c>
      <c r="H25" s="29" t="s">
        <v>4</v>
      </c>
      <c r="I25" s="35">
        <f t="shared" si="2"/>
        <v>1629.8773518855342</v>
      </c>
      <c r="J25" s="5" t="s">
        <v>6</v>
      </c>
    </row>
    <row r="26" spans="1:10" x14ac:dyDescent="0.25">
      <c r="A26" s="19">
        <v>41467</v>
      </c>
      <c r="B26" s="3" t="s">
        <v>5</v>
      </c>
      <c r="C26" s="28">
        <v>1680.19</v>
      </c>
      <c r="D26" s="29" t="s">
        <v>4</v>
      </c>
      <c r="E26" s="33">
        <f t="shared" si="0"/>
        <v>1638.3230000000001</v>
      </c>
      <c r="F26" s="29" t="s">
        <v>4</v>
      </c>
      <c r="G26" s="34">
        <f t="shared" si="1"/>
        <v>1646.2872106640987</v>
      </c>
      <c r="H26" s="29" t="s">
        <v>4</v>
      </c>
      <c r="I26" s="35">
        <f t="shared" si="2"/>
        <v>1634.9086166969807</v>
      </c>
      <c r="J26" s="5" t="s">
        <v>6</v>
      </c>
    </row>
    <row r="27" spans="1:10" x14ac:dyDescent="0.25">
      <c r="A27" s="19">
        <v>41470</v>
      </c>
      <c r="B27" s="3" t="s">
        <v>5</v>
      </c>
      <c r="C27" s="28">
        <v>1682.5</v>
      </c>
      <c r="D27" s="29" t="s">
        <v>4</v>
      </c>
      <c r="E27" s="33">
        <f t="shared" si="0"/>
        <v>1645.9450000000004</v>
      </c>
      <c r="F27" s="29" t="s">
        <v>4</v>
      </c>
      <c r="G27" s="34">
        <f t="shared" si="1"/>
        <v>1652.8713541797172</v>
      </c>
      <c r="H27" s="29" t="s">
        <v>4</v>
      </c>
      <c r="I27" s="35">
        <f t="shared" si="2"/>
        <v>1639.6677550272827</v>
      </c>
      <c r="J27" s="5" t="s">
        <v>6</v>
      </c>
    </row>
    <row r="28" spans="1:10" x14ac:dyDescent="0.25">
      <c r="B28" s="3" t="s">
        <v>5</v>
      </c>
      <c r="C28" s="28">
        <v>0</v>
      </c>
      <c r="D28" s="29" t="s">
        <v>4</v>
      </c>
      <c r="E28" s="33">
        <v>0</v>
      </c>
      <c r="F28" s="29" t="s">
        <v>4</v>
      </c>
      <c r="G28" s="34">
        <v>0</v>
      </c>
      <c r="H28" s="29" t="s">
        <v>4</v>
      </c>
      <c r="I28" s="35">
        <v>0</v>
      </c>
      <c r="J28" s="5" t="s">
        <v>6</v>
      </c>
    </row>
    <row r="29" spans="1:10" x14ac:dyDescent="0.25">
      <c r="A29" s="19">
        <v>41471</v>
      </c>
      <c r="B29" s="3" t="s">
        <v>5</v>
      </c>
      <c r="C29" s="28">
        <v>1676.26</v>
      </c>
      <c r="D29" s="29" t="s">
        <v>4</v>
      </c>
      <c r="E29" s="36">
        <f>AVERAGE(C19:C$27,C$29:C29)</f>
        <v>1652.075</v>
      </c>
      <c r="F29" s="29" t="s">
        <v>4</v>
      </c>
      <c r="G29" s="36">
        <f>C29*2/(10+1)+G27*(1-2/(10+1))</f>
        <v>1657.1238352379503</v>
      </c>
      <c r="H29" s="29" t="s">
        <v>4</v>
      </c>
      <c r="I29" s="36">
        <f>((I27 * COUNT(C19:C$27,C$29:C29))-I27+C29)/COUNT(C19:C$27,C$29:C29)</f>
        <v>1643.3269795245542</v>
      </c>
      <c r="J29" s="5" t="s">
        <v>6</v>
      </c>
    </row>
    <row r="30" spans="1:10" x14ac:dyDescent="0.25">
      <c r="A30" s="19">
        <v>41472</v>
      </c>
      <c r="B30" s="3" t="s">
        <v>5</v>
      </c>
      <c r="C30" s="28">
        <v>1680.91</v>
      </c>
      <c r="D30" s="29" t="s">
        <v>4</v>
      </c>
      <c r="E30" s="36">
        <f>AVERAGE(C20:C$27,C$29:C30)</f>
        <v>1658.7580000000003</v>
      </c>
      <c r="F30" s="29" t="s">
        <v>4</v>
      </c>
      <c r="G30" s="34">
        <f t="shared" ref="G30:G61" si="3">C30*2/(10+1)+G29*(1-2/(10+1))</f>
        <v>1661.4485924674136</v>
      </c>
      <c r="H30" s="29" t="s">
        <v>4</v>
      </c>
      <c r="I30" s="36">
        <f>((I29 * COUNT(C20:C$27,C$29:C30))-I29+C30)/COUNT(C20:C$27,C$29:C30)</f>
        <v>1647.0852815720987</v>
      </c>
      <c r="J30" s="5" t="s">
        <v>6</v>
      </c>
    </row>
    <row r="31" spans="1:10" x14ac:dyDescent="0.25">
      <c r="A31" s="19">
        <v>41473</v>
      </c>
      <c r="B31" s="3" t="s">
        <v>5</v>
      </c>
      <c r="C31" s="28">
        <v>1689.37</v>
      </c>
      <c r="D31" s="29" t="s">
        <v>4</v>
      </c>
      <c r="E31" s="36">
        <f>AVERAGE(C21:C$27,C$29:C31)</f>
        <v>1666.154</v>
      </c>
      <c r="F31" s="29" t="s">
        <v>4</v>
      </c>
      <c r="G31" s="34">
        <f t="shared" si="3"/>
        <v>1666.5252120187929</v>
      </c>
      <c r="H31" s="29" t="s">
        <v>4</v>
      </c>
      <c r="I31" s="36">
        <f>((I30 * COUNT(C21:C$27,C$29:C31))-I30+C31)/COUNT(C21:C$27,C$29:C31)</f>
        <v>1651.3137534148889</v>
      </c>
      <c r="J31" s="5" t="s">
        <v>6</v>
      </c>
    </row>
    <row r="32" spans="1:10" x14ac:dyDescent="0.25">
      <c r="A32" s="19">
        <v>41474</v>
      </c>
      <c r="B32" s="3" t="s">
        <v>5</v>
      </c>
      <c r="C32" s="28">
        <v>1692.09</v>
      </c>
      <c r="D32" s="29" t="s">
        <v>4</v>
      </c>
      <c r="E32" s="36">
        <f>AVERAGE(C22:C$27,C$29:C32)</f>
        <v>1672.1740000000002</v>
      </c>
      <c r="F32" s="29" t="s">
        <v>4</v>
      </c>
      <c r="G32" s="34">
        <f t="shared" si="3"/>
        <v>1671.1733552881033</v>
      </c>
      <c r="H32" s="29" t="s">
        <v>4</v>
      </c>
      <c r="I32" s="36">
        <f>((I31 * COUNT(C22:C$27,C$29:C32))-I31+C32)/COUNT(C22:C$27,C$29:C32)</f>
        <v>1655.3913780734001</v>
      </c>
      <c r="J32" s="5" t="s">
        <v>6</v>
      </c>
    </row>
    <row r="33" spans="1:10" x14ac:dyDescent="0.25">
      <c r="A33" s="19">
        <v>41477</v>
      </c>
      <c r="B33" s="3" t="s">
        <v>5</v>
      </c>
      <c r="C33" s="28">
        <v>1695.53</v>
      </c>
      <c r="D33" s="29" t="s">
        <v>4</v>
      </c>
      <c r="E33" s="36">
        <f>AVERAGE(C23:C$27,C$29:C33)</f>
        <v>1677.6809999999998</v>
      </c>
      <c r="F33" s="29" t="s">
        <v>4</v>
      </c>
      <c r="G33" s="34">
        <f t="shared" si="3"/>
        <v>1675.6018361448116</v>
      </c>
      <c r="H33" s="29" t="s">
        <v>4</v>
      </c>
      <c r="I33" s="36">
        <f>((I32 * COUNT(C23:C$27,C$29:C33))-I32+C33)/COUNT(C23:C$27,C$29:C33)</f>
        <v>1659.40524026606</v>
      </c>
      <c r="J33" s="5" t="s">
        <v>6</v>
      </c>
    </row>
    <row r="34" spans="1:10" x14ac:dyDescent="0.25">
      <c r="A34" s="19">
        <v>41478</v>
      </c>
      <c r="B34" s="3" t="s">
        <v>5</v>
      </c>
      <c r="C34" s="28">
        <v>1692.39</v>
      </c>
      <c r="D34" s="29" t="s">
        <v>4</v>
      </c>
      <c r="E34" s="36">
        <f>AVERAGE(C24:C$27,C$29:C34)</f>
        <v>1681.6880000000001</v>
      </c>
      <c r="F34" s="29" t="s">
        <v>4</v>
      </c>
      <c r="G34" s="34">
        <f t="shared" si="3"/>
        <v>1678.6542295730276</v>
      </c>
      <c r="H34" s="29" t="s">
        <v>4</v>
      </c>
      <c r="I34" s="36">
        <f>((I33 * COUNT(C24:C$27,C$29:C34))-I33+C34)/COUNT(C24:C$27,C$29:C34)</f>
        <v>1662.703716239454</v>
      </c>
      <c r="J34" s="5" t="s">
        <v>6</v>
      </c>
    </row>
    <row r="35" spans="1:10" x14ac:dyDescent="0.25">
      <c r="A35" s="19">
        <v>41479</v>
      </c>
      <c r="B35" s="3" t="s">
        <v>5</v>
      </c>
      <c r="C35" s="28">
        <v>1685.94</v>
      </c>
      <c r="D35" s="29" t="s">
        <v>4</v>
      </c>
      <c r="E35" s="36">
        <f>AVERAGE(C25:C$27,C$29:C35)</f>
        <v>1685.02</v>
      </c>
      <c r="F35" s="29" t="s">
        <v>4</v>
      </c>
      <c r="G35" s="34">
        <f t="shared" si="3"/>
        <v>1679.9789151052044</v>
      </c>
      <c r="H35" s="29" t="s">
        <v>4</v>
      </c>
      <c r="I35" s="36">
        <f>((I34 * COUNT(C25:C$27,C$29:C35))-I34+C35)/COUNT(C25:C$27,C$29:C35)</f>
        <v>1665.0273446155086</v>
      </c>
      <c r="J35" s="5" t="s">
        <v>6</v>
      </c>
    </row>
    <row r="36" spans="1:10" x14ac:dyDescent="0.25">
      <c r="A36" s="19">
        <v>41480</v>
      </c>
      <c r="B36" s="3" t="s">
        <v>5</v>
      </c>
      <c r="C36" s="28">
        <v>1690.25</v>
      </c>
      <c r="D36" s="29" t="s">
        <v>4</v>
      </c>
      <c r="E36" s="36">
        <f>AVERAGE(C26:C$27,C$29:C36)</f>
        <v>1686.5430000000001</v>
      </c>
      <c r="F36" s="29" t="s">
        <v>4</v>
      </c>
      <c r="G36" s="34">
        <f t="shared" si="3"/>
        <v>1681.8463850860762</v>
      </c>
      <c r="H36" s="29" t="s">
        <v>4</v>
      </c>
      <c r="I36" s="36">
        <f>((I35 * COUNT(C26:C$27,C$29:C36))-I35+C36)/COUNT(C26:C$27,C$29:C36)</f>
        <v>1667.5496101539579</v>
      </c>
      <c r="J36" s="5" t="s">
        <v>6</v>
      </c>
    </row>
    <row r="37" spans="1:10" x14ac:dyDescent="0.25">
      <c r="A37" s="19">
        <v>41481</v>
      </c>
      <c r="B37" s="3" t="s">
        <v>5</v>
      </c>
      <c r="C37" s="28">
        <v>1691.65</v>
      </c>
      <c r="D37" s="29" t="s">
        <v>4</v>
      </c>
      <c r="E37" s="36">
        <f>AVERAGE(C27:C$27,C$29:C37)</f>
        <v>1687.6889999999999</v>
      </c>
      <c r="F37" s="29" t="s">
        <v>4</v>
      </c>
      <c r="G37" s="34">
        <f t="shared" si="3"/>
        <v>1683.6288605249713</v>
      </c>
      <c r="H37" s="29" t="s">
        <v>4</v>
      </c>
      <c r="I37" s="36">
        <f>((I36 * COUNT(C27:C$27,C$29:C37))-I36+C37)/COUNT(C27:C$27,C$29:C37)</f>
        <v>1669.9596491385623</v>
      </c>
      <c r="J37" s="5" t="s">
        <v>6</v>
      </c>
    </row>
    <row r="38" spans="1:10" x14ac:dyDescent="0.25">
      <c r="A38" s="19">
        <v>41484</v>
      </c>
      <c r="B38" s="3" t="s">
        <v>5</v>
      </c>
      <c r="C38" s="28">
        <v>1685.33</v>
      </c>
      <c r="D38" s="29" t="s">
        <v>4</v>
      </c>
      <c r="E38" s="33">
        <f t="shared" ref="E38:E76" si="4">AVERAGE(C29:C38)</f>
        <v>1687.9720000000002</v>
      </c>
      <c r="F38" s="29" t="s">
        <v>4</v>
      </c>
      <c r="G38" s="34">
        <f t="shared" si="3"/>
        <v>1683.9381586113402</v>
      </c>
      <c r="H38" s="29" t="s">
        <v>4</v>
      </c>
      <c r="I38" s="35">
        <f t="shared" ref="I38:I69" si="5">((I37 * COUNT(C29:C38))-I37+C38)/COUNT(C29:C38)</f>
        <v>1671.4966842247061</v>
      </c>
      <c r="J38" s="5" t="s">
        <v>6</v>
      </c>
    </row>
    <row r="39" spans="1:10" x14ac:dyDescent="0.25">
      <c r="A39" s="19">
        <v>41485</v>
      </c>
      <c r="B39" s="3" t="s">
        <v>5</v>
      </c>
      <c r="C39" s="28">
        <v>1685.96</v>
      </c>
      <c r="D39" s="29" t="s">
        <v>4</v>
      </c>
      <c r="E39" s="33">
        <f t="shared" si="4"/>
        <v>1688.9419999999998</v>
      </c>
      <c r="F39" s="29" t="s">
        <v>4</v>
      </c>
      <c r="G39" s="34">
        <f t="shared" si="3"/>
        <v>1684.305766136551</v>
      </c>
      <c r="H39" s="29" t="s">
        <v>4</v>
      </c>
      <c r="I39" s="35">
        <f t="shared" si="5"/>
        <v>1672.9430158022355</v>
      </c>
      <c r="J39" s="5" t="s">
        <v>6</v>
      </c>
    </row>
    <row r="40" spans="1:10" x14ac:dyDescent="0.25">
      <c r="A40" s="19">
        <v>41486</v>
      </c>
      <c r="B40" s="3" t="s">
        <v>5</v>
      </c>
      <c r="C40" s="28">
        <v>1685.73</v>
      </c>
      <c r="D40" s="29" t="s">
        <v>4</v>
      </c>
      <c r="E40" s="33">
        <f t="shared" si="4"/>
        <v>1689.4239999999998</v>
      </c>
      <c r="F40" s="29" t="s">
        <v>4</v>
      </c>
      <c r="G40" s="34">
        <f t="shared" si="3"/>
        <v>1684.5647177480871</v>
      </c>
      <c r="H40" s="29" t="s">
        <v>4</v>
      </c>
      <c r="I40" s="35">
        <f t="shared" si="5"/>
        <v>1674.221714222012</v>
      </c>
      <c r="J40" s="5" t="s">
        <v>6</v>
      </c>
    </row>
    <row r="41" spans="1:10" x14ac:dyDescent="0.25">
      <c r="A41" s="19">
        <v>41487</v>
      </c>
      <c r="B41" s="3" t="s">
        <v>5</v>
      </c>
      <c r="C41" s="28">
        <v>1706.87</v>
      </c>
      <c r="D41" s="29" t="s">
        <v>4</v>
      </c>
      <c r="E41" s="33">
        <f t="shared" si="4"/>
        <v>1691.1739999999998</v>
      </c>
      <c r="F41" s="29" t="s">
        <v>4</v>
      </c>
      <c r="G41" s="34">
        <f t="shared" si="3"/>
        <v>1688.6202236120712</v>
      </c>
      <c r="H41" s="29" t="s">
        <v>4</v>
      </c>
      <c r="I41" s="35">
        <f t="shared" si="5"/>
        <v>1677.4865427998109</v>
      </c>
      <c r="J41" s="5" t="s">
        <v>6</v>
      </c>
    </row>
    <row r="42" spans="1:10" x14ac:dyDescent="0.25">
      <c r="A42" s="19">
        <v>41488</v>
      </c>
      <c r="B42" s="3" t="s">
        <v>5</v>
      </c>
      <c r="C42" s="28">
        <v>1709.67</v>
      </c>
      <c r="D42" s="29" t="s">
        <v>4</v>
      </c>
      <c r="E42" s="33">
        <f t="shared" si="4"/>
        <v>1692.932</v>
      </c>
      <c r="F42" s="29" t="s">
        <v>4</v>
      </c>
      <c r="G42" s="34">
        <f t="shared" si="3"/>
        <v>1692.4474556826035</v>
      </c>
      <c r="H42" s="29" t="s">
        <v>4</v>
      </c>
      <c r="I42" s="35">
        <f t="shared" si="5"/>
        <v>1680.7048885198299</v>
      </c>
      <c r="J42" s="5" t="s">
        <v>6</v>
      </c>
    </row>
    <row r="43" spans="1:10" x14ac:dyDescent="0.25">
      <c r="A43" s="19">
        <v>41491</v>
      </c>
      <c r="B43" s="3" t="s">
        <v>5</v>
      </c>
      <c r="C43" s="28">
        <v>1707.14</v>
      </c>
      <c r="D43" s="29" t="s">
        <v>4</v>
      </c>
      <c r="E43" s="33">
        <f t="shared" si="4"/>
        <v>1694.0930000000001</v>
      </c>
      <c r="F43" s="29" t="s">
        <v>4</v>
      </c>
      <c r="G43" s="34">
        <f t="shared" si="3"/>
        <v>1695.1188273766757</v>
      </c>
      <c r="H43" s="29" t="s">
        <v>4</v>
      </c>
      <c r="I43" s="35">
        <f t="shared" si="5"/>
        <v>1683.3483996678472</v>
      </c>
      <c r="J43" s="5" t="s">
        <v>6</v>
      </c>
    </row>
    <row r="44" spans="1:10" x14ac:dyDescent="0.25">
      <c r="A44" s="19">
        <v>41492</v>
      </c>
      <c r="B44" s="3" t="s">
        <v>5</v>
      </c>
      <c r="C44" s="28">
        <v>1697.37</v>
      </c>
      <c r="D44" s="29" t="s">
        <v>4</v>
      </c>
      <c r="E44" s="33">
        <f t="shared" si="4"/>
        <v>1694.5909999999999</v>
      </c>
      <c r="F44" s="29" t="s">
        <v>4</v>
      </c>
      <c r="G44" s="34">
        <f t="shared" si="3"/>
        <v>1695.5281314900071</v>
      </c>
      <c r="H44" s="29" t="s">
        <v>4</v>
      </c>
      <c r="I44" s="35">
        <f t="shared" si="5"/>
        <v>1684.7505597010622</v>
      </c>
      <c r="J44" s="5" t="s">
        <v>6</v>
      </c>
    </row>
    <row r="45" spans="1:10" x14ac:dyDescent="0.25">
      <c r="A45" s="19">
        <v>41493</v>
      </c>
      <c r="B45" s="3" t="s">
        <v>5</v>
      </c>
      <c r="C45" s="28">
        <v>1690.91</v>
      </c>
      <c r="D45" s="29" t="s">
        <v>4</v>
      </c>
      <c r="E45" s="33">
        <f t="shared" si="4"/>
        <v>1695.0880000000002</v>
      </c>
      <c r="F45" s="29" t="s">
        <v>4</v>
      </c>
      <c r="G45" s="34">
        <f t="shared" si="3"/>
        <v>1694.6884712190968</v>
      </c>
      <c r="H45" s="29" t="s">
        <v>4</v>
      </c>
      <c r="I45" s="35">
        <f t="shared" si="5"/>
        <v>1685.3665037309561</v>
      </c>
      <c r="J45" s="5" t="s">
        <v>6</v>
      </c>
    </row>
    <row r="46" spans="1:10" x14ac:dyDescent="0.25">
      <c r="A46" s="19">
        <v>41494</v>
      </c>
      <c r="B46" s="3" t="s">
        <v>5</v>
      </c>
      <c r="C46" s="28">
        <v>1697.48</v>
      </c>
      <c r="D46" s="29" t="s">
        <v>4</v>
      </c>
      <c r="E46" s="33">
        <f t="shared" si="4"/>
        <v>1695.8110000000001</v>
      </c>
      <c r="F46" s="29" t="s">
        <v>4</v>
      </c>
      <c r="G46" s="34">
        <f t="shared" si="3"/>
        <v>1695.1960219065336</v>
      </c>
      <c r="H46" s="29" t="s">
        <v>4</v>
      </c>
      <c r="I46" s="35">
        <f t="shared" si="5"/>
        <v>1686.5778533578607</v>
      </c>
      <c r="J46" s="5" t="s">
        <v>6</v>
      </c>
    </row>
    <row r="47" spans="1:10" x14ac:dyDescent="0.25">
      <c r="A47" s="19">
        <v>41495</v>
      </c>
      <c r="B47" s="3" t="s">
        <v>5</v>
      </c>
      <c r="C47" s="28">
        <v>1691.42</v>
      </c>
      <c r="D47" s="29" t="s">
        <v>4</v>
      </c>
      <c r="E47" s="33">
        <f t="shared" si="4"/>
        <v>1695.7879999999998</v>
      </c>
      <c r="F47" s="29" t="s">
        <v>4</v>
      </c>
      <c r="G47" s="34">
        <f t="shared" si="3"/>
        <v>1694.5094724689818</v>
      </c>
      <c r="H47" s="29" t="s">
        <v>4</v>
      </c>
      <c r="I47" s="35">
        <f t="shared" si="5"/>
        <v>1687.0620680220745</v>
      </c>
      <c r="J47" s="5" t="s">
        <v>6</v>
      </c>
    </row>
    <row r="48" spans="1:10" x14ac:dyDescent="0.25">
      <c r="A48" s="19">
        <v>41498</v>
      </c>
      <c r="B48" s="3" t="s">
        <v>5</v>
      </c>
      <c r="C48" s="28">
        <v>1689.47</v>
      </c>
      <c r="D48" s="29" t="s">
        <v>4</v>
      </c>
      <c r="E48" s="33">
        <f t="shared" si="4"/>
        <v>1696.2019999999998</v>
      </c>
      <c r="F48" s="29" t="s">
        <v>4</v>
      </c>
      <c r="G48" s="34">
        <f t="shared" si="3"/>
        <v>1693.5932047473486</v>
      </c>
      <c r="H48" s="29" t="s">
        <v>4</v>
      </c>
      <c r="I48" s="35">
        <f t="shared" si="5"/>
        <v>1687.3028612198673</v>
      </c>
      <c r="J48" s="5" t="s">
        <v>6</v>
      </c>
    </row>
    <row r="49" spans="1:10" x14ac:dyDescent="0.25">
      <c r="A49" s="19">
        <v>41499</v>
      </c>
      <c r="B49" s="3" t="s">
        <v>5</v>
      </c>
      <c r="C49" s="28">
        <v>1694.16</v>
      </c>
      <c r="D49" s="29" t="s">
        <v>4</v>
      </c>
      <c r="E49" s="33">
        <f t="shared" si="4"/>
        <v>1697.0220000000002</v>
      </c>
      <c r="F49" s="29" t="s">
        <v>4</v>
      </c>
      <c r="G49" s="34">
        <f t="shared" si="3"/>
        <v>1693.6962584296487</v>
      </c>
      <c r="H49" s="29" t="s">
        <v>4</v>
      </c>
      <c r="I49" s="35">
        <f t="shared" si="5"/>
        <v>1687.9885750978806</v>
      </c>
      <c r="J49" s="5" t="s">
        <v>6</v>
      </c>
    </row>
    <row r="50" spans="1:10" x14ac:dyDescent="0.25">
      <c r="A50" s="19">
        <v>41500</v>
      </c>
      <c r="B50" s="3" t="s">
        <v>5</v>
      </c>
      <c r="C50" s="28">
        <v>1685.39</v>
      </c>
      <c r="D50" s="29" t="s">
        <v>4</v>
      </c>
      <c r="E50" s="33">
        <f t="shared" si="4"/>
        <v>1696.9880000000001</v>
      </c>
      <c r="F50" s="29" t="s">
        <v>4</v>
      </c>
      <c r="G50" s="34">
        <f t="shared" si="3"/>
        <v>1692.186029624258</v>
      </c>
      <c r="H50" s="29" t="s">
        <v>4</v>
      </c>
      <c r="I50" s="35">
        <f t="shared" si="5"/>
        <v>1687.7287175880926</v>
      </c>
      <c r="J50" s="5" t="s">
        <v>6</v>
      </c>
    </row>
    <row r="51" spans="1:10" x14ac:dyDescent="0.25">
      <c r="A51" s="19">
        <v>41501</v>
      </c>
      <c r="B51" s="3" t="s">
        <v>5</v>
      </c>
      <c r="C51" s="28">
        <v>1661.32</v>
      </c>
      <c r="D51" s="29" t="s">
        <v>4</v>
      </c>
      <c r="E51" s="33">
        <f t="shared" si="4"/>
        <v>1692.4329999999998</v>
      </c>
      <c r="F51" s="29" t="s">
        <v>4</v>
      </c>
      <c r="G51" s="34">
        <f t="shared" si="3"/>
        <v>1686.5740242380291</v>
      </c>
      <c r="H51" s="29" t="s">
        <v>4</v>
      </c>
      <c r="I51" s="35">
        <f t="shared" si="5"/>
        <v>1685.0878458292834</v>
      </c>
      <c r="J51" s="5" t="s">
        <v>6</v>
      </c>
    </row>
    <row r="52" spans="1:10" x14ac:dyDescent="0.25">
      <c r="A52" s="19">
        <v>41502</v>
      </c>
      <c r="B52" s="3" t="s">
        <v>5</v>
      </c>
      <c r="C52" s="28">
        <v>1655.83</v>
      </c>
      <c r="D52" s="29" t="s">
        <v>4</v>
      </c>
      <c r="E52" s="33">
        <f t="shared" si="4"/>
        <v>1687.0489999999998</v>
      </c>
      <c r="F52" s="29" t="s">
        <v>4</v>
      </c>
      <c r="G52" s="34">
        <f t="shared" si="3"/>
        <v>1680.9842016492964</v>
      </c>
      <c r="H52" s="29" t="s">
        <v>4</v>
      </c>
      <c r="I52" s="35">
        <f t="shared" si="5"/>
        <v>1682.1620612463551</v>
      </c>
      <c r="J52" s="5" t="s">
        <v>6</v>
      </c>
    </row>
    <row r="53" spans="1:10" x14ac:dyDescent="0.25">
      <c r="A53" s="19">
        <v>41505</v>
      </c>
      <c r="B53" s="3" t="s">
        <v>5</v>
      </c>
      <c r="C53" s="28">
        <v>1646.06</v>
      </c>
      <c r="D53" s="29" t="s">
        <v>4</v>
      </c>
      <c r="E53" s="33">
        <f t="shared" si="4"/>
        <v>1680.941</v>
      </c>
      <c r="F53" s="29" t="s">
        <v>4</v>
      </c>
      <c r="G53" s="34">
        <f t="shared" si="3"/>
        <v>1674.6343468039697</v>
      </c>
      <c r="H53" s="29" t="s">
        <v>4</v>
      </c>
      <c r="I53" s="35">
        <f t="shared" si="5"/>
        <v>1678.5518551217197</v>
      </c>
      <c r="J53" s="5" t="s">
        <v>6</v>
      </c>
    </row>
    <row r="54" spans="1:10" x14ac:dyDescent="0.25">
      <c r="A54" s="19">
        <v>41506</v>
      </c>
      <c r="B54" s="3" t="s">
        <v>5</v>
      </c>
      <c r="C54" s="28">
        <v>1652.35</v>
      </c>
      <c r="D54" s="29" t="s">
        <v>4</v>
      </c>
      <c r="E54" s="33">
        <f t="shared" si="4"/>
        <v>1676.4389999999999</v>
      </c>
      <c r="F54" s="29" t="s">
        <v>4</v>
      </c>
      <c r="G54" s="34">
        <f t="shared" si="3"/>
        <v>1670.5826473850661</v>
      </c>
      <c r="H54" s="29" t="s">
        <v>4</v>
      </c>
      <c r="I54" s="35">
        <f t="shared" si="5"/>
        <v>1675.9316696095477</v>
      </c>
      <c r="J54" s="5" t="s">
        <v>6</v>
      </c>
    </row>
    <row r="55" spans="1:10" x14ac:dyDescent="0.25">
      <c r="A55" s="19">
        <v>41507</v>
      </c>
      <c r="B55" s="3" t="s">
        <v>5</v>
      </c>
      <c r="C55" s="28">
        <v>1642.8</v>
      </c>
      <c r="D55" s="29" t="s">
        <v>4</v>
      </c>
      <c r="E55" s="33">
        <f t="shared" si="4"/>
        <v>1671.6279999999999</v>
      </c>
      <c r="F55" s="29" t="s">
        <v>4</v>
      </c>
      <c r="G55" s="34">
        <f t="shared" si="3"/>
        <v>1665.5312569514176</v>
      </c>
      <c r="H55" s="29" t="s">
        <v>4</v>
      </c>
      <c r="I55" s="35">
        <f t="shared" si="5"/>
        <v>1672.6185026485928</v>
      </c>
      <c r="J55" s="5" t="s">
        <v>6</v>
      </c>
    </row>
    <row r="56" spans="1:10" x14ac:dyDescent="0.25">
      <c r="A56" s="19">
        <v>41508</v>
      </c>
      <c r="B56" s="3" t="s">
        <v>5</v>
      </c>
      <c r="C56" s="28">
        <v>1656.96</v>
      </c>
      <c r="D56" s="29" t="s">
        <v>4</v>
      </c>
      <c r="E56" s="33">
        <f t="shared" si="4"/>
        <v>1667.5759999999998</v>
      </c>
      <c r="F56" s="29" t="s">
        <v>4</v>
      </c>
      <c r="G56" s="34">
        <f t="shared" si="3"/>
        <v>1663.9728465966143</v>
      </c>
      <c r="H56" s="29" t="s">
        <v>4</v>
      </c>
      <c r="I56" s="35">
        <f t="shared" si="5"/>
        <v>1671.0526523837336</v>
      </c>
      <c r="J56" s="5" t="s">
        <v>6</v>
      </c>
    </row>
    <row r="57" spans="1:10" x14ac:dyDescent="0.25">
      <c r="A57" s="19">
        <v>41509</v>
      </c>
      <c r="B57" s="3" t="s">
        <v>5</v>
      </c>
      <c r="C57" s="28">
        <v>1663.5</v>
      </c>
      <c r="D57" s="29" t="s">
        <v>4</v>
      </c>
      <c r="E57" s="33">
        <f t="shared" si="4"/>
        <v>1664.7840000000001</v>
      </c>
      <c r="F57" s="29" t="s">
        <v>4</v>
      </c>
      <c r="G57" s="34">
        <f t="shared" si="3"/>
        <v>1663.886874488139</v>
      </c>
      <c r="H57" s="29" t="s">
        <v>4</v>
      </c>
      <c r="I57" s="35">
        <f t="shared" si="5"/>
        <v>1670.2973871453601</v>
      </c>
      <c r="J57" s="5" t="s">
        <v>6</v>
      </c>
    </row>
    <row r="58" spans="1:10" x14ac:dyDescent="0.25">
      <c r="A58" s="19">
        <v>41512</v>
      </c>
      <c r="B58" s="3" t="s">
        <v>5</v>
      </c>
      <c r="C58" s="28">
        <v>1656.78</v>
      </c>
      <c r="D58" s="29" t="s">
        <v>4</v>
      </c>
      <c r="E58" s="33">
        <f t="shared" si="4"/>
        <v>1661.5149999999999</v>
      </c>
      <c r="F58" s="29" t="s">
        <v>4</v>
      </c>
      <c r="G58" s="34">
        <f t="shared" si="3"/>
        <v>1662.5947154902956</v>
      </c>
      <c r="H58" s="29" t="s">
        <v>4</v>
      </c>
      <c r="I58" s="35">
        <f t="shared" si="5"/>
        <v>1668.9456484308241</v>
      </c>
      <c r="J58" s="5" t="s">
        <v>6</v>
      </c>
    </row>
    <row r="59" spans="1:10" x14ac:dyDescent="0.25">
      <c r="A59" s="19">
        <v>41513</v>
      </c>
      <c r="B59" s="3" t="s">
        <v>5</v>
      </c>
      <c r="C59" s="28">
        <v>1630.48</v>
      </c>
      <c r="D59" s="29" t="s">
        <v>4</v>
      </c>
      <c r="E59" s="33">
        <f t="shared" si="4"/>
        <v>1655.1470000000002</v>
      </c>
      <c r="F59" s="29" t="s">
        <v>4</v>
      </c>
      <c r="G59" s="34">
        <f t="shared" si="3"/>
        <v>1656.7556763102418</v>
      </c>
      <c r="H59" s="29" t="s">
        <v>4</v>
      </c>
      <c r="I59" s="35">
        <f t="shared" si="5"/>
        <v>1665.0990835877415</v>
      </c>
      <c r="J59" s="5" t="s">
        <v>6</v>
      </c>
    </row>
    <row r="60" spans="1:10" x14ac:dyDescent="0.25">
      <c r="A60" s="19">
        <v>41514</v>
      </c>
      <c r="B60" s="3" t="s">
        <v>5</v>
      </c>
      <c r="C60" s="28">
        <v>1634.96</v>
      </c>
      <c r="D60" s="29" t="s">
        <v>4</v>
      </c>
      <c r="E60" s="33">
        <f t="shared" si="4"/>
        <v>1650.104</v>
      </c>
      <c r="F60" s="29" t="s">
        <v>4</v>
      </c>
      <c r="G60" s="34">
        <f t="shared" si="3"/>
        <v>1652.7928260720159</v>
      </c>
      <c r="H60" s="29" t="s">
        <v>4</v>
      </c>
      <c r="I60" s="35">
        <f t="shared" si="5"/>
        <v>1662.0851752289673</v>
      </c>
      <c r="J60" s="5" t="s">
        <v>6</v>
      </c>
    </row>
    <row r="61" spans="1:10" x14ac:dyDescent="0.25">
      <c r="A61" s="19">
        <v>41515</v>
      </c>
      <c r="B61" s="3" t="s">
        <v>5</v>
      </c>
      <c r="C61" s="28">
        <v>1638.17</v>
      </c>
      <c r="D61" s="29" t="s">
        <v>4</v>
      </c>
      <c r="E61" s="33">
        <f t="shared" si="4"/>
        <v>1647.789</v>
      </c>
      <c r="F61" s="29" t="s">
        <v>4</v>
      </c>
      <c r="G61" s="34">
        <f t="shared" si="3"/>
        <v>1650.1341304225584</v>
      </c>
      <c r="H61" s="29" t="s">
        <v>4</v>
      </c>
      <c r="I61" s="35">
        <f t="shared" si="5"/>
        <v>1659.6936577060703</v>
      </c>
      <c r="J61" s="5" t="s">
        <v>6</v>
      </c>
    </row>
    <row r="62" spans="1:10" x14ac:dyDescent="0.25">
      <c r="A62" s="19">
        <v>41516</v>
      </c>
      <c r="B62" s="3" t="s">
        <v>5</v>
      </c>
      <c r="C62" s="28">
        <v>1632.97</v>
      </c>
      <c r="D62" s="29" t="s">
        <v>4</v>
      </c>
      <c r="E62" s="33">
        <f t="shared" si="4"/>
        <v>1645.5029999999999</v>
      </c>
      <c r="F62" s="29" t="s">
        <v>4</v>
      </c>
      <c r="G62" s="34">
        <f t="shared" ref="G62:G93" si="6">C62*2/(10+1)+G61*(1-2/(10+1))</f>
        <v>1647.0133794366386</v>
      </c>
      <c r="H62" s="29" t="s">
        <v>4</v>
      </c>
      <c r="I62" s="35">
        <f t="shared" si="5"/>
        <v>1657.0212919354635</v>
      </c>
      <c r="J62" s="5" t="s">
        <v>6</v>
      </c>
    </row>
    <row r="63" spans="1:10" x14ac:dyDescent="0.25">
      <c r="A63" s="19">
        <v>41520</v>
      </c>
      <c r="B63" s="3" t="s">
        <v>5</v>
      </c>
      <c r="C63" s="28">
        <v>1639.77</v>
      </c>
      <c r="D63" s="29" t="s">
        <v>4</v>
      </c>
      <c r="E63" s="33">
        <f t="shared" si="4"/>
        <v>1644.8739999999998</v>
      </c>
      <c r="F63" s="29" t="s">
        <v>4</v>
      </c>
      <c r="G63" s="34">
        <f t="shared" si="6"/>
        <v>1645.6964013572497</v>
      </c>
      <c r="H63" s="29" t="s">
        <v>4</v>
      </c>
      <c r="I63" s="35">
        <f t="shared" si="5"/>
        <v>1655.2961627419172</v>
      </c>
      <c r="J63" s="5" t="s">
        <v>6</v>
      </c>
    </row>
    <row r="64" spans="1:10" x14ac:dyDescent="0.25">
      <c r="A64" s="19">
        <v>41521</v>
      </c>
      <c r="B64" s="3" t="s">
        <v>5</v>
      </c>
      <c r="C64" s="28">
        <v>1653.08</v>
      </c>
      <c r="D64" s="29" t="s">
        <v>4</v>
      </c>
      <c r="E64" s="33">
        <f t="shared" si="4"/>
        <v>1644.9470000000001</v>
      </c>
      <c r="F64" s="29" t="s">
        <v>4</v>
      </c>
      <c r="G64" s="34">
        <f t="shared" si="6"/>
        <v>1647.0388738377496</v>
      </c>
      <c r="H64" s="29" t="s">
        <v>4</v>
      </c>
      <c r="I64" s="35">
        <f t="shared" si="5"/>
        <v>1655.0745464677252</v>
      </c>
      <c r="J64" s="5" t="s">
        <v>6</v>
      </c>
    </row>
    <row r="65" spans="1:10" x14ac:dyDescent="0.25">
      <c r="A65" s="19">
        <v>41522</v>
      </c>
      <c r="B65" s="3" t="s">
        <v>5</v>
      </c>
      <c r="C65" s="28">
        <v>1655.08</v>
      </c>
      <c r="D65" s="29" t="s">
        <v>4</v>
      </c>
      <c r="E65" s="33">
        <f t="shared" si="4"/>
        <v>1646.175</v>
      </c>
      <c r="F65" s="29" t="s">
        <v>4</v>
      </c>
      <c r="G65" s="34">
        <f t="shared" si="6"/>
        <v>1648.5008967763406</v>
      </c>
      <c r="H65" s="29" t="s">
        <v>4</v>
      </c>
      <c r="I65" s="35">
        <f t="shared" si="5"/>
        <v>1655.0750918209528</v>
      </c>
      <c r="J65" s="5" t="s">
        <v>6</v>
      </c>
    </row>
    <row r="66" spans="1:10" x14ac:dyDescent="0.25">
      <c r="A66" s="19">
        <v>41523</v>
      </c>
      <c r="B66" s="3" t="s">
        <v>5</v>
      </c>
      <c r="C66" s="28">
        <v>1655.17</v>
      </c>
      <c r="D66" s="29" t="s">
        <v>4</v>
      </c>
      <c r="E66" s="33">
        <f t="shared" si="4"/>
        <v>1645.9959999999999</v>
      </c>
      <c r="F66" s="29" t="s">
        <v>4</v>
      </c>
      <c r="G66" s="34">
        <f t="shared" si="6"/>
        <v>1649.7134609988241</v>
      </c>
      <c r="H66" s="29" t="s">
        <v>4</v>
      </c>
      <c r="I66" s="35">
        <f t="shared" si="5"/>
        <v>1655.0845826388577</v>
      </c>
      <c r="J66" s="5" t="s">
        <v>6</v>
      </c>
    </row>
    <row r="67" spans="1:10" x14ac:dyDescent="0.25">
      <c r="A67" s="19">
        <v>41526</v>
      </c>
      <c r="B67" s="3" t="s">
        <v>5</v>
      </c>
      <c r="C67" s="28">
        <v>1671.71</v>
      </c>
      <c r="D67" s="29" t="s">
        <v>4</v>
      </c>
      <c r="E67" s="33">
        <f t="shared" si="4"/>
        <v>1646.8170000000002</v>
      </c>
      <c r="F67" s="29" t="s">
        <v>4</v>
      </c>
      <c r="G67" s="34">
        <f t="shared" si="6"/>
        <v>1653.7128317263105</v>
      </c>
      <c r="H67" s="29" t="s">
        <v>4</v>
      </c>
      <c r="I67" s="35">
        <f t="shared" si="5"/>
        <v>1656.7471243749719</v>
      </c>
      <c r="J67" s="5" t="s">
        <v>6</v>
      </c>
    </row>
    <row r="68" spans="1:10" x14ac:dyDescent="0.25">
      <c r="A68" s="19">
        <v>41527</v>
      </c>
      <c r="B68" s="3" t="s">
        <v>5</v>
      </c>
      <c r="C68" s="28">
        <v>1683.99</v>
      </c>
      <c r="D68" s="29" t="s">
        <v>4</v>
      </c>
      <c r="E68" s="33">
        <f t="shared" si="4"/>
        <v>1649.538</v>
      </c>
      <c r="F68" s="29" t="s">
        <v>4</v>
      </c>
      <c r="G68" s="34">
        <f t="shared" si="6"/>
        <v>1659.2177714124357</v>
      </c>
      <c r="H68" s="29" t="s">
        <v>4</v>
      </c>
      <c r="I68" s="35">
        <f t="shared" si="5"/>
        <v>1659.4714119374748</v>
      </c>
      <c r="J68" s="5" t="s">
        <v>6</v>
      </c>
    </row>
    <row r="69" spans="1:10" x14ac:dyDescent="0.25">
      <c r="A69" s="19">
        <v>41528</v>
      </c>
      <c r="B69" s="3" t="s">
        <v>5</v>
      </c>
      <c r="C69" s="28">
        <v>1689.13</v>
      </c>
      <c r="D69" s="29" t="s">
        <v>4</v>
      </c>
      <c r="E69" s="33">
        <f t="shared" si="4"/>
        <v>1655.4029999999998</v>
      </c>
      <c r="F69" s="29" t="s">
        <v>4</v>
      </c>
      <c r="G69" s="34">
        <f t="shared" si="6"/>
        <v>1664.6563584283563</v>
      </c>
      <c r="H69" s="29" t="s">
        <v>4</v>
      </c>
      <c r="I69" s="35">
        <f t="shared" si="5"/>
        <v>1662.4372707437274</v>
      </c>
      <c r="J69" s="5" t="s">
        <v>6</v>
      </c>
    </row>
    <row r="70" spans="1:10" x14ac:dyDescent="0.25">
      <c r="A70" s="19">
        <v>41529</v>
      </c>
      <c r="B70" s="3" t="s">
        <v>5</v>
      </c>
      <c r="C70" s="28">
        <v>1683.42</v>
      </c>
      <c r="D70" s="29" t="s">
        <v>4</v>
      </c>
      <c r="E70" s="33">
        <f t="shared" si="4"/>
        <v>1660.2489999999998</v>
      </c>
      <c r="F70" s="29" t="s">
        <v>4</v>
      </c>
      <c r="G70" s="34">
        <f t="shared" si="6"/>
        <v>1668.0679296232004</v>
      </c>
      <c r="H70" s="29" t="s">
        <v>4</v>
      </c>
      <c r="I70" s="35">
        <f t="shared" ref="I70:I101" si="7">((I69 * COUNT(C61:C70))-I69+C70)/COUNT(C61:C70)</f>
        <v>1664.5355436693546</v>
      </c>
      <c r="J70" s="5" t="s">
        <v>6</v>
      </c>
    </row>
    <row r="71" spans="1:10" x14ac:dyDescent="0.25">
      <c r="A71" s="19">
        <v>41530</v>
      </c>
      <c r="B71" s="3" t="s">
        <v>5</v>
      </c>
      <c r="C71" s="28">
        <v>1687.99</v>
      </c>
      <c r="D71" s="29" t="s">
        <v>4</v>
      </c>
      <c r="E71" s="33">
        <f t="shared" si="4"/>
        <v>1665.2309999999998</v>
      </c>
      <c r="F71" s="29" t="s">
        <v>4</v>
      </c>
      <c r="G71" s="34">
        <f t="shared" si="6"/>
        <v>1671.6901242371639</v>
      </c>
      <c r="H71" s="29" t="s">
        <v>4</v>
      </c>
      <c r="I71" s="35">
        <f t="shared" si="7"/>
        <v>1666.880989302419</v>
      </c>
      <c r="J71" s="5" t="s">
        <v>6</v>
      </c>
    </row>
    <row r="72" spans="1:10" x14ac:dyDescent="0.25">
      <c r="A72" s="19">
        <v>41533</v>
      </c>
      <c r="B72" s="3" t="s">
        <v>5</v>
      </c>
      <c r="C72" s="28">
        <v>1697.6</v>
      </c>
      <c r="D72" s="29" t="s">
        <v>4</v>
      </c>
      <c r="E72" s="33">
        <f t="shared" si="4"/>
        <v>1671.694</v>
      </c>
      <c r="F72" s="29" t="s">
        <v>4</v>
      </c>
      <c r="G72" s="34">
        <f t="shared" si="6"/>
        <v>1676.4010107394975</v>
      </c>
      <c r="H72" s="29" t="s">
        <v>4</v>
      </c>
      <c r="I72" s="35">
        <f t="shared" si="7"/>
        <v>1669.9528903721771</v>
      </c>
      <c r="J72" s="5" t="s">
        <v>6</v>
      </c>
    </row>
    <row r="73" spans="1:10" x14ac:dyDescent="0.25">
      <c r="A73" s="19">
        <v>41534</v>
      </c>
      <c r="B73" s="3" t="s">
        <v>5</v>
      </c>
      <c r="C73" s="28">
        <v>1704.76</v>
      </c>
      <c r="D73" s="29" t="s">
        <v>4</v>
      </c>
      <c r="E73" s="33">
        <f t="shared" si="4"/>
        <v>1678.193</v>
      </c>
      <c r="F73" s="29" t="s">
        <v>4</v>
      </c>
      <c r="G73" s="34">
        <f t="shared" si="6"/>
        <v>1681.5571906050434</v>
      </c>
      <c r="H73" s="29" t="s">
        <v>4</v>
      </c>
      <c r="I73" s="35">
        <f t="shared" si="7"/>
        <v>1673.4336013349591</v>
      </c>
      <c r="J73" s="5" t="s">
        <v>6</v>
      </c>
    </row>
    <row r="74" spans="1:10" x14ac:dyDescent="0.25">
      <c r="A74" s="19">
        <v>41535</v>
      </c>
      <c r="B74" s="3" t="s">
        <v>5</v>
      </c>
      <c r="C74" s="28">
        <v>1725.52</v>
      </c>
      <c r="D74" s="29" t="s">
        <v>4</v>
      </c>
      <c r="E74" s="33">
        <f t="shared" si="4"/>
        <v>1685.4369999999999</v>
      </c>
      <c r="F74" s="29" t="s">
        <v>4</v>
      </c>
      <c r="G74" s="34">
        <f t="shared" si="6"/>
        <v>1689.5504286768537</v>
      </c>
      <c r="H74" s="29" t="s">
        <v>4</v>
      </c>
      <c r="I74" s="35">
        <f t="shared" si="7"/>
        <v>1678.6422412014631</v>
      </c>
      <c r="J74" s="5" t="s">
        <v>6</v>
      </c>
    </row>
    <row r="75" spans="1:10" x14ac:dyDescent="0.25">
      <c r="A75" s="19">
        <v>41536</v>
      </c>
      <c r="B75" s="3" t="s">
        <v>5</v>
      </c>
      <c r="C75" s="28">
        <v>1722.34</v>
      </c>
      <c r="D75" s="29" t="s">
        <v>4</v>
      </c>
      <c r="E75" s="33">
        <f t="shared" si="4"/>
        <v>1692.163</v>
      </c>
      <c r="F75" s="29" t="s">
        <v>4</v>
      </c>
      <c r="G75" s="34">
        <f t="shared" si="6"/>
        <v>1695.5121689174257</v>
      </c>
      <c r="H75" s="29" t="s">
        <v>4</v>
      </c>
      <c r="I75" s="35">
        <f t="shared" si="7"/>
        <v>1683.0120170813166</v>
      </c>
      <c r="J75" s="5" t="s">
        <v>6</v>
      </c>
    </row>
    <row r="76" spans="1:10" x14ac:dyDescent="0.25">
      <c r="A76" s="19">
        <v>41537</v>
      </c>
      <c r="B76" s="3" t="s">
        <v>5</v>
      </c>
      <c r="C76" s="28">
        <v>1709.91</v>
      </c>
      <c r="D76" s="29" t="s">
        <v>4</v>
      </c>
      <c r="E76" s="33">
        <f t="shared" si="4"/>
        <v>1697.6370000000002</v>
      </c>
      <c r="F76" s="29" t="s">
        <v>4</v>
      </c>
      <c r="G76" s="34">
        <f t="shared" si="6"/>
        <v>1698.1299563869848</v>
      </c>
      <c r="H76" s="29" t="s">
        <v>4</v>
      </c>
      <c r="I76" s="35">
        <f t="shared" si="7"/>
        <v>1685.7018153731849</v>
      </c>
      <c r="J76" s="5" t="s">
        <v>6</v>
      </c>
    </row>
    <row r="77" spans="1:10" x14ac:dyDescent="0.25">
      <c r="A77" s="19">
        <v>41540</v>
      </c>
      <c r="B77" s="3" t="s">
        <v>5</v>
      </c>
      <c r="C77" s="28">
        <v>1701.84</v>
      </c>
      <c r="D77" s="29" t="s">
        <v>4</v>
      </c>
      <c r="E77" s="33">
        <f t="shared" ref="E77:E112" si="8">AVERAGE(C68:C77)</f>
        <v>1700.65</v>
      </c>
      <c r="F77" s="29" t="s">
        <v>4</v>
      </c>
      <c r="G77" s="34">
        <f t="shared" si="6"/>
        <v>1698.8045097711693</v>
      </c>
      <c r="H77" s="29" t="s">
        <v>4</v>
      </c>
      <c r="I77" s="35">
        <f t="shared" si="7"/>
        <v>1687.3156338358665</v>
      </c>
      <c r="J77" s="5" t="s">
        <v>6</v>
      </c>
    </row>
    <row r="78" spans="1:10" x14ac:dyDescent="0.25">
      <c r="A78" s="19">
        <v>41541</v>
      </c>
      <c r="B78" s="3" t="s">
        <v>5</v>
      </c>
      <c r="C78" s="28">
        <v>1697.42</v>
      </c>
      <c r="D78" s="29" t="s">
        <v>4</v>
      </c>
      <c r="E78" s="33">
        <f t="shared" si="8"/>
        <v>1701.9929999999999</v>
      </c>
      <c r="F78" s="29" t="s">
        <v>4</v>
      </c>
      <c r="G78" s="34">
        <f t="shared" si="6"/>
        <v>1698.5527807218655</v>
      </c>
      <c r="H78" s="29" t="s">
        <v>4</v>
      </c>
      <c r="I78" s="35">
        <f t="shared" si="7"/>
        <v>1688.32607045228</v>
      </c>
      <c r="J78" s="5" t="s">
        <v>6</v>
      </c>
    </row>
    <row r="79" spans="1:10" x14ac:dyDescent="0.25">
      <c r="A79" s="19">
        <v>41542</v>
      </c>
      <c r="B79" s="3" t="s">
        <v>5</v>
      </c>
      <c r="C79" s="28">
        <v>1692.77</v>
      </c>
      <c r="D79" s="29" t="s">
        <v>4</v>
      </c>
      <c r="E79" s="33">
        <f t="shared" si="8"/>
        <v>1702.357</v>
      </c>
      <c r="F79" s="29" t="s">
        <v>4</v>
      </c>
      <c r="G79" s="34">
        <f t="shared" si="6"/>
        <v>1697.5013660451625</v>
      </c>
      <c r="H79" s="29" t="s">
        <v>4</v>
      </c>
      <c r="I79" s="35">
        <f t="shared" si="7"/>
        <v>1688.7704634070519</v>
      </c>
      <c r="J79" s="5" t="s">
        <v>6</v>
      </c>
    </row>
    <row r="80" spans="1:10" x14ac:dyDescent="0.25">
      <c r="A80" s="19">
        <v>41543</v>
      </c>
      <c r="B80" s="3" t="s">
        <v>5</v>
      </c>
      <c r="C80" s="28">
        <v>1698.67</v>
      </c>
      <c r="D80" s="29" t="s">
        <v>4</v>
      </c>
      <c r="E80" s="33">
        <f t="shared" si="8"/>
        <v>1703.8820000000001</v>
      </c>
      <c r="F80" s="29" t="s">
        <v>4</v>
      </c>
      <c r="G80" s="34">
        <f t="shared" si="6"/>
        <v>1697.7138449460422</v>
      </c>
      <c r="H80" s="29" t="s">
        <v>4</v>
      </c>
      <c r="I80" s="35">
        <f t="shared" si="7"/>
        <v>1689.7604170663467</v>
      </c>
      <c r="J80" s="5" t="s">
        <v>6</v>
      </c>
    </row>
    <row r="81" spans="1:10" x14ac:dyDescent="0.25">
      <c r="A81" s="19">
        <v>41544</v>
      </c>
      <c r="B81" s="3" t="s">
        <v>5</v>
      </c>
      <c r="C81" s="28">
        <v>1691.75</v>
      </c>
      <c r="D81" s="29" t="s">
        <v>4</v>
      </c>
      <c r="E81" s="33">
        <f t="shared" si="8"/>
        <v>1704.2580000000003</v>
      </c>
      <c r="F81" s="29" t="s">
        <v>4</v>
      </c>
      <c r="G81" s="34">
        <f t="shared" si="6"/>
        <v>1696.629509501307</v>
      </c>
      <c r="H81" s="29" t="s">
        <v>4</v>
      </c>
      <c r="I81" s="35">
        <f t="shared" si="7"/>
        <v>1689.9593753597121</v>
      </c>
      <c r="J81" s="5" t="s">
        <v>6</v>
      </c>
    </row>
    <row r="82" spans="1:10" x14ac:dyDescent="0.25">
      <c r="A82" s="19">
        <v>41547</v>
      </c>
      <c r="B82" s="3" t="s">
        <v>5</v>
      </c>
      <c r="C82" s="28">
        <v>1681.55</v>
      </c>
      <c r="D82" s="29" t="s">
        <v>4</v>
      </c>
      <c r="E82" s="33">
        <f t="shared" si="8"/>
        <v>1702.6529999999998</v>
      </c>
      <c r="F82" s="29" t="s">
        <v>4</v>
      </c>
      <c r="G82" s="34">
        <f t="shared" si="6"/>
        <v>1693.8877805010693</v>
      </c>
      <c r="H82" s="29" t="s">
        <v>4</v>
      </c>
      <c r="I82" s="35">
        <f t="shared" si="7"/>
        <v>1689.1184378237408</v>
      </c>
      <c r="J82" s="5" t="s">
        <v>6</v>
      </c>
    </row>
    <row r="83" spans="1:10" x14ac:dyDescent="0.25">
      <c r="A83" s="19">
        <v>41548</v>
      </c>
      <c r="B83" s="3" t="s">
        <v>5</v>
      </c>
      <c r="C83" s="28">
        <v>1695</v>
      </c>
      <c r="D83" s="29" t="s">
        <v>4</v>
      </c>
      <c r="E83" s="33">
        <f t="shared" si="8"/>
        <v>1701.6769999999997</v>
      </c>
      <c r="F83" s="29" t="s">
        <v>4</v>
      </c>
      <c r="G83" s="34">
        <f t="shared" si="6"/>
        <v>1694.0900022281476</v>
      </c>
      <c r="H83" s="29" t="s">
        <v>4</v>
      </c>
      <c r="I83" s="35">
        <f t="shared" si="7"/>
        <v>1689.7065940413668</v>
      </c>
      <c r="J83" s="5" t="s">
        <v>6</v>
      </c>
    </row>
    <row r="84" spans="1:10" x14ac:dyDescent="0.25">
      <c r="A84" s="19">
        <v>41549</v>
      </c>
      <c r="B84" s="3" t="s">
        <v>5</v>
      </c>
      <c r="C84" s="28">
        <v>1693.87</v>
      </c>
      <c r="D84" s="29" t="s">
        <v>4</v>
      </c>
      <c r="E84" s="33">
        <f t="shared" si="8"/>
        <v>1698.5119999999999</v>
      </c>
      <c r="F84" s="29" t="s">
        <v>4</v>
      </c>
      <c r="G84" s="34">
        <f t="shared" si="6"/>
        <v>1694.0500018230298</v>
      </c>
      <c r="H84" s="29" t="s">
        <v>4</v>
      </c>
      <c r="I84" s="35">
        <f t="shared" si="7"/>
        <v>1690.1229346372299</v>
      </c>
      <c r="J84" s="5" t="s">
        <v>6</v>
      </c>
    </row>
    <row r="85" spans="1:10" x14ac:dyDescent="0.25">
      <c r="A85" s="19">
        <v>41550</v>
      </c>
      <c r="B85" s="3" t="s">
        <v>5</v>
      </c>
      <c r="C85" s="28">
        <v>1678.66</v>
      </c>
      <c r="D85" s="29" t="s">
        <v>4</v>
      </c>
      <c r="E85" s="33">
        <f t="shared" si="8"/>
        <v>1694.1439999999998</v>
      </c>
      <c r="F85" s="29" t="s">
        <v>4</v>
      </c>
      <c r="G85" s="34">
        <f t="shared" si="6"/>
        <v>1691.2518196733879</v>
      </c>
      <c r="H85" s="29" t="s">
        <v>4</v>
      </c>
      <c r="I85" s="35">
        <f t="shared" si="7"/>
        <v>1688.9766411735072</v>
      </c>
      <c r="J85" s="5" t="s">
        <v>6</v>
      </c>
    </row>
    <row r="86" spans="1:10" x14ac:dyDescent="0.25">
      <c r="A86" s="19">
        <v>41551</v>
      </c>
      <c r="B86" s="3" t="s">
        <v>5</v>
      </c>
      <c r="C86" s="28">
        <v>1690.5</v>
      </c>
      <c r="D86" s="29" t="s">
        <v>4</v>
      </c>
      <c r="E86" s="33">
        <f t="shared" si="8"/>
        <v>1692.203</v>
      </c>
      <c r="F86" s="29" t="s">
        <v>4</v>
      </c>
      <c r="G86" s="34">
        <f t="shared" si="6"/>
        <v>1691.1151251873171</v>
      </c>
      <c r="H86" s="29" t="s">
        <v>4</v>
      </c>
      <c r="I86" s="35">
        <f t="shared" si="7"/>
        <v>1689.1289770561566</v>
      </c>
      <c r="J86" s="5" t="s">
        <v>6</v>
      </c>
    </row>
    <row r="87" spans="1:10" x14ac:dyDescent="0.25">
      <c r="A87" s="19">
        <v>41554</v>
      </c>
      <c r="B87" s="3" t="s">
        <v>5</v>
      </c>
      <c r="C87" s="28">
        <v>1676.12</v>
      </c>
      <c r="D87" s="29" t="s">
        <v>4</v>
      </c>
      <c r="E87" s="33">
        <f t="shared" si="8"/>
        <v>1689.6309999999999</v>
      </c>
      <c r="F87" s="29" t="s">
        <v>4</v>
      </c>
      <c r="G87" s="34">
        <f t="shared" si="6"/>
        <v>1688.3887387896229</v>
      </c>
      <c r="H87" s="29" t="s">
        <v>4</v>
      </c>
      <c r="I87" s="35">
        <f t="shared" si="7"/>
        <v>1687.8280793505407</v>
      </c>
      <c r="J87" s="5" t="s">
        <v>6</v>
      </c>
    </row>
    <row r="88" spans="1:10" x14ac:dyDescent="0.25">
      <c r="A88" s="19">
        <v>41555</v>
      </c>
      <c r="B88" s="3" t="s">
        <v>5</v>
      </c>
      <c r="C88" s="28">
        <v>1655.45</v>
      </c>
      <c r="D88" s="29" t="s">
        <v>4</v>
      </c>
      <c r="E88" s="33">
        <f t="shared" si="8"/>
        <v>1685.434</v>
      </c>
      <c r="F88" s="29" t="s">
        <v>4</v>
      </c>
      <c r="G88" s="34">
        <f t="shared" si="6"/>
        <v>1682.3998771915096</v>
      </c>
      <c r="H88" s="29" t="s">
        <v>4</v>
      </c>
      <c r="I88" s="35">
        <f t="shared" si="7"/>
        <v>1684.5902714154868</v>
      </c>
      <c r="J88" s="5" t="s">
        <v>6</v>
      </c>
    </row>
    <row r="89" spans="1:10" x14ac:dyDescent="0.25">
      <c r="A89" s="19">
        <v>41556</v>
      </c>
      <c r="B89" s="3" t="s">
        <v>5</v>
      </c>
      <c r="C89" s="28">
        <v>1656.4</v>
      </c>
      <c r="D89" s="29" t="s">
        <v>4</v>
      </c>
      <c r="E89" s="33">
        <f t="shared" si="8"/>
        <v>1681.797</v>
      </c>
      <c r="F89" s="29" t="s">
        <v>4</v>
      </c>
      <c r="G89" s="34">
        <f t="shared" si="6"/>
        <v>1677.6726267930533</v>
      </c>
      <c r="H89" s="29" t="s">
        <v>4</v>
      </c>
      <c r="I89" s="35">
        <f t="shared" si="7"/>
        <v>1681.7712442739382</v>
      </c>
      <c r="J89" s="5" t="s">
        <v>6</v>
      </c>
    </row>
    <row r="90" spans="1:10" x14ac:dyDescent="0.25">
      <c r="A90" s="19">
        <v>41557</v>
      </c>
      <c r="B90" s="3" t="s">
        <v>5</v>
      </c>
      <c r="C90" s="28">
        <v>1692.56</v>
      </c>
      <c r="D90" s="29" t="s">
        <v>4</v>
      </c>
      <c r="E90" s="33">
        <f t="shared" si="8"/>
        <v>1681.1860000000001</v>
      </c>
      <c r="F90" s="29" t="s">
        <v>4</v>
      </c>
      <c r="G90" s="34">
        <f t="shared" si="6"/>
        <v>1680.379421921589</v>
      </c>
      <c r="H90" s="29" t="s">
        <v>4</v>
      </c>
      <c r="I90" s="35">
        <f t="shared" si="7"/>
        <v>1682.8501198465444</v>
      </c>
      <c r="J90" s="5" t="s">
        <v>6</v>
      </c>
    </row>
    <row r="91" spans="1:10" x14ac:dyDescent="0.25">
      <c r="A91" s="19">
        <v>41558</v>
      </c>
      <c r="B91" s="3" t="s">
        <v>5</v>
      </c>
      <c r="C91" s="28">
        <v>1703.2</v>
      </c>
      <c r="D91" s="29" t="s">
        <v>4</v>
      </c>
      <c r="E91" s="33">
        <f t="shared" si="8"/>
        <v>1682.3310000000001</v>
      </c>
      <c r="F91" s="29" t="s">
        <v>4</v>
      </c>
      <c r="G91" s="34">
        <f t="shared" si="6"/>
        <v>1684.5286179358454</v>
      </c>
      <c r="H91" s="29" t="s">
        <v>4</v>
      </c>
      <c r="I91" s="35">
        <f t="shared" si="7"/>
        <v>1684.88510786189</v>
      </c>
      <c r="J91" s="5" t="s">
        <v>6</v>
      </c>
    </row>
    <row r="92" spans="1:10" x14ac:dyDescent="0.25">
      <c r="A92" s="19">
        <v>41561</v>
      </c>
      <c r="B92" s="3" t="s">
        <v>5</v>
      </c>
      <c r="C92" s="28">
        <v>1710.14</v>
      </c>
      <c r="D92" s="29" t="s">
        <v>4</v>
      </c>
      <c r="E92" s="33">
        <f t="shared" si="8"/>
        <v>1685.19</v>
      </c>
      <c r="F92" s="29" t="s">
        <v>4</v>
      </c>
      <c r="G92" s="34">
        <f t="shared" si="6"/>
        <v>1689.1852328566008</v>
      </c>
      <c r="H92" s="29" t="s">
        <v>4</v>
      </c>
      <c r="I92" s="35">
        <f t="shared" si="7"/>
        <v>1687.4105970757009</v>
      </c>
      <c r="J92" s="5" t="s">
        <v>6</v>
      </c>
    </row>
    <row r="93" spans="1:10" x14ac:dyDescent="0.25">
      <c r="A93" s="19">
        <v>41562</v>
      </c>
      <c r="B93" s="3" t="s">
        <v>5</v>
      </c>
      <c r="C93" s="28">
        <v>1698.06</v>
      </c>
      <c r="D93" s="29" t="s">
        <v>4</v>
      </c>
      <c r="E93" s="33">
        <f t="shared" si="8"/>
        <v>1685.4959999999999</v>
      </c>
      <c r="F93" s="29" t="s">
        <v>4</v>
      </c>
      <c r="G93" s="34">
        <f t="shared" si="6"/>
        <v>1690.7988268826732</v>
      </c>
      <c r="H93" s="29" t="s">
        <v>4</v>
      </c>
      <c r="I93" s="35">
        <f t="shared" si="7"/>
        <v>1688.475537368131</v>
      </c>
      <c r="J93" s="5" t="s">
        <v>6</v>
      </c>
    </row>
    <row r="94" spans="1:10" x14ac:dyDescent="0.25">
      <c r="A94" s="19">
        <v>41563</v>
      </c>
      <c r="B94" s="3" t="s">
        <v>5</v>
      </c>
      <c r="C94" s="28">
        <v>1721.54</v>
      </c>
      <c r="D94" s="29" t="s">
        <v>4</v>
      </c>
      <c r="E94" s="33">
        <f t="shared" si="8"/>
        <v>1688.2629999999997</v>
      </c>
      <c r="F94" s="29" t="s">
        <v>4</v>
      </c>
      <c r="G94" s="34">
        <f t="shared" ref="G94:G112" si="9">C94*2/(10+1)+G93*(1-2/(10+1))</f>
        <v>1696.3881310858235</v>
      </c>
      <c r="H94" s="29" t="s">
        <v>4</v>
      </c>
      <c r="I94" s="35">
        <f t="shared" si="7"/>
        <v>1691.7819836313179</v>
      </c>
      <c r="J94" s="5" t="s">
        <v>6</v>
      </c>
    </row>
    <row r="95" spans="1:10" x14ac:dyDescent="0.25">
      <c r="A95" s="19">
        <v>41564</v>
      </c>
      <c r="B95" s="3" t="s">
        <v>5</v>
      </c>
      <c r="C95" s="28">
        <v>1733.15</v>
      </c>
      <c r="D95" s="29" t="s">
        <v>4</v>
      </c>
      <c r="E95" s="33">
        <f t="shared" si="8"/>
        <v>1693.712</v>
      </c>
      <c r="F95" s="29" t="s">
        <v>4</v>
      </c>
      <c r="G95" s="34">
        <f t="shared" si="9"/>
        <v>1703.0721072520373</v>
      </c>
      <c r="H95" s="29" t="s">
        <v>4</v>
      </c>
      <c r="I95" s="35">
        <f t="shared" si="7"/>
        <v>1695.9187852681862</v>
      </c>
      <c r="J95" s="5" t="s">
        <v>6</v>
      </c>
    </row>
    <row r="96" spans="1:10" x14ac:dyDescent="0.25">
      <c r="A96" s="19">
        <v>41565</v>
      </c>
      <c r="B96" s="3" t="s">
        <v>5</v>
      </c>
      <c r="C96" s="28">
        <v>1744.5</v>
      </c>
      <c r="D96" s="29" t="s">
        <v>4</v>
      </c>
      <c r="E96" s="33">
        <f t="shared" si="8"/>
        <v>1699.1119999999996</v>
      </c>
      <c r="F96" s="29" t="s">
        <v>4</v>
      </c>
      <c r="G96" s="34">
        <f t="shared" si="9"/>
        <v>1710.6044513880304</v>
      </c>
      <c r="H96" s="29" t="s">
        <v>4</v>
      </c>
      <c r="I96" s="35">
        <f t="shared" si="7"/>
        <v>1700.7769067413676</v>
      </c>
      <c r="J96" s="5" t="s">
        <v>6</v>
      </c>
    </row>
    <row r="97" spans="1:10" x14ac:dyDescent="0.25">
      <c r="A97" s="19">
        <v>41568</v>
      </c>
      <c r="B97" s="3" t="s">
        <v>5</v>
      </c>
      <c r="C97" s="28">
        <v>1744.66</v>
      </c>
      <c r="D97" s="29" t="s">
        <v>4</v>
      </c>
      <c r="E97" s="33">
        <f t="shared" si="8"/>
        <v>1705.9659999999999</v>
      </c>
      <c r="F97" s="29" t="s">
        <v>4</v>
      </c>
      <c r="G97" s="34">
        <f t="shared" si="9"/>
        <v>1716.7963693174793</v>
      </c>
      <c r="H97" s="29" t="s">
        <v>4</v>
      </c>
      <c r="I97" s="35">
        <f t="shared" si="7"/>
        <v>1705.1652160672306</v>
      </c>
      <c r="J97" s="5" t="s">
        <v>6</v>
      </c>
    </row>
    <row r="98" spans="1:10" x14ac:dyDescent="0.25">
      <c r="A98" s="19">
        <v>41569</v>
      </c>
      <c r="B98" s="3" t="s">
        <v>5</v>
      </c>
      <c r="C98" s="28">
        <v>1754.67</v>
      </c>
      <c r="D98" s="29" t="s">
        <v>4</v>
      </c>
      <c r="E98" s="33">
        <f t="shared" si="8"/>
        <v>1715.8880000000001</v>
      </c>
      <c r="F98" s="29" t="s">
        <v>4</v>
      </c>
      <c r="G98" s="34">
        <f t="shared" si="9"/>
        <v>1723.6824839870283</v>
      </c>
      <c r="H98" s="29" t="s">
        <v>4</v>
      </c>
      <c r="I98" s="35">
        <f t="shared" si="7"/>
        <v>1710.1156944605077</v>
      </c>
      <c r="J98" s="5" t="s">
        <v>6</v>
      </c>
    </row>
    <row r="99" spans="1:10" x14ac:dyDescent="0.25">
      <c r="A99" s="19">
        <v>41570</v>
      </c>
      <c r="B99" s="3" t="s">
        <v>5</v>
      </c>
      <c r="C99" s="28">
        <v>1746.38</v>
      </c>
      <c r="D99" s="29" t="s">
        <v>4</v>
      </c>
      <c r="E99" s="33">
        <f t="shared" si="8"/>
        <v>1724.886</v>
      </c>
      <c r="F99" s="29" t="s">
        <v>4</v>
      </c>
      <c r="G99" s="34">
        <f t="shared" si="9"/>
        <v>1727.8093050802956</v>
      </c>
      <c r="H99" s="29" t="s">
        <v>4</v>
      </c>
      <c r="I99" s="35">
        <f t="shared" si="7"/>
        <v>1713.7421250144569</v>
      </c>
      <c r="J99" s="5" t="s">
        <v>6</v>
      </c>
    </row>
    <row r="100" spans="1:10" x14ac:dyDescent="0.25">
      <c r="A100" s="19">
        <v>41571</v>
      </c>
      <c r="B100" s="3" t="s">
        <v>5</v>
      </c>
      <c r="C100" s="28">
        <v>1752.07</v>
      </c>
      <c r="D100" s="29" t="s">
        <v>4</v>
      </c>
      <c r="E100" s="33">
        <f t="shared" si="8"/>
        <v>1730.837</v>
      </c>
      <c r="F100" s="29" t="s">
        <v>4</v>
      </c>
      <c r="G100" s="34">
        <f t="shared" si="9"/>
        <v>1732.2203405202417</v>
      </c>
      <c r="H100" s="29" t="s">
        <v>4</v>
      </c>
      <c r="I100" s="35">
        <f t="shared" si="7"/>
        <v>1717.5749125130114</v>
      </c>
      <c r="J100" s="5" t="s">
        <v>6</v>
      </c>
    </row>
    <row r="101" spans="1:10" x14ac:dyDescent="0.25">
      <c r="A101" s="19">
        <v>41572</v>
      </c>
      <c r="B101" s="3" t="s">
        <v>5</v>
      </c>
      <c r="C101" s="28">
        <v>1759.77</v>
      </c>
      <c r="D101" s="29" t="s">
        <v>4</v>
      </c>
      <c r="E101" s="33">
        <f t="shared" si="8"/>
        <v>1736.4939999999999</v>
      </c>
      <c r="F101" s="29" t="s">
        <v>4</v>
      </c>
      <c r="G101" s="34">
        <f t="shared" si="9"/>
        <v>1737.2293695165613</v>
      </c>
      <c r="H101" s="29" t="s">
        <v>4</v>
      </c>
      <c r="I101" s="35">
        <f t="shared" si="7"/>
        <v>1721.7944212617101</v>
      </c>
      <c r="J101" s="5" t="s">
        <v>6</v>
      </c>
    </row>
    <row r="102" spans="1:10" x14ac:dyDescent="0.25">
      <c r="A102" s="19">
        <v>41575</v>
      </c>
      <c r="B102" s="3" t="s">
        <v>5</v>
      </c>
      <c r="C102" s="28">
        <v>1762.11</v>
      </c>
      <c r="D102" s="29" t="s">
        <v>4</v>
      </c>
      <c r="E102" s="33">
        <f t="shared" si="8"/>
        <v>1741.691</v>
      </c>
      <c r="F102" s="29" t="s">
        <v>4</v>
      </c>
      <c r="G102" s="34">
        <f t="shared" si="9"/>
        <v>1741.7531205135501</v>
      </c>
      <c r="H102" s="29" t="s">
        <v>4</v>
      </c>
      <c r="I102" s="35">
        <f t="shared" ref="I102:I112" si="10">((I101 * COUNT(C93:C102))-I101+C102)/COUNT(C93:C102)</f>
        <v>1725.825979135539</v>
      </c>
      <c r="J102" s="5" t="s">
        <v>6</v>
      </c>
    </row>
    <row r="103" spans="1:10" x14ac:dyDescent="0.25">
      <c r="A103" s="19">
        <v>41576</v>
      </c>
      <c r="B103" s="3" t="s">
        <v>5</v>
      </c>
      <c r="C103" s="28">
        <v>1771.95</v>
      </c>
      <c r="D103" s="29" t="s">
        <v>4</v>
      </c>
      <c r="E103" s="33">
        <f t="shared" si="8"/>
        <v>1749.0800000000004</v>
      </c>
      <c r="F103" s="29" t="s">
        <v>4</v>
      </c>
      <c r="G103" s="34">
        <f t="shared" si="9"/>
        <v>1747.2434622383591</v>
      </c>
      <c r="H103" s="29" t="s">
        <v>4</v>
      </c>
      <c r="I103" s="35">
        <f t="shared" si="10"/>
        <v>1730.4383812219851</v>
      </c>
      <c r="J103" s="5" t="s">
        <v>6</v>
      </c>
    </row>
    <row r="104" spans="1:10" x14ac:dyDescent="0.25">
      <c r="A104" s="19">
        <v>41577</v>
      </c>
      <c r="B104" s="3" t="s">
        <v>5</v>
      </c>
      <c r="C104" s="28">
        <v>1763.31</v>
      </c>
      <c r="D104" s="29" t="s">
        <v>4</v>
      </c>
      <c r="E104" s="33">
        <f t="shared" si="8"/>
        <v>1753.2570000000003</v>
      </c>
      <c r="F104" s="29" t="s">
        <v>4</v>
      </c>
      <c r="G104" s="34">
        <f t="shared" si="9"/>
        <v>1750.1646509222937</v>
      </c>
      <c r="H104" s="29" t="s">
        <v>4</v>
      </c>
      <c r="I104" s="35">
        <f t="shared" si="10"/>
        <v>1733.7255430997866</v>
      </c>
      <c r="J104" s="5" t="s">
        <v>6</v>
      </c>
    </row>
    <row r="105" spans="1:10" x14ac:dyDescent="0.25">
      <c r="A105" s="19">
        <v>41578</v>
      </c>
      <c r="B105" s="3" t="s">
        <v>5</v>
      </c>
      <c r="C105" s="28">
        <v>1756.54</v>
      </c>
      <c r="D105" s="29" t="s">
        <v>4</v>
      </c>
      <c r="E105" s="33">
        <f t="shared" si="8"/>
        <v>1755.5960000000002</v>
      </c>
      <c r="F105" s="29" t="s">
        <v>4</v>
      </c>
      <c r="G105" s="34">
        <f t="shared" si="9"/>
        <v>1751.3238053000582</v>
      </c>
      <c r="H105" s="29" t="s">
        <v>4</v>
      </c>
      <c r="I105" s="35">
        <f t="shared" si="10"/>
        <v>1736.006988789808</v>
      </c>
      <c r="J105" s="5" t="s">
        <v>6</v>
      </c>
    </row>
    <row r="106" spans="1:10" x14ac:dyDescent="0.25">
      <c r="A106" s="19">
        <v>41579</v>
      </c>
      <c r="B106" s="3" t="s">
        <v>5</v>
      </c>
      <c r="C106" s="28">
        <v>1761.64</v>
      </c>
      <c r="D106" s="29" t="s">
        <v>4</v>
      </c>
      <c r="E106" s="33">
        <f t="shared" si="8"/>
        <v>1757.31</v>
      </c>
      <c r="F106" s="29" t="s">
        <v>4</v>
      </c>
      <c r="G106" s="34">
        <f t="shared" si="9"/>
        <v>1753.1994770636838</v>
      </c>
      <c r="H106" s="29" t="s">
        <v>4</v>
      </c>
      <c r="I106" s="35">
        <f t="shared" si="10"/>
        <v>1738.5702899108273</v>
      </c>
      <c r="J106" s="5" t="s">
        <v>6</v>
      </c>
    </row>
    <row r="107" spans="1:10" x14ac:dyDescent="0.25">
      <c r="A107" s="19">
        <v>41582</v>
      </c>
      <c r="B107" s="3" t="s">
        <v>5</v>
      </c>
      <c r="C107" s="28">
        <v>1767.93</v>
      </c>
      <c r="D107" s="29" t="s">
        <v>4</v>
      </c>
      <c r="E107" s="33">
        <f t="shared" si="8"/>
        <v>1759.6369999999999</v>
      </c>
      <c r="F107" s="29" t="s">
        <v>4</v>
      </c>
      <c r="G107" s="34">
        <f t="shared" si="9"/>
        <v>1755.8777539611958</v>
      </c>
      <c r="H107" s="29" t="s">
        <v>4</v>
      </c>
      <c r="I107" s="35">
        <f t="shared" si="10"/>
        <v>1741.5062609197444</v>
      </c>
      <c r="J107" s="5" t="s">
        <v>6</v>
      </c>
    </row>
    <row r="108" spans="1:10" x14ac:dyDescent="0.25">
      <c r="A108" s="19">
        <v>41583</v>
      </c>
      <c r="B108" s="3" t="s">
        <v>5</v>
      </c>
      <c r="C108" s="28">
        <v>1762.97</v>
      </c>
      <c r="D108" s="29" t="s">
        <v>4</v>
      </c>
      <c r="E108" s="33">
        <f t="shared" si="8"/>
        <v>1760.4669999999999</v>
      </c>
      <c r="F108" s="29" t="s">
        <v>4</v>
      </c>
      <c r="G108" s="34">
        <f t="shared" si="9"/>
        <v>1757.1672532409782</v>
      </c>
      <c r="H108" s="29" t="s">
        <v>4</v>
      </c>
      <c r="I108" s="35">
        <f t="shared" si="10"/>
        <v>1743.65263482777</v>
      </c>
      <c r="J108" s="5" t="s">
        <v>6</v>
      </c>
    </row>
    <row r="109" spans="1:10" x14ac:dyDescent="0.25">
      <c r="A109" s="19">
        <v>41584</v>
      </c>
      <c r="B109" s="3" t="s">
        <v>5</v>
      </c>
      <c r="C109" s="28">
        <v>1770.49</v>
      </c>
      <c r="D109" s="29" t="s">
        <v>4</v>
      </c>
      <c r="E109" s="33">
        <f t="shared" si="8"/>
        <v>1762.8779999999999</v>
      </c>
      <c r="F109" s="29" t="s">
        <v>4</v>
      </c>
      <c r="G109" s="34">
        <f t="shared" si="9"/>
        <v>1759.5895708335277</v>
      </c>
      <c r="H109" s="29" t="s">
        <v>4</v>
      </c>
      <c r="I109" s="35">
        <f t="shared" si="10"/>
        <v>1746.3363713449933</v>
      </c>
      <c r="J109" s="5" t="s">
        <v>6</v>
      </c>
    </row>
    <row r="110" spans="1:10" x14ac:dyDescent="0.25">
      <c r="A110" s="19">
        <v>41585</v>
      </c>
      <c r="B110" s="3" t="s">
        <v>5</v>
      </c>
      <c r="C110" s="28">
        <v>1747.15</v>
      </c>
      <c r="D110" s="29" t="s">
        <v>4</v>
      </c>
      <c r="E110" s="33">
        <f t="shared" si="8"/>
        <v>1762.386</v>
      </c>
      <c r="F110" s="29" t="s">
        <v>4</v>
      </c>
      <c r="G110" s="34">
        <f t="shared" si="9"/>
        <v>1757.327830681977</v>
      </c>
      <c r="H110" s="29" t="s">
        <v>4</v>
      </c>
      <c r="I110" s="35">
        <f t="shared" si="10"/>
        <v>1746.417734210494</v>
      </c>
      <c r="J110" s="5" t="s">
        <v>6</v>
      </c>
    </row>
    <row r="111" spans="1:10" x14ac:dyDescent="0.25">
      <c r="A111" s="19">
        <v>41586</v>
      </c>
      <c r="B111" s="3" t="s">
        <v>5</v>
      </c>
      <c r="C111" s="28">
        <v>1770.61</v>
      </c>
      <c r="D111" s="29" t="s">
        <v>4</v>
      </c>
      <c r="E111" s="33">
        <f t="shared" si="8"/>
        <v>1763.4699999999998</v>
      </c>
      <c r="F111" s="29" t="s">
        <v>4</v>
      </c>
      <c r="G111" s="34">
        <f t="shared" si="9"/>
        <v>1759.7427705579812</v>
      </c>
      <c r="H111" s="29" t="s">
        <v>4</v>
      </c>
      <c r="I111" s="35">
        <f t="shared" si="10"/>
        <v>1748.8369607894444</v>
      </c>
      <c r="J111" s="5" t="s">
        <v>6</v>
      </c>
    </row>
    <row r="112" spans="1:10" x14ac:dyDescent="0.25">
      <c r="A112" s="19">
        <v>41589</v>
      </c>
      <c r="B112" s="3" t="s">
        <v>5</v>
      </c>
      <c r="C112" s="28">
        <v>1771.89</v>
      </c>
      <c r="D112" s="29" t="s">
        <v>4</v>
      </c>
      <c r="E112" s="33">
        <f t="shared" si="8"/>
        <v>1764.4479999999999</v>
      </c>
      <c r="F112" s="29" t="s">
        <v>4</v>
      </c>
      <c r="G112" s="34">
        <f t="shared" si="9"/>
        <v>1761.9513577292573</v>
      </c>
      <c r="H112" s="29" t="s">
        <v>4</v>
      </c>
      <c r="I112" s="35">
        <f t="shared" si="10"/>
        <v>1751.1422647105003</v>
      </c>
      <c r="J112" s="5" t="s">
        <v>6</v>
      </c>
    </row>
    <row r="113" spans="3:7" x14ac:dyDescent="0.25">
      <c r="C113" s="28">
        <f>COUNT(C3:C112)</f>
        <v>110</v>
      </c>
      <c r="E113" s="33">
        <f>COUNTIF(E3:E112, "&gt;0")</f>
        <v>100</v>
      </c>
      <c r="G113" s="34">
        <f>COUNTIF(G3:G112, "&gt;0")</f>
        <v>100</v>
      </c>
    </row>
  </sheetData>
  <sortState ref="A2:G16070">
    <sortCondition ref="A1"/>
  </sortState>
  <hyperlinks>
    <hyperlink ref="A1" r:id="rId1" location="symbol=^gspc;range=1y;compare=;indicator=bollinger+sma%2810%29+ema%2810%29;charttype=area;crosshair=on;ohlcvalues=0;logscale=off;source=undefined;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opLeftCell="A76" workbookViewId="0">
      <selection activeCell="E111" sqref="E22:E111"/>
    </sheetView>
  </sheetViews>
  <sheetFormatPr defaultRowHeight="15" x14ac:dyDescent="0.25"/>
  <cols>
    <col min="1" max="1" width="12.28515625" style="16" customWidth="1"/>
    <col min="2" max="2" width="2" style="3" customWidth="1"/>
    <col min="3" max="3" width="7.5703125" style="41" bestFit="1" customWidth="1"/>
    <col min="4" max="4" width="2.140625" style="5" customWidth="1"/>
    <col min="5" max="5" width="16.7109375" style="28" bestFit="1" customWidth="1"/>
    <col min="6" max="6" width="2.140625" style="29" customWidth="1"/>
    <col min="7" max="7" width="16.7109375" style="33" bestFit="1" customWidth="1"/>
    <col min="8" max="8" width="2.140625" style="29" customWidth="1"/>
    <col min="9" max="9" width="16.7109375" style="33" bestFit="1" customWidth="1"/>
    <col min="10" max="10" width="2.28515625" style="6" bestFit="1" customWidth="1"/>
    <col min="11" max="11" width="9.140625" style="13"/>
  </cols>
  <sheetData>
    <row r="1" spans="1:11" s="8" customFormat="1" x14ac:dyDescent="0.25">
      <c r="A1" s="11" t="s">
        <v>9</v>
      </c>
      <c r="B1" s="7"/>
      <c r="C1" s="39"/>
      <c r="D1" s="9"/>
      <c r="E1" s="20"/>
      <c r="F1" s="21"/>
      <c r="G1" s="20"/>
      <c r="H1" s="21"/>
      <c r="I1" s="20"/>
      <c r="J1" s="10"/>
      <c r="K1" s="17"/>
    </row>
    <row r="2" spans="1:11" x14ac:dyDescent="0.25">
      <c r="A2" s="15" t="s">
        <v>0</v>
      </c>
      <c r="B2" s="2"/>
      <c r="C2" s="40" t="s">
        <v>1</v>
      </c>
      <c r="D2" s="4"/>
      <c r="E2" s="23" t="s">
        <v>2</v>
      </c>
      <c r="F2" s="24"/>
      <c r="G2" s="25" t="s">
        <v>7</v>
      </c>
      <c r="H2" s="24"/>
      <c r="I2" s="25" t="s">
        <v>8</v>
      </c>
      <c r="K2" s="14" t="s">
        <v>11</v>
      </c>
    </row>
    <row r="3" spans="1:11" x14ac:dyDescent="0.25">
      <c r="A3" s="16">
        <v>41435</v>
      </c>
      <c r="B3" s="3" t="s">
        <v>5</v>
      </c>
      <c r="C3" s="41">
        <v>1642.81</v>
      </c>
      <c r="D3" s="5" t="s">
        <v>4</v>
      </c>
      <c r="E3" s="37">
        <v>0</v>
      </c>
      <c r="F3" s="29" t="s">
        <v>4</v>
      </c>
      <c r="G3" s="33">
        <v>0</v>
      </c>
      <c r="H3" s="29" t="s">
        <v>4</v>
      </c>
      <c r="I3" s="33">
        <v>0</v>
      </c>
      <c r="J3" s="6" t="s">
        <v>6</v>
      </c>
    </row>
    <row r="4" spans="1:11" x14ac:dyDescent="0.25">
      <c r="A4" s="16">
        <v>41436</v>
      </c>
      <c r="B4" s="3" t="s">
        <v>5</v>
      </c>
      <c r="C4" s="41">
        <v>1626.13</v>
      </c>
      <c r="D4" s="5" t="s">
        <v>4</v>
      </c>
      <c r="E4" s="37">
        <v>0</v>
      </c>
      <c r="F4" s="29" t="s">
        <v>4</v>
      </c>
      <c r="G4" s="33">
        <v>0</v>
      </c>
      <c r="H4" s="29" t="s">
        <v>4</v>
      </c>
      <c r="I4" s="33">
        <v>0</v>
      </c>
      <c r="J4" s="6" t="s">
        <v>6</v>
      </c>
    </row>
    <row r="5" spans="1:11" x14ac:dyDescent="0.25">
      <c r="A5" s="16">
        <v>41437</v>
      </c>
      <c r="B5" s="3" t="s">
        <v>5</v>
      </c>
      <c r="C5" s="41">
        <v>1612.52</v>
      </c>
      <c r="D5" s="5" t="s">
        <v>4</v>
      </c>
      <c r="E5" s="37">
        <v>0</v>
      </c>
      <c r="F5" s="29" t="s">
        <v>4</v>
      </c>
      <c r="G5" s="33">
        <v>0</v>
      </c>
      <c r="H5" s="29" t="s">
        <v>4</v>
      </c>
      <c r="I5" s="33">
        <v>0</v>
      </c>
      <c r="J5" s="6" t="s">
        <v>6</v>
      </c>
    </row>
    <row r="6" spans="1:11" x14ac:dyDescent="0.25">
      <c r="A6" s="16">
        <v>41438</v>
      </c>
      <c r="B6" s="3" t="s">
        <v>5</v>
      </c>
      <c r="C6" s="41">
        <v>1636.36</v>
      </c>
      <c r="D6" s="5" t="s">
        <v>4</v>
      </c>
      <c r="E6" s="37">
        <v>0</v>
      </c>
      <c r="F6" s="29" t="s">
        <v>4</v>
      </c>
      <c r="G6" s="33">
        <v>0</v>
      </c>
      <c r="H6" s="29" t="s">
        <v>4</v>
      </c>
      <c r="I6" s="33">
        <v>0</v>
      </c>
      <c r="J6" s="6" t="s">
        <v>6</v>
      </c>
    </row>
    <row r="7" spans="1:11" x14ac:dyDescent="0.25">
      <c r="A7" s="16">
        <v>41439</v>
      </c>
      <c r="B7" s="3" t="s">
        <v>5</v>
      </c>
      <c r="C7" s="41">
        <v>1626.73</v>
      </c>
      <c r="D7" s="5" t="s">
        <v>4</v>
      </c>
      <c r="E7" s="37">
        <v>0</v>
      </c>
      <c r="F7" s="29" t="s">
        <v>4</v>
      </c>
      <c r="G7" s="33">
        <v>0</v>
      </c>
      <c r="H7" s="29" t="s">
        <v>4</v>
      </c>
      <c r="I7" s="33">
        <v>0</v>
      </c>
      <c r="J7" s="6" t="s">
        <v>6</v>
      </c>
    </row>
    <row r="8" spans="1:11" x14ac:dyDescent="0.25">
      <c r="A8" s="16">
        <v>41442</v>
      </c>
      <c r="B8" s="3" t="s">
        <v>5</v>
      </c>
      <c r="C8" s="41">
        <v>1639.04</v>
      </c>
      <c r="D8" s="5" t="s">
        <v>4</v>
      </c>
      <c r="E8" s="37">
        <v>0</v>
      </c>
      <c r="F8" s="29" t="s">
        <v>4</v>
      </c>
      <c r="G8" s="33">
        <v>0</v>
      </c>
      <c r="H8" s="29" t="s">
        <v>4</v>
      </c>
      <c r="I8" s="33">
        <v>0</v>
      </c>
      <c r="J8" s="6" t="s">
        <v>6</v>
      </c>
    </row>
    <row r="9" spans="1:11" x14ac:dyDescent="0.25">
      <c r="A9" s="16">
        <v>41443</v>
      </c>
      <c r="B9" s="3" t="s">
        <v>5</v>
      </c>
      <c r="C9" s="41">
        <v>1651.81</v>
      </c>
      <c r="D9" s="5" t="s">
        <v>4</v>
      </c>
      <c r="E9" s="37">
        <v>0</v>
      </c>
      <c r="F9" s="29" t="s">
        <v>4</v>
      </c>
      <c r="G9" s="33">
        <v>0</v>
      </c>
      <c r="H9" s="29" t="s">
        <v>4</v>
      </c>
      <c r="I9" s="33">
        <v>0</v>
      </c>
      <c r="J9" s="6" t="s">
        <v>6</v>
      </c>
    </row>
    <row r="10" spans="1:11" x14ac:dyDescent="0.25">
      <c r="A10" s="16">
        <v>41444</v>
      </c>
      <c r="B10" s="3" t="s">
        <v>5</v>
      </c>
      <c r="C10" s="41">
        <v>1628.93</v>
      </c>
      <c r="D10" s="5" t="s">
        <v>4</v>
      </c>
      <c r="E10" s="37">
        <v>0</v>
      </c>
      <c r="F10" s="29" t="s">
        <v>4</v>
      </c>
      <c r="G10" s="33">
        <v>0</v>
      </c>
      <c r="H10" s="29" t="s">
        <v>4</v>
      </c>
      <c r="I10" s="33">
        <v>0</v>
      </c>
      <c r="J10" s="6" t="s">
        <v>6</v>
      </c>
    </row>
    <row r="11" spans="1:11" x14ac:dyDescent="0.25">
      <c r="A11" s="16">
        <v>41445</v>
      </c>
      <c r="B11" s="3" t="s">
        <v>5</v>
      </c>
      <c r="C11" s="41">
        <v>1588.19</v>
      </c>
      <c r="D11" s="5" t="s">
        <v>4</v>
      </c>
      <c r="E11" s="37">
        <v>0</v>
      </c>
      <c r="F11" s="29" t="s">
        <v>4</v>
      </c>
      <c r="G11" s="33">
        <v>0</v>
      </c>
      <c r="H11" s="29" t="s">
        <v>4</v>
      </c>
      <c r="I11" s="33">
        <v>0</v>
      </c>
      <c r="J11" s="6" t="s">
        <v>6</v>
      </c>
    </row>
    <row r="12" spans="1:11" x14ac:dyDescent="0.25">
      <c r="A12" s="16">
        <v>41446</v>
      </c>
      <c r="B12" s="3" t="s">
        <v>5</v>
      </c>
      <c r="C12" s="41">
        <v>1592.43</v>
      </c>
      <c r="D12" s="5" t="s">
        <v>4</v>
      </c>
      <c r="E12" s="37">
        <v>0</v>
      </c>
      <c r="F12" s="29" t="s">
        <v>4</v>
      </c>
      <c r="G12" s="33">
        <v>0</v>
      </c>
      <c r="H12" s="29" t="s">
        <v>4</v>
      </c>
      <c r="I12" s="33">
        <v>0</v>
      </c>
      <c r="J12" s="6" t="s">
        <v>6</v>
      </c>
    </row>
    <row r="13" spans="1:11" x14ac:dyDescent="0.25">
      <c r="A13" s="16">
        <v>41449</v>
      </c>
      <c r="B13" s="3" t="s">
        <v>5</v>
      </c>
      <c r="C13" s="41">
        <v>1573.09</v>
      </c>
      <c r="D13" s="5" t="s">
        <v>4</v>
      </c>
      <c r="E13" s="37">
        <v>0</v>
      </c>
      <c r="F13" s="29" t="s">
        <v>4</v>
      </c>
      <c r="G13" s="33">
        <v>0</v>
      </c>
      <c r="H13" s="29" t="s">
        <v>4</v>
      </c>
      <c r="I13" s="33">
        <v>0</v>
      </c>
      <c r="J13" s="6" t="s">
        <v>6</v>
      </c>
    </row>
    <row r="14" spans="1:11" x14ac:dyDescent="0.25">
      <c r="A14" s="16">
        <v>41450</v>
      </c>
      <c r="B14" s="3" t="s">
        <v>5</v>
      </c>
      <c r="C14" s="41">
        <v>1588.03</v>
      </c>
      <c r="D14" s="5" t="s">
        <v>4</v>
      </c>
      <c r="E14" s="37">
        <v>0</v>
      </c>
      <c r="F14" s="29" t="s">
        <v>4</v>
      </c>
      <c r="G14" s="33">
        <v>0</v>
      </c>
      <c r="H14" s="29" t="s">
        <v>4</v>
      </c>
      <c r="I14" s="33">
        <v>0</v>
      </c>
      <c r="J14" s="6" t="s">
        <v>6</v>
      </c>
    </row>
    <row r="15" spans="1:11" x14ac:dyDescent="0.25">
      <c r="A15" s="16">
        <v>41451</v>
      </c>
      <c r="B15" s="3" t="s">
        <v>5</v>
      </c>
      <c r="C15" s="41">
        <v>1603.26</v>
      </c>
      <c r="D15" s="5" t="s">
        <v>4</v>
      </c>
      <c r="E15" s="37">
        <v>0</v>
      </c>
      <c r="F15" s="29" t="s">
        <v>4</v>
      </c>
      <c r="G15" s="33">
        <v>0</v>
      </c>
      <c r="H15" s="29" t="s">
        <v>4</v>
      </c>
      <c r="I15" s="33">
        <v>0</v>
      </c>
      <c r="J15" s="6" t="s">
        <v>6</v>
      </c>
    </row>
    <row r="16" spans="1:11" x14ac:dyDescent="0.25">
      <c r="A16" s="16">
        <v>41452</v>
      </c>
      <c r="B16" s="3" t="s">
        <v>5</v>
      </c>
      <c r="C16" s="41">
        <v>1613.2</v>
      </c>
      <c r="D16" s="5" t="s">
        <v>4</v>
      </c>
      <c r="E16" s="37">
        <v>0</v>
      </c>
      <c r="F16" s="29" t="s">
        <v>4</v>
      </c>
      <c r="G16" s="33">
        <v>0</v>
      </c>
      <c r="H16" s="29" t="s">
        <v>4</v>
      </c>
      <c r="I16" s="33">
        <v>0</v>
      </c>
      <c r="J16" s="6" t="s">
        <v>6</v>
      </c>
    </row>
    <row r="17" spans="1:11" x14ac:dyDescent="0.25">
      <c r="A17" s="16">
        <v>41453</v>
      </c>
      <c r="B17" s="3" t="s">
        <v>5</v>
      </c>
      <c r="C17" s="41">
        <v>1606.28</v>
      </c>
      <c r="D17" s="5" t="s">
        <v>4</v>
      </c>
      <c r="E17" s="37">
        <v>0</v>
      </c>
      <c r="F17" s="29" t="s">
        <v>4</v>
      </c>
      <c r="G17" s="33">
        <v>0</v>
      </c>
      <c r="H17" s="29" t="s">
        <v>4</v>
      </c>
      <c r="I17" s="33">
        <v>0</v>
      </c>
      <c r="J17" s="6" t="s">
        <v>6</v>
      </c>
    </row>
    <row r="18" spans="1:11" x14ac:dyDescent="0.25">
      <c r="A18" s="16">
        <v>41456</v>
      </c>
      <c r="B18" s="3" t="s">
        <v>5</v>
      </c>
      <c r="C18" s="41">
        <v>1614.96</v>
      </c>
      <c r="D18" s="5" t="s">
        <v>4</v>
      </c>
      <c r="E18" s="37">
        <v>0</v>
      </c>
      <c r="F18" s="29" t="s">
        <v>4</v>
      </c>
      <c r="G18" s="33">
        <v>0</v>
      </c>
      <c r="H18" s="29" t="s">
        <v>4</v>
      </c>
      <c r="I18" s="33">
        <v>0</v>
      </c>
      <c r="J18" s="6" t="s">
        <v>6</v>
      </c>
    </row>
    <row r="19" spans="1:11" x14ac:dyDescent="0.25">
      <c r="A19" s="16">
        <v>41457</v>
      </c>
      <c r="B19" s="3" t="s">
        <v>5</v>
      </c>
      <c r="C19" s="41">
        <v>1614.08</v>
      </c>
      <c r="D19" s="5" t="s">
        <v>4</v>
      </c>
      <c r="E19" s="37">
        <v>0</v>
      </c>
      <c r="F19" s="29" t="s">
        <v>4</v>
      </c>
      <c r="G19" s="33">
        <v>0</v>
      </c>
      <c r="H19" s="29" t="s">
        <v>4</v>
      </c>
      <c r="I19" s="33">
        <v>0</v>
      </c>
      <c r="J19" s="6" t="s">
        <v>6</v>
      </c>
    </row>
    <row r="20" spans="1:11" x14ac:dyDescent="0.25">
      <c r="A20" s="16">
        <v>41458</v>
      </c>
      <c r="B20" s="3" t="s">
        <v>5</v>
      </c>
      <c r="C20" s="41">
        <v>1615.41</v>
      </c>
      <c r="D20" s="5" t="s">
        <v>4</v>
      </c>
      <c r="E20" s="37">
        <v>0</v>
      </c>
      <c r="F20" s="29" t="s">
        <v>4</v>
      </c>
      <c r="G20" s="33">
        <v>0</v>
      </c>
      <c r="H20" s="29" t="s">
        <v>4</v>
      </c>
      <c r="I20" s="33">
        <v>0</v>
      </c>
      <c r="J20" s="6" t="s">
        <v>6</v>
      </c>
    </row>
    <row r="21" spans="1:11" x14ac:dyDescent="0.25">
      <c r="A21" s="16">
        <v>41460</v>
      </c>
      <c r="B21" s="3" t="s">
        <v>5</v>
      </c>
      <c r="C21" s="41">
        <v>1631.89</v>
      </c>
      <c r="D21" s="5" t="s">
        <v>4</v>
      </c>
      <c r="E21" s="37">
        <v>0</v>
      </c>
      <c r="F21" s="29" t="s">
        <v>4</v>
      </c>
      <c r="G21" s="33">
        <v>0</v>
      </c>
      <c r="H21" s="29" t="s">
        <v>4</v>
      </c>
      <c r="I21" s="33">
        <v>0</v>
      </c>
      <c r="J21" s="6" t="s">
        <v>6</v>
      </c>
    </row>
    <row r="22" spans="1:11" x14ac:dyDescent="0.25">
      <c r="A22" s="16">
        <v>41463</v>
      </c>
      <c r="B22" s="3" t="s">
        <v>5</v>
      </c>
      <c r="C22" s="41">
        <v>1640.46</v>
      </c>
      <c r="D22" s="5" t="s">
        <v>4</v>
      </c>
      <c r="E22" s="37">
        <f>AVERAGE(C3:C22)</f>
        <v>1617.2804999999998</v>
      </c>
      <c r="F22" s="29" t="s">
        <v>4</v>
      </c>
      <c r="G22" s="33">
        <f>E22+(2*STDEVP(C3:C22))</f>
        <v>1658.228786154612</v>
      </c>
      <c r="H22" s="29" t="s">
        <v>4</v>
      </c>
      <c r="I22" s="33">
        <f>E22-(2*STDEVP(C3:C22))</f>
        <v>1576.3322138453877</v>
      </c>
      <c r="J22" s="6" t="s">
        <v>6</v>
      </c>
      <c r="K22" s="13">
        <f>STDEVP(C3:C22)</f>
        <v>20.474143077306067</v>
      </c>
    </row>
    <row r="23" spans="1:11" x14ac:dyDescent="0.25">
      <c r="A23" s="16">
        <v>41464</v>
      </c>
      <c r="B23" s="3" t="s">
        <v>5</v>
      </c>
      <c r="C23" s="41">
        <v>1652.32</v>
      </c>
      <c r="D23" s="5" t="s">
        <v>4</v>
      </c>
      <c r="E23" s="37">
        <f t="shared" ref="E23:E72" si="0">AVERAGE(C4:C23)</f>
        <v>1617.7559999999999</v>
      </c>
      <c r="F23" s="29" t="s">
        <v>4</v>
      </c>
      <c r="G23" s="33">
        <f t="shared" ref="G23:G72" si="1">E23+(2*STDEVP(C4:C23))</f>
        <v>1660.0769165307179</v>
      </c>
      <c r="H23" s="29" t="s">
        <v>4</v>
      </c>
      <c r="I23" s="33">
        <f t="shared" ref="I23:I72" si="2">E23-(2*STDEVP(C4:C23))</f>
        <v>1575.4350834692818</v>
      </c>
      <c r="J23" s="6" t="s">
        <v>6</v>
      </c>
      <c r="K23" s="13">
        <f t="shared" ref="K23:K72" si="3">STDEVP(C4:C23)</f>
        <v>21.160458265358997</v>
      </c>
    </row>
    <row r="24" spans="1:11" x14ac:dyDescent="0.25">
      <c r="A24" s="16">
        <v>41465</v>
      </c>
      <c r="B24" s="3" t="s">
        <v>5</v>
      </c>
      <c r="C24" s="41">
        <v>1652.62</v>
      </c>
      <c r="D24" s="5" t="s">
        <v>4</v>
      </c>
      <c r="E24" s="37">
        <f t="shared" si="0"/>
        <v>1619.0805</v>
      </c>
      <c r="F24" s="29" t="s">
        <v>4</v>
      </c>
      <c r="G24" s="33">
        <f t="shared" si="1"/>
        <v>1663.9482801880147</v>
      </c>
      <c r="H24" s="29" t="s">
        <v>4</v>
      </c>
      <c r="I24" s="33">
        <f t="shared" si="2"/>
        <v>1574.2127198119854</v>
      </c>
      <c r="J24" s="6" t="s">
        <v>6</v>
      </c>
      <c r="K24" s="13">
        <f t="shared" si="3"/>
        <v>22.43389009400731</v>
      </c>
    </row>
    <row r="25" spans="1:11" x14ac:dyDescent="0.25">
      <c r="A25" s="16">
        <v>41466</v>
      </c>
      <c r="B25" s="3" t="s">
        <v>5</v>
      </c>
      <c r="C25" s="41">
        <v>1675.02</v>
      </c>
      <c r="D25" s="5" t="s">
        <v>4</v>
      </c>
      <c r="E25" s="37">
        <f t="shared" si="0"/>
        <v>1622.2054999999998</v>
      </c>
      <c r="F25" s="29" t="s">
        <v>4</v>
      </c>
      <c r="G25" s="33">
        <f t="shared" si="1"/>
        <v>1673.1102414196357</v>
      </c>
      <c r="H25" s="29" t="s">
        <v>4</v>
      </c>
      <c r="I25" s="33">
        <f t="shared" si="2"/>
        <v>1571.3007585803639</v>
      </c>
      <c r="J25" s="6" t="s">
        <v>6</v>
      </c>
      <c r="K25" s="13">
        <f t="shared" si="3"/>
        <v>25.452370709817966</v>
      </c>
    </row>
    <row r="26" spans="1:11" x14ac:dyDescent="0.25">
      <c r="A26" s="16">
        <v>41467</v>
      </c>
      <c r="B26" s="3" t="s">
        <v>5</v>
      </c>
      <c r="C26" s="41">
        <v>1680.19</v>
      </c>
      <c r="D26" s="5" t="s">
        <v>4</v>
      </c>
      <c r="E26" s="37">
        <f t="shared" si="0"/>
        <v>1624.3969999999997</v>
      </c>
      <c r="F26" s="29" t="s">
        <v>4</v>
      </c>
      <c r="G26" s="33">
        <f t="shared" si="1"/>
        <v>1681.004883585239</v>
      </c>
      <c r="H26" s="29" t="s">
        <v>4</v>
      </c>
      <c r="I26" s="33">
        <f t="shared" si="2"/>
        <v>1567.7891164147604</v>
      </c>
      <c r="J26" s="6" t="s">
        <v>6</v>
      </c>
      <c r="K26" s="13">
        <f t="shared" si="3"/>
        <v>28.303941792619622</v>
      </c>
    </row>
    <row r="27" spans="1:11" x14ac:dyDescent="0.25">
      <c r="A27" s="16">
        <v>41470</v>
      </c>
      <c r="B27" s="3" t="s">
        <v>5</v>
      </c>
      <c r="C27" s="41">
        <v>1682.5</v>
      </c>
      <c r="D27" s="5" t="s">
        <v>4</v>
      </c>
      <c r="E27" s="37">
        <f t="shared" si="0"/>
        <v>1627.1855</v>
      </c>
      <c r="F27" s="29" t="s">
        <v>4</v>
      </c>
      <c r="G27" s="33">
        <f>E27+(2*STDEVP(C8:C27))</f>
        <v>1689.2133380970997</v>
      </c>
      <c r="H27" s="29" t="s">
        <v>4</v>
      </c>
      <c r="I27" s="33">
        <f>E27-(2*STDEVP(C8:C27))</f>
        <v>1565.1576619029004</v>
      </c>
      <c r="J27" s="6" t="s">
        <v>6</v>
      </c>
      <c r="K27" s="13">
        <f t="shared" si="3"/>
        <v>31.013919048549791</v>
      </c>
    </row>
    <row r="28" spans="1:11" x14ac:dyDescent="0.25">
      <c r="A28" s="16">
        <v>41471</v>
      </c>
      <c r="B28" s="3" t="s">
        <v>5</v>
      </c>
      <c r="C28" s="41">
        <v>1676.26</v>
      </c>
      <c r="D28" s="5" t="s">
        <v>4</v>
      </c>
      <c r="E28" s="37">
        <f t="shared" si="0"/>
        <v>1629.0464999999999</v>
      </c>
      <c r="F28" s="29" t="s">
        <v>4</v>
      </c>
      <c r="G28" s="33">
        <f t="shared" si="1"/>
        <v>1694.5228689509429</v>
      </c>
      <c r="H28" s="29" t="s">
        <v>4</v>
      </c>
      <c r="I28" s="33">
        <f t="shared" si="2"/>
        <v>1563.570131049057</v>
      </c>
      <c r="J28" s="6" t="s">
        <v>6</v>
      </c>
      <c r="K28" s="13">
        <f t="shared" si="3"/>
        <v>32.738184475471449</v>
      </c>
    </row>
    <row r="29" spans="1:11" x14ac:dyDescent="0.25">
      <c r="A29" s="16">
        <v>41472</v>
      </c>
      <c r="B29" s="3" t="s">
        <v>5</v>
      </c>
      <c r="C29" s="41">
        <v>1680.91</v>
      </c>
      <c r="D29" s="5" t="s">
        <v>4</v>
      </c>
      <c r="E29" s="37">
        <f t="shared" si="0"/>
        <v>1630.5014999999999</v>
      </c>
      <c r="F29" s="29" t="s">
        <v>4</v>
      </c>
      <c r="G29" s="33">
        <f t="shared" si="1"/>
        <v>1699.1529088056463</v>
      </c>
      <c r="H29" s="29" t="s">
        <v>4</v>
      </c>
      <c r="I29" s="33">
        <f t="shared" si="2"/>
        <v>1561.8500911943534</v>
      </c>
      <c r="J29" s="6" t="s">
        <v>6</v>
      </c>
      <c r="K29" s="13">
        <f t="shared" si="3"/>
        <v>34.325704402823263</v>
      </c>
    </row>
    <row r="30" spans="1:11" x14ac:dyDescent="0.25">
      <c r="A30" s="16">
        <v>41473</v>
      </c>
      <c r="B30" s="3" t="s">
        <v>5</v>
      </c>
      <c r="C30" s="41">
        <v>1689.37</v>
      </c>
      <c r="D30" s="5" t="s">
        <v>4</v>
      </c>
      <c r="E30" s="37">
        <f t="shared" si="0"/>
        <v>1633.5234999999998</v>
      </c>
      <c r="F30" s="29" t="s">
        <v>4</v>
      </c>
      <c r="G30" s="33">
        <f t="shared" si="1"/>
        <v>1706.7975890833859</v>
      </c>
      <c r="H30" s="29" t="s">
        <v>4</v>
      </c>
      <c r="I30" s="33">
        <f t="shared" si="2"/>
        <v>1560.2494109166137</v>
      </c>
      <c r="J30" s="6" t="s">
        <v>6</v>
      </c>
      <c r="K30" s="13">
        <f t="shared" si="3"/>
        <v>36.637044541693037</v>
      </c>
    </row>
    <row r="31" spans="1:11" x14ac:dyDescent="0.25">
      <c r="A31" s="16">
        <v>41474</v>
      </c>
      <c r="B31" s="3" t="s">
        <v>5</v>
      </c>
      <c r="C31" s="41">
        <v>1692.09</v>
      </c>
      <c r="D31" s="5" t="s">
        <v>4</v>
      </c>
      <c r="E31" s="37">
        <f t="shared" si="0"/>
        <v>1638.7184999999997</v>
      </c>
      <c r="F31" s="29" t="s">
        <v>4</v>
      </c>
      <c r="G31" s="33">
        <f t="shared" si="1"/>
        <v>1713.1236192526426</v>
      </c>
      <c r="H31" s="29" t="s">
        <v>4</v>
      </c>
      <c r="I31" s="33">
        <f t="shared" si="2"/>
        <v>1564.3133807473569</v>
      </c>
      <c r="J31" s="6" t="s">
        <v>6</v>
      </c>
      <c r="K31" s="13">
        <f t="shared" si="3"/>
        <v>37.20255962632141</v>
      </c>
    </row>
    <row r="32" spans="1:11" x14ac:dyDescent="0.25">
      <c r="A32" s="16">
        <v>41477</v>
      </c>
      <c r="B32" s="3" t="s">
        <v>5</v>
      </c>
      <c r="C32" s="41">
        <v>1695.53</v>
      </c>
      <c r="D32" s="5" t="s">
        <v>4</v>
      </c>
      <c r="E32" s="37">
        <f t="shared" si="0"/>
        <v>1643.8734999999997</v>
      </c>
      <c r="F32" s="29" t="s">
        <v>4</v>
      </c>
      <c r="G32" s="33">
        <f t="shared" si="1"/>
        <v>1719.0187588723995</v>
      </c>
      <c r="H32" s="29" t="s">
        <v>4</v>
      </c>
      <c r="I32" s="33">
        <f t="shared" si="2"/>
        <v>1568.7282411275999</v>
      </c>
      <c r="J32" s="6" t="s">
        <v>6</v>
      </c>
      <c r="K32" s="13">
        <f t="shared" si="3"/>
        <v>37.572629436199961</v>
      </c>
    </row>
    <row r="33" spans="1:11" x14ac:dyDescent="0.25">
      <c r="A33" s="16">
        <v>41478</v>
      </c>
      <c r="B33" s="3" t="s">
        <v>5</v>
      </c>
      <c r="C33" s="41">
        <v>1692.39</v>
      </c>
      <c r="D33" s="5" t="s">
        <v>4</v>
      </c>
      <c r="E33" s="37">
        <f t="shared" si="0"/>
        <v>1649.8384999999998</v>
      </c>
      <c r="F33" s="29" t="s">
        <v>4</v>
      </c>
      <c r="G33" s="33">
        <f t="shared" si="1"/>
        <v>1720.359379255721</v>
      </c>
      <c r="H33" s="29" t="s">
        <v>4</v>
      </c>
      <c r="I33" s="33">
        <f t="shared" si="2"/>
        <v>1579.3176207442787</v>
      </c>
      <c r="J33" s="6" t="s">
        <v>6</v>
      </c>
      <c r="K33" s="13">
        <f t="shared" si="3"/>
        <v>35.260439627860563</v>
      </c>
    </row>
    <row r="34" spans="1:11" x14ac:dyDescent="0.25">
      <c r="A34" s="16">
        <v>41479</v>
      </c>
      <c r="B34" s="3" t="s">
        <v>5</v>
      </c>
      <c r="C34" s="41">
        <v>1685.94</v>
      </c>
      <c r="D34" s="5" t="s">
        <v>4</v>
      </c>
      <c r="E34" s="37">
        <f t="shared" si="0"/>
        <v>1654.7339999999997</v>
      </c>
      <c r="F34" s="29" t="s">
        <v>4</v>
      </c>
      <c r="G34" s="33">
        <f t="shared" si="1"/>
        <v>1720.8697411389633</v>
      </c>
      <c r="H34" s="29" t="s">
        <v>4</v>
      </c>
      <c r="I34" s="33">
        <f t="shared" si="2"/>
        <v>1588.5982588610361</v>
      </c>
      <c r="J34" s="6" t="s">
        <v>6</v>
      </c>
      <c r="K34" s="13">
        <f t="shared" si="3"/>
        <v>33.067870569481791</v>
      </c>
    </row>
    <row r="35" spans="1:11" x14ac:dyDescent="0.25">
      <c r="A35" s="16">
        <v>41480</v>
      </c>
      <c r="B35" s="3" t="s">
        <v>5</v>
      </c>
      <c r="C35" s="41">
        <v>1690.25</v>
      </c>
      <c r="D35" s="5" t="s">
        <v>4</v>
      </c>
      <c r="E35" s="37">
        <f t="shared" si="0"/>
        <v>1659.0834999999995</v>
      </c>
      <c r="F35" s="29" t="s">
        <v>4</v>
      </c>
      <c r="G35" s="33">
        <f t="shared" si="1"/>
        <v>1722.4919093082292</v>
      </c>
      <c r="H35" s="29" t="s">
        <v>4</v>
      </c>
      <c r="I35" s="33">
        <f t="shared" si="2"/>
        <v>1595.6750906917698</v>
      </c>
      <c r="J35" s="6" t="s">
        <v>6</v>
      </c>
      <c r="K35" s="13">
        <f t="shared" si="3"/>
        <v>31.704204654114875</v>
      </c>
    </row>
    <row r="36" spans="1:11" x14ac:dyDescent="0.25">
      <c r="A36" s="16">
        <v>41481</v>
      </c>
      <c r="B36" s="3" t="s">
        <v>5</v>
      </c>
      <c r="C36" s="41">
        <v>1691.65</v>
      </c>
      <c r="D36" s="5" t="s">
        <v>4</v>
      </c>
      <c r="E36" s="37">
        <f t="shared" si="0"/>
        <v>1663.0059999999999</v>
      </c>
      <c r="F36" s="29" t="s">
        <v>4</v>
      </c>
      <c r="G36" s="33">
        <f t="shared" si="1"/>
        <v>1724.244375354021</v>
      </c>
      <c r="H36" s="29" t="s">
        <v>4</v>
      </c>
      <c r="I36" s="33">
        <f t="shared" si="2"/>
        <v>1601.7676246459787</v>
      </c>
      <c r="J36" s="6" t="s">
        <v>6</v>
      </c>
      <c r="K36" s="13">
        <f t="shared" si="3"/>
        <v>30.619187677010636</v>
      </c>
    </row>
    <row r="37" spans="1:11" x14ac:dyDescent="0.25">
      <c r="A37" s="16">
        <v>41484</v>
      </c>
      <c r="B37" s="3" t="s">
        <v>5</v>
      </c>
      <c r="C37" s="41">
        <v>1685.33</v>
      </c>
      <c r="D37" s="5" t="s">
        <v>4</v>
      </c>
      <c r="E37" s="37">
        <f t="shared" si="0"/>
        <v>1666.9585</v>
      </c>
      <c r="F37" s="29" t="s">
        <v>4</v>
      </c>
      <c r="G37" s="33">
        <f t="shared" si="1"/>
        <v>1723.0276891416311</v>
      </c>
      <c r="H37" s="29" t="s">
        <v>4</v>
      </c>
      <c r="I37" s="33">
        <f t="shared" si="2"/>
        <v>1610.8893108583688</v>
      </c>
      <c r="J37" s="6" t="s">
        <v>6</v>
      </c>
      <c r="K37" s="13">
        <f t="shared" si="3"/>
        <v>28.034594570815532</v>
      </c>
    </row>
    <row r="38" spans="1:11" x14ac:dyDescent="0.25">
      <c r="A38" s="16">
        <v>41485</v>
      </c>
      <c r="B38" s="3" t="s">
        <v>5</v>
      </c>
      <c r="C38" s="41">
        <v>1685.96</v>
      </c>
      <c r="D38" s="5" t="s">
        <v>4</v>
      </c>
      <c r="E38" s="37">
        <f t="shared" si="0"/>
        <v>1670.5084999999999</v>
      </c>
      <c r="F38" s="29" t="s">
        <v>4</v>
      </c>
      <c r="G38" s="33">
        <f t="shared" si="1"/>
        <v>1721.7411709336923</v>
      </c>
      <c r="H38" s="29" t="s">
        <v>4</v>
      </c>
      <c r="I38" s="33">
        <f t="shared" si="2"/>
        <v>1619.2758290663076</v>
      </c>
      <c r="J38" s="6" t="s">
        <v>6</v>
      </c>
      <c r="K38" s="13">
        <f t="shared" si="3"/>
        <v>25.616335466846149</v>
      </c>
    </row>
    <row r="39" spans="1:11" x14ac:dyDescent="0.25">
      <c r="A39" s="16">
        <v>41486</v>
      </c>
      <c r="B39" s="3" t="s">
        <v>5</v>
      </c>
      <c r="C39" s="41">
        <v>1685.73</v>
      </c>
      <c r="D39" s="5" t="s">
        <v>4</v>
      </c>
      <c r="E39" s="37">
        <f t="shared" si="0"/>
        <v>1674.0909999999999</v>
      </c>
      <c r="F39" s="29" t="s">
        <v>4</v>
      </c>
      <c r="G39" s="33">
        <f t="shared" si="1"/>
        <v>1718.6213608339299</v>
      </c>
      <c r="H39" s="29" t="s">
        <v>4</v>
      </c>
      <c r="I39" s="33">
        <f t="shared" si="2"/>
        <v>1629.5606391660699</v>
      </c>
      <c r="J39" s="6" t="s">
        <v>6</v>
      </c>
      <c r="K39" s="13">
        <f t="shared" si="3"/>
        <v>22.265180416964952</v>
      </c>
    </row>
    <row r="40" spans="1:11" x14ac:dyDescent="0.25">
      <c r="A40" s="16">
        <v>41487</v>
      </c>
      <c r="B40" s="3" t="s">
        <v>5</v>
      </c>
      <c r="C40" s="41">
        <v>1706.87</v>
      </c>
      <c r="D40" s="5" t="s">
        <v>4</v>
      </c>
      <c r="E40" s="37">
        <f t="shared" si="0"/>
        <v>1678.664</v>
      </c>
      <c r="F40" s="29" t="s">
        <v>4</v>
      </c>
      <c r="G40" s="33">
        <f t="shared" si="1"/>
        <v>1716.419851678912</v>
      </c>
      <c r="H40" s="29" t="s">
        <v>4</v>
      </c>
      <c r="I40" s="33">
        <f t="shared" si="2"/>
        <v>1640.908148321088</v>
      </c>
      <c r="J40" s="6" t="s">
        <v>6</v>
      </c>
      <c r="K40" s="13">
        <f t="shared" si="3"/>
        <v>18.877925839455976</v>
      </c>
    </row>
    <row r="41" spans="1:11" x14ac:dyDescent="0.25">
      <c r="A41" s="16">
        <v>41488</v>
      </c>
      <c r="B41" s="3" t="s">
        <v>5</v>
      </c>
      <c r="C41" s="41">
        <v>1709.67</v>
      </c>
      <c r="D41" s="5" t="s">
        <v>4</v>
      </c>
      <c r="E41" s="37">
        <f t="shared" si="0"/>
        <v>1682.5529999999999</v>
      </c>
      <c r="F41" s="29" t="s">
        <v>4</v>
      </c>
      <c r="G41" s="33">
        <f t="shared" si="1"/>
        <v>1716.0152181571993</v>
      </c>
      <c r="H41" s="29" t="s">
        <v>4</v>
      </c>
      <c r="I41" s="33">
        <f t="shared" si="2"/>
        <v>1649.0907818428004</v>
      </c>
      <c r="J41" s="6" t="s">
        <v>6</v>
      </c>
      <c r="K41" s="13">
        <f t="shared" si="3"/>
        <v>16.731109078599673</v>
      </c>
    </row>
    <row r="42" spans="1:11" x14ac:dyDescent="0.25">
      <c r="A42" s="16">
        <v>41491</v>
      </c>
      <c r="B42" s="3" t="s">
        <v>5</v>
      </c>
      <c r="C42" s="41">
        <v>1707.14</v>
      </c>
      <c r="D42" s="5" t="s">
        <v>4</v>
      </c>
      <c r="E42" s="37">
        <f t="shared" si="0"/>
        <v>1685.8869999999995</v>
      </c>
      <c r="F42" s="29" t="s">
        <v>4</v>
      </c>
      <c r="G42" s="33">
        <f t="shared" si="1"/>
        <v>1714.9007519807415</v>
      </c>
      <c r="H42" s="29" t="s">
        <v>4</v>
      </c>
      <c r="I42" s="33">
        <f t="shared" si="2"/>
        <v>1656.8732480192575</v>
      </c>
      <c r="J42" s="6" t="s">
        <v>6</v>
      </c>
      <c r="K42" s="13">
        <f t="shared" si="3"/>
        <v>14.506875990370935</v>
      </c>
    </row>
    <row r="43" spans="1:11" x14ac:dyDescent="0.25">
      <c r="A43" s="16">
        <v>41492</v>
      </c>
      <c r="B43" s="3" t="s">
        <v>5</v>
      </c>
      <c r="C43" s="41">
        <v>1697.37</v>
      </c>
      <c r="D43" s="5" t="s">
        <v>4</v>
      </c>
      <c r="E43" s="37">
        <f t="shared" si="0"/>
        <v>1688.1395</v>
      </c>
      <c r="F43" s="29" t="s">
        <v>4</v>
      </c>
      <c r="G43" s="33">
        <f t="shared" si="1"/>
        <v>1713.0899697150173</v>
      </c>
      <c r="H43" s="29" t="s">
        <v>4</v>
      </c>
      <c r="I43" s="33">
        <f t="shared" si="2"/>
        <v>1663.1890302849827</v>
      </c>
      <c r="J43" s="6" t="s">
        <v>6</v>
      </c>
      <c r="K43" s="13">
        <f t="shared" si="3"/>
        <v>12.47523485750871</v>
      </c>
    </row>
    <row r="44" spans="1:11" x14ac:dyDescent="0.25">
      <c r="A44" s="16">
        <v>41493</v>
      </c>
      <c r="B44" s="3" t="s">
        <v>5</v>
      </c>
      <c r="C44" s="41">
        <v>1690.91</v>
      </c>
      <c r="D44" s="5" t="s">
        <v>4</v>
      </c>
      <c r="E44" s="37">
        <f t="shared" si="0"/>
        <v>1690.0539999999996</v>
      </c>
      <c r="F44" s="29" t="s">
        <v>4</v>
      </c>
      <c r="G44" s="33">
        <f t="shared" si="1"/>
        <v>1708.9503715035451</v>
      </c>
      <c r="H44" s="29" t="s">
        <v>4</v>
      </c>
      <c r="I44" s="33">
        <f t="shared" si="2"/>
        <v>1671.1576284964542</v>
      </c>
      <c r="J44" s="6" t="s">
        <v>6</v>
      </c>
      <c r="K44" s="13">
        <f t="shared" si="3"/>
        <v>9.4481857517726642</v>
      </c>
    </row>
    <row r="45" spans="1:11" x14ac:dyDescent="0.25">
      <c r="A45" s="16">
        <v>41494</v>
      </c>
      <c r="B45" s="3" t="s">
        <v>5</v>
      </c>
      <c r="C45" s="41">
        <v>1697.48</v>
      </c>
      <c r="D45" s="5" t="s">
        <v>4</v>
      </c>
      <c r="E45" s="37">
        <f t="shared" si="0"/>
        <v>1691.1770000000001</v>
      </c>
      <c r="F45" s="29" t="s">
        <v>4</v>
      </c>
      <c r="G45" s="33">
        <f t="shared" si="1"/>
        <v>1709.0054380695562</v>
      </c>
      <c r="H45" s="29" t="s">
        <v>4</v>
      </c>
      <c r="I45" s="33">
        <f t="shared" si="2"/>
        <v>1673.348561930444</v>
      </c>
      <c r="J45" s="6" t="s">
        <v>6</v>
      </c>
      <c r="K45" s="13">
        <f t="shared" si="3"/>
        <v>8.9142190347780854</v>
      </c>
    </row>
    <row r="46" spans="1:11" x14ac:dyDescent="0.25">
      <c r="A46" s="16">
        <v>41495</v>
      </c>
      <c r="B46" s="3" t="s">
        <v>5</v>
      </c>
      <c r="C46" s="41">
        <v>1691.42</v>
      </c>
      <c r="D46" s="5" t="s">
        <v>4</v>
      </c>
      <c r="E46" s="37">
        <f t="shared" si="0"/>
        <v>1691.7384999999999</v>
      </c>
      <c r="F46" s="29" t="s">
        <v>4</v>
      </c>
      <c r="G46" s="33">
        <f t="shared" si="1"/>
        <v>1708.8399926541515</v>
      </c>
      <c r="H46" s="29" t="s">
        <v>4</v>
      </c>
      <c r="I46" s="33">
        <f t="shared" si="2"/>
        <v>1674.6370073458484</v>
      </c>
      <c r="J46" s="6" t="s">
        <v>6</v>
      </c>
      <c r="K46" s="13">
        <f t="shared" si="3"/>
        <v>8.5507463270757817</v>
      </c>
    </row>
    <row r="47" spans="1:11" x14ac:dyDescent="0.25">
      <c r="A47" s="16">
        <v>41498</v>
      </c>
      <c r="B47" s="3" t="s">
        <v>5</v>
      </c>
      <c r="C47" s="41">
        <v>1689.47</v>
      </c>
      <c r="D47" s="5" t="s">
        <v>4</v>
      </c>
      <c r="E47" s="37">
        <f t="shared" si="0"/>
        <v>1692.087</v>
      </c>
      <c r="F47" s="29" t="s">
        <v>4</v>
      </c>
      <c r="G47" s="33">
        <f t="shared" si="1"/>
        <v>1708.6982758089196</v>
      </c>
      <c r="H47" s="29" t="s">
        <v>4</v>
      </c>
      <c r="I47" s="33">
        <f t="shared" si="2"/>
        <v>1675.4757241910804</v>
      </c>
      <c r="J47" s="6" t="s">
        <v>6</v>
      </c>
      <c r="K47" s="13">
        <f t="shared" si="3"/>
        <v>8.3056379044598359</v>
      </c>
    </row>
    <row r="48" spans="1:11" x14ac:dyDescent="0.25">
      <c r="A48" s="16">
        <v>41499</v>
      </c>
      <c r="B48" s="3" t="s">
        <v>5</v>
      </c>
      <c r="C48" s="41">
        <v>1694.16</v>
      </c>
      <c r="D48" s="5" t="s">
        <v>4</v>
      </c>
      <c r="E48" s="37">
        <f t="shared" si="0"/>
        <v>1692.982</v>
      </c>
      <c r="F48" s="29" t="s">
        <v>4</v>
      </c>
      <c r="G48" s="33">
        <f t="shared" si="1"/>
        <v>1707.9316175201909</v>
      </c>
      <c r="H48" s="29" t="s">
        <v>4</v>
      </c>
      <c r="I48" s="33">
        <f t="shared" si="2"/>
        <v>1678.032382479809</v>
      </c>
      <c r="J48" s="6" t="s">
        <v>6</v>
      </c>
      <c r="K48" s="13">
        <f t="shared" si="3"/>
        <v>7.4748087600954678</v>
      </c>
    </row>
    <row r="49" spans="1:11" x14ac:dyDescent="0.25">
      <c r="A49" s="16">
        <v>41500</v>
      </c>
      <c r="B49" s="3" t="s">
        <v>5</v>
      </c>
      <c r="C49" s="41">
        <v>1685.39</v>
      </c>
      <c r="D49" s="5" t="s">
        <v>4</v>
      </c>
      <c r="E49" s="37">
        <f t="shared" si="0"/>
        <v>1693.2060000000001</v>
      </c>
      <c r="F49" s="29" t="s">
        <v>4</v>
      </c>
      <c r="G49" s="33">
        <f t="shared" si="1"/>
        <v>1707.5472487601326</v>
      </c>
      <c r="H49" s="29" t="s">
        <v>4</v>
      </c>
      <c r="I49" s="33">
        <f t="shared" si="2"/>
        <v>1678.8647512398677</v>
      </c>
      <c r="J49" s="6" t="s">
        <v>6</v>
      </c>
      <c r="K49" s="13">
        <f t="shared" si="3"/>
        <v>7.1706243800662133</v>
      </c>
    </row>
    <row r="50" spans="1:11" x14ac:dyDescent="0.25">
      <c r="A50" s="16">
        <v>41501</v>
      </c>
      <c r="B50" s="3" t="s">
        <v>5</v>
      </c>
      <c r="C50" s="41">
        <v>1661.32</v>
      </c>
      <c r="D50" s="5" t="s">
        <v>4</v>
      </c>
      <c r="E50" s="37">
        <f t="shared" si="0"/>
        <v>1691.8035</v>
      </c>
      <c r="F50" s="29" t="s">
        <v>4</v>
      </c>
      <c r="G50" s="33">
        <f t="shared" si="1"/>
        <v>1711.758544750639</v>
      </c>
      <c r="H50" s="29" t="s">
        <v>4</v>
      </c>
      <c r="I50" s="33">
        <f t="shared" si="2"/>
        <v>1671.848455249361</v>
      </c>
      <c r="J50" s="6" t="s">
        <v>6</v>
      </c>
      <c r="K50" s="13">
        <f t="shared" si="3"/>
        <v>9.9775223753194435</v>
      </c>
    </row>
    <row r="51" spans="1:11" x14ac:dyDescent="0.25">
      <c r="A51" s="16">
        <v>41502</v>
      </c>
      <c r="B51" s="3" t="s">
        <v>5</v>
      </c>
      <c r="C51" s="41">
        <v>1655.83</v>
      </c>
      <c r="D51" s="5" t="s">
        <v>4</v>
      </c>
      <c r="E51" s="37">
        <f t="shared" si="0"/>
        <v>1689.9904999999999</v>
      </c>
      <c r="F51" s="29" t="s">
        <v>4</v>
      </c>
      <c r="G51" s="33">
        <f t="shared" si="1"/>
        <v>1715.3648582973046</v>
      </c>
      <c r="H51" s="29" t="s">
        <v>4</v>
      </c>
      <c r="I51" s="33">
        <f t="shared" si="2"/>
        <v>1664.6161417026951</v>
      </c>
      <c r="J51" s="6" t="s">
        <v>6</v>
      </c>
      <c r="K51" s="13">
        <f t="shared" si="3"/>
        <v>12.687179148652412</v>
      </c>
    </row>
    <row r="52" spans="1:11" x14ac:dyDescent="0.25">
      <c r="A52" s="16">
        <v>41505</v>
      </c>
      <c r="B52" s="3" t="s">
        <v>5</v>
      </c>
      <c r="C52" s="41">
        <v>1646.06</v>
      </c>
      <c r="D52" s="5" t="s">
        <v>4</v>
      </c>
      <c r="E52" s="37">
        <f t="shared" si="0"/>
        <v>1687.5169999999998</v>
      </c>
      <c r="F52" s="29" t="s">
        <v>4</v>
      </c>
      <c r="G52" s="33">
        <f t="shared" si="1"/>
        <v>1719.1275331179338</v>
      </c>
      <c r="H52" s="29" t="s">
        <v>4</v>
      </c>
      <c r="I52" s="33">
        <f t="shared" si="2"/>
        <v>1655.9064668820658</v>
      </c>
      <c r="J52" s="6" t="s">
        <v>6</v>
      </c>
      <c r="K52" s="13">
        <f t="shared" si="3"/>
        <v>15.805266558967009</v>
      </c>
    </row>
    <row r="53" spans="1:11" x14ac:dyDescent="0.25">
      <c r="A53" s="16">
        <v>41506</v>
      </c>
      <c r="B53" s="3" t="s">
        <v>5</v>
      </c>
      <c r="C53" s="41">
        <v>1652.35</v>
      </c>
      <c r="D53" s="5" t="s">
        <v>4</v>
      </c>
      <c r="E53" s="37">
        <f t="shared" si="0"/>
        <v>1685.5150000000001</v>
      </c>
      <c r="F53" s="29" t="s">
        <v>4</v>
      </c>
      <c r="G53" s="33">
        <f t="shared" si="1"/>
        <v>1720.526257332464</v>
      </c>
      <c r="H53" s="29" t="s">
        <v>4</v>
      </c>
      <c r="I53" s="33">
        <f t="shared" si="2"/>
        <v>1650.5037426675362</v>
      </c>
      <c r="J53" s="6" t="s">
        <v>6</v>
      </c>
      <c r="K53" s="13">
        <f t="shared" si="3"/>
        <v>17.505628666231932</v>
      </c>
    </row>
    <row r="54" spans="1:11" x14ac:dyDescent="0.25">
      <c r="A54" s="16">
        <v>41507</v>
      </c>
      <c r="B54" s="3" t="s">
        <v>5</v>
      </c>
      <c r="C54" s="41">
        <v>1642.8</v>
      </c>
      <c r="D54" s="5" t="s">
        <v>4</v>
      </c>
      <c r="E54" s="37">
        <f t="shared" si="0"/>
        <v>1683.3579999999997</v>
      </c>
      <c r="F54" s="29" t="s">
        <v>4</v>
      </c>
      <c r="G54" s="33">
        <f t="shared" si="1"/>
        <v>1723.0071571663254</v>
      </c>
      <c r="H54" s="29" t="s">
        <v>4</v>
      </c>
      <c r="I54" s="33">
        <f t="shared" si="2"/>
        <v>1643.708842833674</v>
      </c>
      <c r="J54" s="6" t="s">
        <v>6</v>
      </c>
      <c r="K54" s="13">
        <f t="shared" si="3"/>
        <v>19.824578583162907</v>
      </c>
    </row>
    <row r="55" spans="1:11" x14ac:dyDescent="0.25">
      <c r="A55" s="16">
        <v>41508</v>
      </c>
      <c r="B55" s="3" t="s">
        <v>5</v>
      </c>
      <c r="C55" s="41">
        <v>1656.96</v>
      </c>
      <c r="D55" s="5" t="s">
        <v>4</v>
      </c>
      <c r="E55" s="37">
        <f t="shared" si="0"/>
        <v>1681.6934999999999</v>
      </c>
      <c r="F55" s="29" t="s">
        <v>4</v>
      </c>
      <c r="G55" s="33">
        <f t="shared" si="1"/>
        <v>1722.8133780518619</v>
      </c>
      <c r="H55" s="29" t="s">
        <v>4</v>
      </c>
      <c r="I55" s="33">
        <f t="shared" si="2"/>
        <v>1640.5736219481378</v>
      </c>
      <c r="J55" s="6" t="s">
        <v>6</v>
      </c>
      <c r="K55" s="13">
        <f t="shared" si="3"/>
        <v>20.559939025931019</v>
      </c>
    </row>
    <row r="56" spans="1:11" x14ac:dyDescent="0.25">
      <c r="A56" s="16">
        <v>41509</v>
      </c>
      <c r="B56" s="3" t="s">
        <v>5</v>
      </c>
      <c r="C56" s="41">
        <v>1663.5</v>
      </c>
      <c r="D56" s="5" t="s">
        <v>4</v>
      </c>
      <c r="E56" s="37">
        <f t="shared" si="0"/>
        <v>1680.2859999999996</v>
      </c>
      <c r="F56" s="29" t="s">
        <v>4</v>
      </c>
      <c r="G56" s="33">
        <f t="shared" si="1"/>
        <v>1721.8707863527031</v>
      </c>
      <c r="H56" s="29" t="s">
        <v>4</v>
      </c>
      <c r="I56" s="33">
        <f t="shared" si="2"/>
        <v>1638.7012136472961</v>
      </c>
      <c r="J56" s="6" t="s">
        <v>6</v>
      </c>
      <c r="K56" s="13">
        <f t="shared" si="3"/>
        <v>20.792393176351805</v>
      </c>
    </row>
    <row r="57" spans="1:11" x14ac:dyDescent="0.25">
      <c r="A57" s="16">
        <v>41512</v>
      </c>
      <c r="B57" s="3" t="s">
        <v>5</v>
      </c>
      <c r="C57" s="41">
        <v>1656.78</v>
      </c>
      <c r="D57" s="5" t="s">
        <v>4</v>
      </c>
      <c r="E57" s="37">
        <f t="shared" si="0"/>
        <v>1678.8584999999996</v>
      </c>
      <c r="F57" s="29" t="s">
        <v>4</v>
      </c>
      <c r="G57" s="33">
        <f t="shared" si="1"/>
        <v>1721.5967902208308</v>
      </c>
      <c r="H57" s="29" t="s">
        <v>4</v>
      </c>
      <c r="I57" s="33">
        <f t="shared" si="2"/>
        <v>1636.1202097791684</v>
      </c>
      <c r="J57" s="6" t="s">
        <v>6</v>
      </c>
      <c r="K57" s="13">
        <f t="shared" si="3"/>
        <v>21.369145110415655</v>
      </c>
    </row>
    <row r="58" spans="1:11" x14ac:dyDescent="0.25">
      <c r="A58" s="16">
        <v>41513</v>
      </c>
      <c r="B58" s="3" t="s">
        <v>5</v>
      </c>
      <c r="C58" s="41">
        <v>1630.48</v>
      </c>
      <c r="D58" s="5" t="s">
        <v>4</v>
      </c>
      <c r="E58" s="37">
        <f t="shared" si="0"/>
        <v>1676.0845000000002</v>
      </c>
      <c r="F58" s="29" t="s">
        <v>4</v>
      </c>
      <c r="G58" s="33">
        <f t="shared" si="1"/>
        <v>1723.5586059842101</v>
      </c>
      <c r="H58" s="29" t="s">
        <v>4</v>
      </c>
      <c r="I58" s="33">
        <f t="shared" si="2"/>
        <v>1628.6103940157902</v>
      </c>
      <c r="J58" s="6" t="s">
        <v>6</v>
      </c>
      <c r="K58" s="13">
        <f t="shared" si="3"/>
        <v>23.73705299210501</v>
      </c>
    </row>
    <row r="59" spans="1:11" x14ac:dyDescent="0.25">
      <c r="A59" s="16">
        <v>41514</v>
      </c>
      <c r="B59" s="3" t="s">
        <v>5</v>
      </c>
      <c r="C59" s="41">
        <v>1634.96</v>
      </c>
      <c r="D59" s="5" t="s">
        <v>4</v>
      </c>
      <c r="E59" s="37">
        <f t="shared" si="0"/>
        <v>1673.5459999999998</v>
      </c>
      <c r="F59" s="29" t="s">
        <v>4</v>
      </c>
      <c r="G59" s="33">
        <f t="shared" si="1"/>
        <v>1724.0202763791615</v>
      </c>
      <c r="H59" s="29" t="s">
        <v>4</v>
      </c>
      <c r="I59" s="33">
        <f t="shared" si="2"/>
        <v>1623.0717236208382</v>
      </c>
      <c r="J59" s="6" t="s">
        <v>6</v>
      </c>
      <c r="K59" s="13">
        <f t="shared" si="3"/>
        <v>25.237138189580872</v>
      </c>
    </row>
    <row r="60" spans="1:11" x14ac:dyDescent="0.25">
      <c r="A60" s="16">
        <v>41515</v>
      </c>
      <c r="B60" s="3" t="s">
        <v>5</v>
      </c>
      <c r="C60" s="41">
        <v>1638.17</v>
      </c>
      <c r="D60" s="5" t="s">
        <v>4</v>
      </c>
      <c r="E60" s="37">
        <f t="shared" si="0"/>
        <v>1670.1109999999996</v>
      </c>
      <c r="F60" s="29" t="s">
        <v>4</v>
      </c>
      <c r="G60" s="33">
        <f t="shared" si="1"/>
        <v>1720.3966853985303</v>
      </c>
      <c r="H60" s="29" t="s">
        <v>4</v>
      </c>
      <c r="I60" s="33">
        <f t="shared" si="2"/>
        <v>1619.825314601469</v>
      </c>
      <c r="J60" s="6" t="s">
        <v>6</v>
      </c>
      <c r="K60" s="13">
        <f t="shared" si="3"/>
        <v>25.142842699265358</v>
      </c>
    </row>
    <row r="61" spans="1:11" x14ac:dyDescent="0.25">
      <c r="A61" s="16">
        <v>41516</v>
      </c>
      <c r="B61" s="3" t="s">
        <v>5</v>
      </c>
      <c r="C61" s="41">
        <v>1632.97</v>
      </c>
      <c r="D61" s="5" t="s">
        <v>4</v>
      </c>
      <c r="E61" s="37">
        <f t="shared" si="0"/>
        <v>1666.2759999999998</v>
      </c>
      <c r="F61" s="29" t="s">
        <v>4</v>
      </c>
      <c r="G61" s="33">
        <f t="shared" si="1"/>
        <v>1715.5987040621253</v>
      </c>
      <c r="H61" s="29" t="s">
        <v>4</v>
      </c>
      <c r="I61" s="33">
        <f t="shared" si="2"/>
        <v>1616.9532959378744</v>
      </c>
      <c r="J61" s="6" t="s">
        <v>6</v>
      </c>
      <c r="K61" s="13">
        <f t="shared" si="3"/>
        <v>24.661352031062712</v>
      </c>
    </row>
    <row r="62" spans="1:11" x14ac:dyDescent="0.25">
      <c r="A62" s="16">
        <v>41520</v>
      </c>
      <c r="B62" s="3" t="s">
        <v>5</v>
      </c>
      <c r="C62" s="41">
        <v>1639.77</v>
      </c>
      <c r="D62" s="5" t="s">
        <v>4</v>
      </c>
      <c r="E62" s="37">
        <f t="shared" si="0"/>
        <v>1662.9074999999998</v>
      </c>
      <c r="F62" s="29" t="s">
        <v>4</v>
      </c>
      <c r="G62" s="33">
        <f t="shared" si="1"/>
        <v>1709.7463970301392</v>
      </c>
      <c r="H62" s="29" t="s">
        <v>4</v>
      </c>
      <c r="I62" s="33">
        <f t="shared" si="2"/>
        <v>1616.0686029698604</v>
      </c>
      <c r="J62" s="6" t="s">
        <v>6</v>
      </c>
      <c r="K62" s="13">
        <f t="shared" si="3"/>
        <v>23.4194485150697</v>
      </c>
    </row>
    <row r="63" spans="1:11" x14ac:dyDescent="0.25">
      <c r="A63" s="16">
        <v>41521</v>
      </c>
      <c r="B63" s="3" t="s">
        <v>5</v>
      </c>
      <c r="C63" s="41">
        <v>1653.08</v>
      </c>
      <c r="D63" s="5" t="s">
        <v>4</v>
      </c>
      <c r="E63" s="37">
        <f t="shared" si="0"/>
        <v>1660.6929999999998</v>
      </c>
      <c r="F63" s="29" t="s">
        <v>4</v>
      </c>
      <c r="G63" s="33">
        <f t="shared" si="1"/>
        <v>1704.9202473029916</v>
      </c>
      <c r="H63" s="29" t="s">
        <v>4</v>
      </c>
      <c r="I63" s="33">
        <f t="shared" si="2"/>
        <v>1616.4657526970079</v>
      </c>
      <c r="J63" s="6" t="s">
        <v>6</v>
      </c>
      <c r="K63" s="13">
        <f t="shared" si="3"/>
        <v>22.113623651495949</v>
      </c>
    </row>
    <row r="64" spans="1:11" x14ac:dyDescent="0.25">
      <c r="A64" s="16">
        <v>41522</v>
      </c>
      <c r="B64" s="3" t="s">
        <v>5</v>
      </c>
      <c r="C64" s="41">
        <v>1655.08</v>
      </c>
      <c r="D64" s="5" t="s">
        <v>4</v>
      </c>
      <c r="E64" s="37">
        <f t="shared" si="0"/>
        <v>1658.9014999999999</v>
      </c>
      <c r="F64" s="29" t="s">
        <v>4</v>
      </c>
      <c r="G64" s="33">
        <f t="shared" si="1"/>
        <v>1700.9360007226207</v>
      </c>
      <c r="H64" s="29" t="s">
        <v>4</v>
      </c>
      <c r="I64" s="33">
        <f t="shared" si="2"/>
        <v>1616.8669992773791</v>
      </c>
      <c r="J64" s="6" t="s">
        <v>6</v>
      </c>
      <c r="K64" s="13">
        <f t="shared" si="3"/>
        <v>21.017250361310371</v>
      </c>
    </row>
    <row r="65" spans="1:11" x14ac:dyDescent="0.25">
      <c r="A65" s="16">
        <v>41523</v>
      </c>
      <c r="B65" s="3" t="s">
        <v>5</v>
      </c>
      <c r="C65" s="41">
        <v>1655.17</v>
      </c>
      <c r="D65" s="5" t="s">
        <v>4</v>
      </c>
      <c r="E65" s="37">
        <f t="shared" si="0"/>
        <v>1656.7859999999996</v>
      </c>
      <c r="F65" s="29" t="s">
        <v>4</v>
      </c>
      <c r="G65" s="33">
        <f t="shared" si="1"/>
        <v>1694.9189591823133</v>
      </c>
      <c r="H65" s="29" t="s">
        <v>4</v>
      </c>
      <c r="I65" s="33">
        <f t="shared" si="2"/>
        <v>1618.6530408176859</v>
      </c>
      <c r="J65" s="6" t="s">
        <v>6</v>
      </c>
      <c r="K65" s="13">
        <f t="shared" si="3"/>
        <v>19.066479591156853</v>
      </c>
    </row>
    <row r="66" spans="1:11" x14ac:dyDescent="0.25">
      <c r="A66" s="16">
        <v>41526</v>
      </c>
      <c r="B66" s="3" t="s">
        <v>5</v>
      </c>
      <c r="C66" s="41">
        <v>1671.71</v>
      </c>
      <c r="D66" s="5" t="s">
        <v>4</v>
      </c>
      <c r="E66" s="37">
        <f t="shared" si="0"/>
        <v>1655.8004999999998</v>
      </c>
      <c r="F66" s="29" t="s">
        <v>4</v>
      </c>
      <c r="G66" s="33">
        <f t="shared" si="1"/>
        <v>1691.2247868523841</v>
      </c>
      <c r="H66" s="29" t="s">
        <v>4</v>
      </c>
      <c r="I66" s="33">
        <f t="shared" si="2"/>
        <v>1620.3762131476155</v>
      </c>
      <c r="J66" s="6" t="s">
        <v>6</v>
      </c>
      <c r="K66" s="13">
        <f t="shared" si="3"/>
        <v>17.712143426192117</v>
      </c>
    </row>
    <row r="67" spans="1:11" x14ac:dyDescent="0.25">
      <c r="A67" s="16">
        <v>41527</v>
      </c>
      <c r="B67" s="3" t="s">
        <v>5</v>
      </c>
      <c r="C67" s="41">
        <v>1683.99</v>
      </c>
      <c r="D67" s="5" t="s">
        <v>4</v>
      </c>
      <c r="E67" s="37">
        <f t="shared" si="0"/>
        <v>1655.5264999999995</v>
      </c>
      <c r="F67" s="29" t="s">
        <v>4</v>
      </c>
      <c r="G67" s="33">
        <f t="shared" si="1"/>
        <v>1689.9762072701637</v>
      </c>
      <c r="H67" s="29" t="s">
        <v>4</v>
      </c>
      <c r="I67" s="33">
        <f t="shared" si="2"/>
        <v>1621.0767927298352</v>
      </c>
      <c r="J67" s="6" t="s">
        <v>6</v>
      </c>
      <c r="K67" s="13">
        <f t="shared" si="3"/>
        <v>17.224853635082084</v>
      </c>
    </row>
    <row r="68" spans="1:11" x14ac:dyDescent="0.25">
      <c r="A68" s="16">
        <v>41528</v>
      </c>
      <c r="B68" s="3" t="s">
        <v>5</v>
      </c>
      <c r="C68" s="41">
        <v>1689.13</v>
      </c>
      <c r="D68" s="5" t="s">
        <v>4</v>
      </c>
      <c r="E68" s="37">
        <f t="shared" si="0"/>
        <v>1655.2750000000001</v>
      </c>
      <c r="F68" s="29" t="s">
        <v>4</v>
      </c>
      <c r="G68" s="33">
        <f t="shared" si="1"/>
        <v>1688.649524715717</v>
      </c>
      <c r="H68" s="29" t="s">
        <v>4</v>
      </c>
      <c r="I68" s="33">
        <f t="shared" si="2"/>
        <v>1621.9004752842832</v>
      </c>
      <c r="J68" s="6" t="s">
        <v>6</v>
      </c>
      <c r="K68" s="13">
        <f t="shared" si="3"/>
        <v>16.687262357858483</v>
      </c>
    </row>
    <row r="69" spans="1:11" x14ac:dyDescent="0.25">
      <c r="A69" s="16">
        <v>41529</v>
      </c>
      <c r="B69" s="3" t="s">
        <v>5</v>
      </c>
      <c r="C69" s="41">
        <v>1683.42</v>
      </c>
      <c r="D69" s="5" t="s">
        <v>4</v>
      </c>
      <c r="E69" s="37">
        <f t="shared" si="0"/>
        <v>1655.1765</v>
      </c>
      <c r="F69" s="29" t="s">
        <v>4</v>
      </c>
      <c r="G69" s="33">
        <f t="shared" si="1"/>
        <v>1688.2047553429636</v>
      </c>
      <c r="H69" s="29" t="s">
        <v>4</v>
      </c>
      <c r="I69" s="33">
        <f t="shared" si="2"/>
        <v>1622.1482446570365</v>
      </c>
      <c r="J69" s="6" t="s">
        <v>6</v>
      </c>
      <c r="K69" s="13">
        <f t="shared" si="3"/>
        <v>16.514127671481788</v>
      </c>
    </row>
    <row r="70" spans="1:11" x14ac:dyDescent="0.25">
      <c r="A70" s="16">
        <v>41530</v>
      </c>
      <c r="B70" s="3" t="s">
        <v>5</v>
      </c>
      <c r="C70" s="41">
        <v>1687.99</v>
      </c>
      <c r="D70" s="5" t="s">
        <v>4</v>
      </c>
      <c r="E70" s="37">
        <f t="shared" si="0"/>
        <v>1656.5099999999998</v>
      </c>
      <c r="F70" s="29" t="s">
        <v>4</v>
      </c>
      <c r="G70" s="33">
        <f t="shared" si="1"/>
        <v>1692.4481329509476</v>
      </c>
      <c r="H70" s="29" t="s">
        <v>4</v>
      </c>
      <c r="I70" s="33">
        <f t="shared" si="2"/>
        <v>1620.5718670490519</v>
      </c>
      <c r="J70" s="6" t="s">
        <v>6</v>
      </c>
      <c r="K70" s="13">
        <f t="shared" si="3"/>
        <v>17.969066475473916</v>
      </c>
    </row>
    <row r="71" spans="1:11" x14ac:dyDescent="0.25">
      <c r="A71" s="16">
        <v>41533</v>
      </c>
      <c r="B71" s="3" t="s">
        <v>5</v>
      </c>
      <c r="C71" s="41">
        <v>1697.6</v>
      </c>
      <c r="D71" s="5" t="s">
        <v>4</v>
      </c>
      <c r="E71" s="37">
        <f t="shared" si="0"/>
        <v>1658.5985000000001</v>
      </c>
      <c r="F71" s="29" t="s">
        <v>4</v>
      </c>
      <c r="G71" s="33">
        <f t="shared" si="1"/>
        <v>1698.744324328316</v>
      </c>
      <c r="H71" s="29" t="s">
        <v>4</v>
      </c>
      <c r="I71" s="33">
        <f t="shared" si="2"/>
        <v>1618.4526756716841</v>
      </c>
      <c r="J71" s="6" t="s">
        <v>6</v>
      </c>
      <c r="K71" s="13">
        <f t="shared" si="3"/>
        <v>20.072912164157948</v>
      </c>
    </row>
    <row r="72" spans="1:11" x14ac:dyDescent="0.25">
      <c r="A72" s="16">
        <v>41534</v>
      </c>
      <c r="B72" s="3" t="s">
        <v>5</v>
      </c>
      <c r="C72" s="41">
        <v>1704.76</v>
      </c>
      <c r="D72" s="5" t="s">
        <v>4</v>
      </c>
      <c r="E72" s="37">
        <f t="shared" si="0"/>
        <v>1661.5335</v>
      </c>
      <c r="F72" s="29" t="s">
        <v>4</v>
      </c>
      <c r="G72" s="33">
        <f t="shared" si="1"/>
        <v>1705.9403050077913</v>
      </c>
      <c r="H72" s="29" t="s">
        <v>4</v>
      </c>
      <c r="I72" s="33">
        <f t="shared" si="2"/>
        <v>1617.1266949922087</v>
      </c>
      <c r="J72" s="6" t="s">
        <v>6</v>
      </c>
      <c r="K72" s="13">
        <f t="shared" si="3"/>
        <v>22.203402503895656</v>
      </c>
    </row>
    <row r="73" spans="1:11" x14ac:dyDescent="0.25">
      <c r="A73" s="16">
        <v>41535</v>
      </c>
      <c r="B73" s="3" t="s">
        <v>5</v>
      </c>
      <c r="C73" s="41">
        <v>1725.52</v>
      </c>
      <c r="D73" s="5" t="s">
        <v>4</v>
      </c>
      <c r="E73" s="37">
        <f>AVERAGE(C54:C$72,C$73:C73)</f>
        <v>1665.1919999999998</v>
      </c>
      <c r="F73" s="29" t="s">
        <v>4</v>
      </c>
      <c r="G73" s="34">
        <f>E73+(2*STDEVP(C54:C$72,C$73:C73))</f>
        <v>1717.3495780112532</v>
      </c>
      <c r="H73" s="29" t="s">
        <v>4</v>
      </c>
      <c r="I73" s="34">
        <f>E73-(2*STDEVP(C54:C$72,C$73:C73))</f>
        <v>1613.0344219887463</v>
      </c>
      <c r="J73" s="6" t="s">
        <v>6</v>
      </c>
      <c r="K73" s="13">
        <f>STDEVP(C54:C$72,C$73:C73)</f>
        <v>26.078789005626774</v>
      </c>
    </row>
    <row r="74" spans="1:11" x14ac:dyDescent="0.25">
      <c r="A74" s="16">
        <v>41536</v>
      </c>
      <c r="B74" s="3" t="s">
        <v>5</v>
      </c>
      <c r="C74" s="41">
        <v>1722.34</v>
      </c>
      <c r="D74" s="5" t="s">
        <v>4</v>
      </c>
      <c r="E74" s="37">
        <f>AVERAGE(C55:C$72,C$73:C74)</f>
        <v>1669.1689999999999</v>
      </c>
      <c r="F74" s="29" t="s">
        <v>4</v>
      </c>
      <c r="G74" s="34">
        <f>E74+(2*STDEVP(C55:C$72,C$73:C74))</f>
        <v>1725.8262614587043</v>
      </c>
      <c r="H74" s="29" t="s">
        <v>4</v>
      </c>
      <c r="I74" s="34">
        <f>E74-(2*STDEVP(C55:C$72,C$73:C74))</f>
        <v>1612.5117385412955</v>
      </c>
      <c r="J74" s="6" t="s">
        <v>6</v>
      </c>
      <c r="K74" s="13">
        <f>STDEVP(C55:C$72,C$73:C74)</f>
        <v>28.328630729352227</v>
      </c>
    </row>
    <row r="75" spans="1:11" x14ac:dyDescent="0.25">
      <c r="A75" s="16">
        <v>41537</v>
      </c>
      <c r="B75" s="3" t="s">
        <v>5</v>
      </c>
      <c r="C75" s="41">
        <v>1709.91</v>
      </c>
      <c r="D75" s="5" t="s">
        <v>4</v>
      </c>
      <c r="E75" s="37">
        <f>AVERAGE(C56:C$72,C$73:C75)</f>
        <v>1671.8165000000001</v>
      </c>
      <c r="F75" s="29" t="s">
        <v>4</v>
      </c>
      <c r="G75" s="34">
        <f>E75+(2*STDEVP(C56:C$72,C$73:C75))</f>
        <v>1730.8432916373574</v>
      </c>
      <c r="H75" s="29" t="s">
        <v>4</v>
      </c>
      <c r="I75" s="34">
        <f>E75-(2*STDEVP(C56:C$72,C$73:C75))</f>
        <v>1612.7897083626428</v>
      </c>
      <c r="J75" s="6" t="s">
        <v>6</v>
      </c>
      <c r="K75" s="13">
        <f>STDEVP(C56:C$72,C$73:C75)</f>
        <v>29.513395818678671</v>
      </c>
    </row>
    <row r="76" spans="1:11" x14ac:dyDescent="0.25">
      <c r="A76" s="16">
        <v>41540</v>
      </c>
      <c r="B76" s="3" t="s">
        <v>5</v>
      </c>
      <c r="C76" s="41">
        <v>1701.84</v>
      </c>
      <c r="D76" s="5" t="s">
        <v>4</v>
      </c>
      <c r="E76" s="37">
        <f>AVERAGE(C57:C$72,C$73:C76)</f>
        <v>1673.7335000000003</v>
      </c>
      <c r="F76" s="29" t="s">
        <v>4</v>
      </c>
      <c r="G76" s="34">
        <f>E76+(2*STDEVP(C57:C$72,C$73:C76))</f>
        <v>1734.0320227928514</v>
      </c>
      <c r="H76" s="29" t="s">
        <v>4</v>
      </c>
      <c r="I76" s="34">
        <f>E76-(2*STDEVP(C57:C$72,C$73:C76))</f>
        <v>1613.4349772071491</v>
      </c>
      <c r="J76" s="6" t="s">
        <v>6</v>
      </c>
      <c r="K76" s="13">
        <f>STDEVP(C57:C$72,C$73:C76)</f>
        <v>30.149261396425612</v>
      </c>
    </row>
    <row r="77" spans="1:11" x14ac:dyDescent="0.25">
      <c r="A77" s="16">
        <v>41541</v>
      </c>
      <c r="B77" s="3" t="s">
        <v>5</v>
      </c>
      <c r="C77" s="41">
        <v>1697.42</v>
      </c>
      <c r="D77" s="5" t="s">
        <v>4</v>
      </c>
      <c r="E77" s="37">
        <f>AVERAGE(C58:C$72,C$73:C77)</f>
        <v>1675.7655</v>
      </c>
      <c r="F77" s="29" t="s">
        <v>4</v>
      </c>
      <c r="G77" s="34">
        <f>E77+(2*STDEVP(C58:C$72,C$73:C77))</f>
        <v>1736.3800327376198</v>
      </c>
      <c r="H77" s="29" t="s">
        <v>4</v>
      </c>
      <c r="I77" s="34">
        <f>E77-(2*STDEVP(C58:C$72,C$73:C77))</f>
        <v>1615.1509672623802</v>
      </c>
      <c r="J77" s="6" t="s">
        <v>6</v>
      </c>
      <c r="K77" s="13">
        <f>STDEVP(C58:C$72,C$73:C77)</f>
        <v>30.307266368809962</v>
      </c>
    </row>
    <row r="78" spans="1:11" x14ac:dyDescent="0.25">
      <c r="A78" s="16">
        <v>41542</v>
      </c>
      <c r="B78" s="3" t="s">
        <v>5</v>
      </c>
      <c r="C78" s="41">
        <v>1692.77</v>
      </c>
      <c r="D78" s="5" t="s">
        <v>4</v>
      </c>
      <c r="E78" s="37">
        <f>AVERAGE(C59:C$72,C$73:C78)</f>
        <v>1678.8799999999997</v>
      </c>
      <c r="F78" s="29" t="s">
        <v>4</v>
      </c>
      <c r="G78" s="34">
        <f>E78+(2*STDEVP(C59:C$72,C$73:C78))</f>
        <v>1736.1774383371539</v>
      </c>
      <c r="H78" s="29" t="s">
        <v>4</v>
      </c>
      <c r="I78" s="34">
        <f>E78-(2*STDEVP(C59:C$72,C$73:C78))</f>
        <v>1621.5825616628454</v>
      </c>
      <c r="J78" s="6" t="s">
        <v>6</v>
      </c>
      <c r="K78" s="13">
        <f>STDEVP(C59:C$72,C$73:C78)</f>
        <v>28.648719168577145</v>
      </c>
    </row>
    <row r="79" spans="1:11" x14ac:dyDescent="0.25">
      <c r="A79" s="16">
        <v>41543</v>
      </c>
      <c r="B79" s="3" t="s">
        <v>5</v>
      </c>
      <c r="C79" s="41">
        <v>1698.67</v>
      </c>
      <c r="D79" s="5" t="s">
        <v>4</v>
      </c>
      <c r="E79" s="37">
        <f>AVERAGE(C60:C$72,C$73:C79)</f>
        <v>1682.0654999999999</v>
      </c>
      <c r="F79" s="29" t="s">
        <v>4</v>
      </c>
      <c r="G79" s="34">
        <f>E79+(2*STDEVP(C60:C$72,C$73:C79))</f>
        <v>1736.24060811249</v>
      </c>
      <c r="H79" s="29" t="s">
        <v>4</v>
      </c>
      <c r="I79" s="34">
        <f>E79-(2*STDEVP(C60:C$72,C$73:C79))</f>
        <v>1627.8903918875098</v>
      </c>
      <c r="J79" s="6" t="s">
        <v>6</v>
      </c>
      <c r="K79" s="13">
        <f>STDEVP(C60:C$72,C$73:C79)</f>
        <v>27.087554056245086</v>
      </c>
    </row>
    <row r="80" spans="1:11" x14ac:dyDescent="0.25">
      <c r="A80" s="16">
        <v>41544</v>
      </c>
      <c r="B80" s="3" t="s">
        <v>5</v>
      </c>
      <c r="C80" s="41">
        <v>1691.75</v>
      </c>
      <c r="D80" s="5" t="s">
        <v>4</v>
      </c>
      <c r="E80" s="37">
        <f>AVERAGE(C61:C$72,C$73:C80)</f>
        <v>1684.7445</v>
      </c>
      <c r="F80" s="29" t="s">
        <v>4</v>
      </c>
      <c r="G80" s="34">
        <f>E80+(2*STDEVP(C61:C$72,C$73:C80))</f>
        <v>1735.1392328497732</v>
      </c>
      <c r="H80" s="29" t="s">
        <v>4</v>
      </c>
      <c r="I80" s="34">
        <f>E80-(2*STDEVP(C61:C$72,C$73:C80))</f>
        <v>1634.3497671502269</v>
      </c>
      <c r="J80" s="6" t="s">
        <v>6</v>
      </c>
      <c r="K80" s="13">
        <f>STDEVP(C61:C$72,C$73:C80)</f>
        <v>25.197366424886546</v>
      </c>
    </row>
    <row r="81" spans="1:11" x14ac:dyDescent="0.25">
      <c r="A81" s="16">
        <v>41547</v>
      </c>
      <c r="B81" s="3" t="s">
        <v>5</v>
      </c>
      <c r="C81" s="41">
        <v>1681.55</v>
      </c>
      <c r="D81" s="5" t="s">
        <v>4</v>
      </c>
      <c r="E81" s="37">
        <f>AVERAGE(C62:C$72,C$73:C81)</f>
        <v>1687.1735000000001</v>
      </c>
      <c r="F81" s="29" t="s">
        <v>4</v>
      </c>
      <c r="G81" s="34">
        <f>E81+(2*STDEVP(C62:C$72,C$73:C81))</f>
        <v>1731.692598497162</v>
      </c>
      <c r="H81" s="29" t="s">
        <v>4</v>
      </c>
      <c r="I81" s="34">
        <f>E81-(2*STDEVP(C62:C$72,C$73:C81))</f>
        <v>1642.6544015028383</v>
      </c>
      <c r="J81" s="6" t="s">
        <v>6</v>
      </c>
      <c r="K81" s="13">
        <f>STDEVP(C62:C$72,C$73:C81)</f>
        <v>22.259549248580932</v>
      </c>
    </row>
    <row r="82" spans="1:11" x14ac:dyDescent="0.25">
      <c r="A82" s="16">
        <v>41548</v>
      </c>
      <c r="B82" s="3" t="s">
        <v>5</v>
      </c>
      <c r="C82" s="41">
        <v>1695</v>
      </c>
      <c r="D82" s="5" t="s">
        <v>4</v>
      </c>
      <c r="E82" s="37">
        <f>AVERAGE(C63:C$72,C$73:C82)</f>
        <v>1689.9349999999999</v>
      </c>
      <c r="F82" s="29" t="s">
        <v>4</v>
      </c>
      <c r="G82" s="34">
        <f>E82+(2*STDEVP(C63:C$72,C$73:C82))</f>
        <v>1728.848738704987</v>
      </c>
      <c r="H82" s="29" t="s">
        <v>4</v>
      </c>
      <c r="I82" s="34">
        <f>E82-(2*STDEVP(C63:C$72,C$73:C82))</f>
        <v>1651.0212612950129</v>
      </c>
      <c r="J82" s="6" t="s">
        <v>6</v>
      </c>
      <c r="K82" s="13">
        <f>STDEVP(C63:C$72,C$73:C82)</f>
        <v>19.456869352493477</v>
      </c>
    </row>
    <row r="83" spans="1:11" x14ac:dyDescent="0.25">
      <c r="A83" s="16">
        <v>41549</v>
      </c>
      <c r="B83" s="3" t="s">
        <v>5</v>
      </c>
      <c r="C83" s="41">
        <v>1693.87</v>
      </c>
      <c r="D83" s="5" t="s">
        <v>4</v>
      </c>
      <c r="E83" s="37">
        <f>AVERAGE(C64:C$72,C$73:C83)</f>
        <v>1691.9744999999998</v>
      </c>
      <c r="F83" s="29" t="s">
        <v>4</v>
      </c>
      <c r="G83" s="34">
        <f>E83+(2*STDEVP(C64:C$72,C$73:C83))</f>
        <v>1727.0327295474256</v>
      </c>
      <c r="H83" s="29" t="s">
        <v>4</v>
      </c>
      <c r="I83" s="34">
        <f>E83-(2*STDEVP(C64:C$72,C$73:C83))</f>
        <v>1656.9162704525741</v>
      </c>
      <c r="J83" s="6" t="s">
        <v>6</v>
      </c>
      <c r="K83" s="13">
        <f>STDEVP(C64:C$72,C$73:C83)</f>
        <v>17.529114773712891</v>
      </c>
    </row>
    <row r="84" spans="1:11" x14ac:dyDescent="0.25">
      <c r="A84" s="16">
        <v>41550</v>
      </c>
      <c r="B84" s="3" t="s">
        <v>5</v>
      </c>
      <c r="C84" s="41">
        <v>1678.66</v>
      </c>
      <c r="D84" s="5" t="s">
        <v>4</v>
      </c>
      <c r="E84" s="37">
        <f>AVERAGE(C65:C$72,C$73:C84)</f>
        <v>1693.1535000000003</v>
      </c>
      <c r="F84" s="29" t="s">
        <v>4</v>
      </c>
      <c r="G84" s="34">
        <f>E84+(2*STDEVP(C65:C$72,C$73:C84))</f>
        <v>1724.5658168677514</v>
      </c>
      <c r="H84" s="29" t="s">
        <v>4</v>
      </c>
      <c r="I84" s="34">
        <f>E84-(2*STDEVP(C65:C$72,C$73:C84))</f>
        <v>1661.7411831322493</v>
      </c>
      <c r="J84" s="6" t="s">
        <v>6</v>
      </c>
      <c r="K84" s="13">
        <f>STDEVP(C65:C$72,C$73:C84)</f>
        <v>15.706158433875524</v>
      </c>
    </row>
    <row r="85" spans="1:11" x14ac:dyDescent="0.25">
      <c r="A85" s="16">
        <v>41551</v>
      </c>
      <c r="B85" s="3" t="s">
        <v>5</v>
      </c>
      <c r="C85" s="41">
        <v>1690.5</v>
      </c>
      <c r="D85" s="5" t="s">
        <v>4</v>
      </c>
      <c r="E85" s="37">
        <f>AVERAGE(C66:C$72,C$73:C85)</f>
        <v>1694.9200000000005</v>
      </c>
      <c r="F85" s="29" t="s">
        <v>4</v>
      </c>
      <c r="G85" s="34">
        <f>E85+(2*STDEVP(C66:C$72,C$73:C85))</f>
        <v>1721.1327930598786</v>
      </c>
      <c r="H85" s="29" t="s">
        <v>4</v>
      </c>
      <c r="I85" s="34">
        <f>E85-(2*STDEVP(C66:C$72,C$73:C85))</f>
        <v>1668.7072069401224</v>
      </c>
      <c r="J85" s="6" t="s">
        <v>6</v>
      </c>
      <c r="K85" s="13">
        <f>STDEVP(C66:C$72,C$73:C85)</f>
        <v>13.106396529939092</v>
      </c>
    </row>
    <row r="86" spans="1:11" x14ac:dyDescent="0.25">
      <c r="A86" s="16">
        <v>41554</v>
      </c>
      <c r="B86" s="3" t="s">
        <v>5</v>
      </c>
      <c r="C86" s="41">
        <v>1676.12</v>
      </c>
      <c r="D86" s="5" t="s">
        <v>4</v>
      </c>
      <c r="E86" s="37">
        <f>AVERAGE(C67:C$72,C$73:C86)</f>
        <v>1695.1405</v>
      </c>
      <c r="F86" s="29" t="s">
        <v>4</v>
      </c>
      <c r="G86" s="34">
        <f>E86+(2*STDEVP(C67:C$72,C$73:C86))</f>
        <v>1720.6329149307201</v>
      </c>
      <c r="H86" s="29" t="s">
        <v>4</v>
      </c>
      <c r="I86" s="34">
        <f>E86-(2*STDEVP(C67:C$72,C$73:C86))</f>
        <v>1669.6480850692799</v>
      </c>
      <c r="J86" s="6" t="s">
        <v>6</v>
      </c>
      <c r="K86" s="13">
        <f>STDEVP(C67:C$72,C$73:C86)</f>
        <v>12.74620746536003</v>
      </c>
    </row>
    <row r="87" spans="1:11" x14ac:dyDescent="0.25">
      <c r="A87" s="16">
        <v>41555</v>
      </c>
      <c r="B87" s="3" t="s">
        <v>5</v>
      </c>
      <c r="C87" s="41">
        <v>1655.45</v>
      </c>
      <c r="D87" s="5" t="s">
        <v>4</v>
      </c>
      <c r="E87" s="37">
        <f>AVERAGE(C68:C$72,C$73:C87)</f>
        <v>1693.7134999999998</v>
      </c>
      <c r="F87" s="29" t="s">
        <v>4</v>
      </c>
      <c r="G87" s="34">
        <f>E87+(2*STDEVP(C68:C$72,C$73:C87))</f>
        <v>1724.2408374371232</v>
      </c>
      <c r="H87" s="29" t="s">
        <v>4</v>
      </c>
      <c r="I87" s="34">
        <f>E87-(2*STDEVP(C68:C$72,C$73:C87))</f>
        <v>1663.1861625628765</v>
      </c>
      <c r="J87" s="6" t="s">
        <v>6</v>
      </c>
      <c r="K87" s="13">
        <f>STDEVP(C68:C$72,C$73:C87)</f>
        <v>15.263668718561719</v>
      </c>
    </row>
    <row r="88" spans="1:11" x14ac:dyDescent="0.25">
      <c r="A88" s="16">
        <v>41556</v>
      </c>
      <c r="B88" s="3" t="s">
        <v>5</v>
      </c>
      <c r="C88" s="41">
        <v>1656.4</v>
      </c>
      <c r="D88" s="5" t="s">
        <v>4</v>
      </c>
      <c r="E88" s="37">
        <f>AVERAGE(C69:C$72,C$73:C88)</f>
        <v>1692.0769999999998</v>
      </c>
      <c r="F88" s="29" t="s">
        <v>4</v>
      </c>
      <c r="G88" s="34">
        <f>E88+(2*STDEVP(C69:C$72,C$73:C88))</f>
        <v>1726.6524763380055</v>
      </c>
      <c r="H88" s="29" t="s">
        <v>4</v>
      </c>
      <c r="I88" s="34">
        <f>E88-(2*STDEVP(C69:C$72,C$73:C88))</f>
        <v>1657.501523661994</v>
      </c>
      <c r="J88" s="6" t="s">
        <v>6</v>
      </c>
      <c r="K88" s="13">
        <f>STDEVP(C69:C$72,C$73:C88)</f>
        <v>17.287738169002886</v>
      </c>
    </row>
    <row r="89" spans="1:11" x14ac:dyDescent="0.25">
      <c r="A89" s="16">
        <v>41557</v>
      </c>
      <c r="B89" s="3" t="s">
        <v>5</v>
      </c>
      <c r="C89" s="41">
        <v>1692.56</v>
      </c>
      <c r="D89" s="5" t="s">
        <v>4</v>
      </c>
      <c r="E89" s="37">
        <f>AVERAGE(C70:C$72,C$73:C89)</f>
        <v>1692.5340000000001</v>
      </c>
      <c r="F89" s="29" t="s">
        <v>4</v>
      </c>
      <c r="G89" s="34">
        <f>E89+(2*STDEVP(C70:C$72,C$73:C89))</f>
        <v>1726.8805587213626</v>
      </c>
      <c r="H89" s="29" t="s">
        <v>4</v>
      </c>
      <c r="I89" s="34">
        <f>E89-(2*STDEVP(C70:C$72,C$73:C89))</f>
        <v>1658.1874412786376</v>
      </c>
      <c r="J89" s="6" t="s">
        <v>6</v>
      </c>
      <c r="K89" s="13">
        <f>STDEVP(C70:C$72,C$73:C89)</f>
        <v>17.17327936068121</v>
      </c>
    </row>
    <row r="90" spans="1:11" x14ac:dyDescent="0.25">
      <c r="A90" s="16">
        <v>41558</v>
      </c>
      <c r="B90" s="3" t="s">
        <v>5</v>
      </c>
      <c r="C90" s="41">
        <v>1703.2</v>
      </c>
      <c r="D90" s="5" t="s">
        <v>4</v>
      </c>
      <c r="E90" s="37">
        <f>AVERAGE(C71:C$72,C$73:C90)</f>
        <v>1693.2945</v>
      </c>
      <c r="F90" s="29" t="s">
        <v>4</v>
      </c>
      <c r="G90" s="34">
        <f>E90+(2*STDEVP(C71:C$72,C$73:C90))</f>
        <v>1727.877671904844</v>
      </c>
      <c r="H90" s="29" t="s">
        <v>4</v>
      </c>
      <c r="I90" s="34">
        <f>E90-(2*STDEVP(C71:C$72,C$73:C90))</f>
        <v>1658.711328095156</v>
      </c>
      <c r="J90" s="6" t="s">
        <v>6</v>
      </c>
      <c r="K90" s="13">
        <f>STDEVP(C71:C$72,C$73:C90)</f>
        <v>17.291585952422047</v>
      </c>
    </row>
    <row r="91" spans="1:11" x14ac:dyDescent="0.25">
      <c r="A91" s="16">
        <v>41561</v>
      </c>
      <c r="B91" s="3" t="s">
        <v>5</v>
      </c>
      <c r="C91" s="41">
        <v>1710.14</v>
      </c>
      <c r="D91" s="5" t="s">
        <v>4</v>
      </c>
      <c r="E91" s="37">
        <f>AVERAGE(C72:C$72,C$73:C91)</f>
        <v>1693.9214999999999</v>
      </c>
      <c r="F91" s="29" t="s">
        <v>4</v>
      </c>
      <c r="G91" s="34">
        <f>E91+(2*STDEVP(C72:C$72,C$73:C91))</f>
        <v>1729.2410409228376</v>
      </c>
      <c r="H91" s="29" t="s">
        <v>4</v>
      </c>
      <c r="I91" s="34">
        <f>E91-(2*STDEVP(C72:C$72,C$73:C91))</f>
        <v>1658.6019590771623</v>
      </c>
      <c r="J91" s="6" t="s">
        <v>6</v>
      </c>
      <c r="K91" s="13">
        <f>STDEVP(C72:C$72,C$73:C91)</f>
        <v>17.659770461418791</v>
      </c>
    </row>
    <row r="92" spans="1:11" x14ac:dyDescent="0.25">
      <c r="A92" s="16">
        <v>41562</v>
      </c>
      <c r="B92" s="3" t="s">
        <v>5</v>
      </c>
      <c r="C92" s="41">
        <v>1698.06</v>
      </c>
      <c r="D92" s="5" t="s">
        <v>4</v>
      </c>
      <c r="E92" s="37">
        <f t="shared" ref="E92:E111" si="4">AVERAGE(C73:C92)</f>
        <v>1693.5864999999999</v>
      </c>
      <c r="F92" s="29" t="s">
        <v>4</v>
      </c>
      <c r="G92" s="33">
        <f t="shared" ref="G92:G111" si="5">E92+(2*STDEVP(C73:C92))</f>
        <v>1728.6143730584658</v>
      </c>
      <c r="H92" s="29" t="s">
        <v>4</v>
      </c>
      <c r="I92" s="33">
        <f t="shared" ref="I92:I111" si="6">E92-(2*STDEVP(C73:C92))</f>
        <v>1658.5586269415339</v>
      </c>
      <c r="J92" s="6" t="s">
        <v>6</v>
      </c>
      <c r="K92" s="13">
        <f t="shared" ref="K92:K111" si="7">STDEVP(C73:C92)</f>
        <v>17.513936529232932</v>
      </c>
    </row>
    <row r="93" spans="1:11" x14ac:dyDescent="0.25">
      <c r="A93" s="16">
        <v>41563</v>
      </c>
      <c r="B93" s="3" t="s">
        <v>5</v>
      </c>
      <c r="C93" s="41">
        <v>1721.54</v>
      </c>
      <c r="D93" s="5" t="s">
        <v>4</v>
      </c>
      <c r="E93" s="37">
        <f t="shared" si="4"/>
        <v>1693.3875</v>
      </c>
      <c r="F93" s="29" t="s">
        <v>4</v>
      </c>
      <c r="G93" s="33">
        <f t="shared" si="5"/>
        <v>1727.7258668074066</v>
      </c>
      <c r="H93" s="29" t="s">
        <v>4</v>
      </c>
      <c r="I93" s="33">
        <f t="shared" si="6"/>
        <v>1659.0491331925934</v>
      </c>
      <c r="J93" s="6" t="s">
        <v>6</v>
      </c>
      <c r="K93" s="13">
        <f t="shared" si="7"/>
        <v>17.169183403703265</v>
      </c>
    </row>
    <row r="94" spans="1:11" x14ac:dyDescent="0.25">
      <c r="A94" s="16">
        <v>41564</v>
      </c>
      <c r="B94" s="3" t="s">
        <v>5</v>
      </c>
      <c r="C94" s="41">
        <v>1733.15</v>
      </c>
      <c r="D94" s="5" t="s">
        <v>4</v>
      </c>
      <c r="E94" s="37">
        <f t="shared" si="4"/>
        <v>1693.9280000000003</v>
      </c>
      <c r="F94" s="29" t="s">
        <v>4</v>
      </c>
      <c r="G94" s="33">
        <f t="shared" si="5"/>
        <v>1730.3493770195475</v>
      </c>
      <c r="H94" s="29" t="s">
        <v>4</v>
      </c>
      <c r="I94" s="33">
        <f t="shared" si="6"/>
        <v>1657.5066229804531</v>
      </c>
      <c r="J94" s="6" t="s">
        <v>6</v>
      </c>
      <c r="K94" s="13">
        <f t="shared" si="7"/>
        <v>18.2106885097736</v>
      </c>
    </row>
    <row r="95" spans="1:11" x14ac:dyDescent="0.25">
      <c r="A95" s="16">
        <v>41565</v>
      </c>
      <c r="B95" s="3" t="s">
        <v>5</v>
      </c>
      <c r="C95" s="41">
        <v>1744.5</v>
      </c>
      <c r="D95" s="5" t="s">
        <v>4</v>
      </c>
      <c r="E95" s="37">
        <f t="shared" si="4"/>
        <v>1695.6575000000005</v>
      </c>
      <c r="F95" s="29" t="s">
        <v>4</v>
      </c>
      <c r="G95" s="33">
        <f t="shared" si="5"/>
        <v>1737.7879236271135</v>
      </c>
      <c r="H95" s="29" t="s">
        <v>4</v>
      </c>
      <c r="I95" s="33">
        <f t="shared" si="6"/>
        <v>1653.5270763728874</v>
      </c>
      <c r="J95" s="6" t="s">
        <v>6</v>
      </c>
      <c r="K95" s="13">
        <f t="shared" si="7"/>
        <v>21.065211813556491</v>
      </c>
    </row>
    <row r="96" spans="1:11" x14ac:dyDescent="0.25">
      <c r="A96" s="16">
        <v>41568</v>
      </c>
      <c r="B96" s="3" t="s">
        <v>5</v>
      </c>
      <c r="C96" s="41">
        <v>1744.66</v>
      </c>
      <c r="D96" s="5" t="s">
        <v>4</v>
      </c>
      <c r="E96" s="37">
        <f t="shared" si="4"/>
        <v>1697.7985000000003</v>
      </c>
      <c r="F96" s="29" t="s">
        <v>4</v>
      </c>
      <c r="G96" s="33">
        <f t="shared" si="5"/>
        <v>1745.0133431216288</v>
      </c>
      <c r="H96" s="29" t="s">
        <v>4</v>
      </c>
      <c r="I96" s="33">
        <f t="shared" si="6"/>
        <v>1650.5836568783718</v>
      </c>
      <c r="J96" s="6" t="s">
        <v>6</v>
      </c>
      <c r="K96" s="13">
        <f t="shared" si="7"/>
        <v>23.607421560814309</v>
      </c>
    </row>
    <row r="97" spans="1:11" x14ac:dyDescent="0.25">
      <c r="A97" s="16">
        <v>41569</v>
      </c>
      <c r="B97" s="3" t="s">
        <v>5</v>
      </c>
      <c r="C97" s="41">
        <v>1754.67</v>
      </c>
      <c r="D97" s="5" t="s">
        <v>4</v>
      </c>
      <c r="E97" s="37">
        <f t="shared" si="4"/>
        <v>1700.6610000000005</v>
      </c>
      <c r="F97" s="29" t="s">
        <v>4</v>
      </c>
      <c r="G97" s="33">
        <f t="shared" si="5"/>
        <v>1753.9837028197189</v>
      </c>
      <c r="H97" s="29" t="s">
        <v>4</v>
      </c>
      <c r="I97" s="33">
        <f t="shared" si="6"/>
        <v>1647.3382971802821</v>
      </c>
      <c r="J97" s="6" t="s">
        <v>6</v>
      </c>
      <c r="K97" s="13">
        <f t="shared" si="7"/>
        <v>26.661351409859193</v>
      </c>
    </row>
    <row r="98" spans="1:11" x14ac:dyDescent="0.25">
      <c r="A98" s="16">
        <v>41570</v>
      </c>
      <c r="B98" s="3" t="s">
        <v>5</v>
      </c>
      <c r="C98" s="41">
        <v>1746.38</v>
      </c>
      <c r="D98" s="5" t="s">
        <v>4</v>
      </c>
      <c r="E98" s="37">
        <f t="shared" si="4"/>
        <v>1703.3415</v>
      </c>
      <c r="F98" s="29" t="s">
        <v>4</v>
      </c>
      <c r="G98" s="33">
        <f t="shared" si="5"/>
        <v>1760.087972410186</v>
      </c>
      <c r="H98" s="29" t="s">
        <v>4</v>
      </c>
      <c r="I98" s="33">
        <f t="shared" si="6"/>
        <v>1646.595027589814</v>
      </c>
      <c r="J98" s="6" t="s">
        <v>6</v>
      </c>
      <c r="K98" s="13">
        <f t="shared" si="7"/>
        <v>28.373236205093015</v>
      </c>
    </row>
    <row r="99" spans="1:11" x14ac:dyDescent="0.25">
      <c r="A99" s="16">
        <v>41571</v>
      </c>
      <c r="B99" s="3" t="s">
        <v>5</v>
      </c>
      <c r="C99" s="41">
        <v>1752.07</v>
      </c>
      <c r="D99" s="5" t="s">
        <v>4</v>
      </c>
      <c r="E99" s="37">
        <f t="shared" si="4"/>
        <v>1706.0115000000005</v>
      </c>
      <c r="F99" s="29" t="s">
        <v>4</v>
      </c>
      <c r="G99" s="33">
        <f t="shared" si="5"/>
        <v>1766.5274094040572</v>
      </c>
      <c r="H99" s="29" t="s">
        <v>4</v>
      </c>
      <c r="I99" s="33">
        <f t="shared" si="6"/>
        <v>1645.4955905959439</v>
      </c>
      <c r="J99" s="6" t="s">
        <v>6</v>
      </c>
      <c r="K99" s="13">
        <f t="shared" si="7"/>
        <v>30.257954702028368</v>
      </c>
    </row>
    <row r="100" spans="1:11" x14ac:dyDescent="0.25">
      <c r="A100" s="16">
        <v>41572</v>
      </c>
      <c r="B100" s="3" t="s">
        <v>5</v>
      </c>
      <c r="C100" s="41">
        <v>1759.77</v>
      </c>
      <c r="D100" s="5" t="s">
        <v>4</v>
      </c>
      <c r="E100" s="37">
        <f t="shared" si="4"/>
        <v>1709.4125000000004</v>
      </c>
      <c r="F100" s="29" t="s">
        <v>4</v>
      </c>
      <c r="G100" s="33">
        <f t="shared" si="5"/>
        <v>1773.8580217606316</v>
      </c>
      <c r="H100" s="29" t="s">
        <v>4</v>
      </c>
      <c r="I100" s="33">
        <f t="shared" si="6"/>
        <v>1644.9669782393692</v>
      </c>
      <c r="J100" s="6" t="s">
        <v>6</v>
      </c>
      <c r="K100" s="13">
        <f t="shared" si="7"/>
        <v>32.222760880315647</v>
      </c>
    </row>
    <row r="101" spans="1:11" x14ac:dyDescent="0.25">
      <c r="A101" s="16">
        <v>41575</v>
      </c>
      <c r="B101" s="3" t="s">
        <v>5</v>
      </c>
      <c r="C101" s="41">
        <v>1762.11</v>
      </c>
      <c r="D101" s="5" t="s">
        <v>4</v>
      </c>
      <c r="E101" s="37">
        <f t="shared" si="4"/>
        <v>1713.4405000000002</v>
      </c>
      <c r="F101" s="29" t="s">
        <v>4</v>
      </c>
      <c r="G101" s="33">
        <f t="shared" si="5"/>
        <v>1780.436527188185</v>
      </c>
      <c r="H101" s="29" t="s">
        <v>4</v>
      </c>
      <c r="I101" s="33">
        <f t="shared" si="6"/>
        <v>1646.4444728118153</v>
      </c>
      <c r="J101" s="6" t="s">
        <v>6</v>
      </c>
      <c r="K101" s="13">
        <f t="shared" si="7"/>
        <v>33.498013594092413</v>
      </c>
    </row>
    <row r="102" spans="1:11" x14ac:dyDescent="0.25">
      <c r="A102" s="16">
        <v>41576</v>
      </c>
      <c r="B102" s="3" t="s">
        <v>5</v>
      </c>
      <c r="C102" s="41">
        <v>1771.95</v>
      </c>
      <c r="D102" s="5" t="s">
        <v>4</v>
      </c>
      <c r="E102" s="37">
        <f t="shared" si="4"/>
        <v>1717.288</v>
      </c>
      <c r="F102" s="29" t="s">
        <v>4</v>
      </c>
      <c r="G102" s="33">
        <f t="shared" si="5"/>
        <v>1788.3226151112258</v>
      </c>
      <c r="H102" s="29" t="s">
        <v>4</v>
      </c>
      <c r="I102" s="33">
        <f t="shared" si="6"/>
        <v>1646.2533848887742</v>
      </c>
      <c r="J102" s="6" t="s">
        <v>6</v>
      </c>
      <c r="K102" s="13">
        <f t="shared" si="7"/>
        <v>35.517307555612945</v>
      </c>
    </row>
    <row r="103" spans="1:11" x14ac:dyDescent="0.25">
      <c r="A103" s="16">
        <v>41577</v>
      </c>
      <c r="B103" s="3" t="s">
        <v>5</v>
      </c>
      <c r="C103" s="41">
        <v>1763.31</v>
      </c>
      <c r="D103" s="5" t="s">
        <v>4</v>
      </c>
      <c r="E103" s="37">
        <f t="shared" si="4"/>
        <v>1720.7600000000002</v>
      </c>
      <c r="F103" s="29" t="s">
        <v>4</v>
      </c>
      <c r="G103" s="33">
        <f t="shared" si="5"/>
        <v>1793.6408737598558</v>
      </c>
      <c r="H103" s="29" t="s">
        <v>4</v>
      </c>
      <c r="I103" s="33">
        <f t="shared" si="6"/>
        <v>1647.8791262401446</v>
      </c>
      <c r="J103" s="6" t="s">
        <v>6</v>
      </c>
      <c r="K103" s="13">
        <f t="shared" si="7"/>
        <v>36.440436879927766</v>
      </c>
    </row>
    <row r="104" spans="1:11" x14ac:dyDescent="0.25">
      <c r="A104" s="16">
        <v>41578</v>
      </c>
      <c r="B104" s="3" t="s">
        <v>5</v>
      </c>
      <c r="C104" s="41">
        <v>1756.54</v>
      </c>
      <c r="D104" s="5" t="s">
        <v>4</v>
      </c>
      <c r="E104" s="37">
        <f t="shared" si="4"/>
        <v>1724.654</v>
      </c>
      <c r="F104" s="29" t="s">
        <v>4</v>
      </c>
      <c r="G104" s="33">
        <f t="shared" si="5"/>
        <v>1796.4351151766257</v>
      </c>
      <c r="H104" s="29" t="s">
        <v>4</v>
      </c>
      <c r="I104" s="33">
        <f t="shared" si="6"/>
        <v>1652.8728848233743</v>
      </c>
      <c r="J104" s="6" t="s">
        <v>6</v>
      </c>
      <c r="K104" s="13">
        <f t="shared" si="7"/>
        <v>35.890557588312831</v>
      </c>
    </row>
    <row r="105" spans="1:11" x14ac:dyDescent="0.25">
      <c r="A105" s="16">
        <v>41579</v>
      </c>
      <c r="B105" s="3" t="s">
        <v>5</v>
      </c>
      <c r="C105" s="41">
        <v>1761.64</v>
      </c>
      <c r="D105" s="5" t="s">
        <v>4</v>
      </c>
      <c r="E105" s="37">
        <f t="shared" si="4"/>
        <v>1728.211</v>
      </c>
      <c r="F105" s="29" t="s">
        <v>4</v>
      </c>
      <c r="G105" s="33">
        <f t="shared" si="5"/>
        <v>1799.9202267145588</v>
      </c>
      <c r="H105" s="29" t="s">
        <v>4</v>
      </c>
      <c r="I105" s="33">
        <f t="shared" si="6"/>
        <v>1656.5017732854412</v>
      </c>
      <c r="J105" s="6" t="s">
        <v>6</v>
      </c>
      <c r="K105" s="13">
        <f t="shared" si="7"/>
        <v>35.854613357279419</v>
      </c>
    </row>
    <row r="106" spans="1:11" x14ac:dyDescent="0.25">
      <c r="A106" s="16">
        <v>41582</v>
      </c>
      <c r="B106" s="3" t="s">
        <v>5</v>
      </c>
      <c r="C106" s="41">
        <v>1767.93</v>
      </c>
      <c r="D106" s="5" t="s">
        <v>4</v>
      </c>
      <c r="E106" s="37">
        <f t="shared" si="4"/>
        <v>1732.8015000000003</v>
      </c>
      <c r="F106" s="29" t="s">
        <v>4</v>
      </c>
      <c r="G106" s="33">
        <f t="shared" si="5"/>
        <v>1802.3050809940755</v>
      </c>
      <c r="H106" s="29" t="s">
        <v>4</v>
      </c>
      <c r="I106" s="33">
        <f t="shared" si="6"/>
        <v>1663.297919005925</v>
      </c>
      <c r="J106" s="6" t="s">
        <v>6</v>
      </c>
      <c r="K106" s="13">
        <f t="shared" si="7"/>
        <v>34.751790497037689</v>
      </c>
    </row>
    <row r="107" spans="1:11" x14ac:dyDescent="0.25">
      <c r="A107" s="16">
        <v>41583</v>
      </c>
      <c r="B107" s="3" t="s">
        <v>5</v>
      </c>
      <c r="C107" s="41">
        <v>1762.97</v>
      </c>
      <c r="D107" s="5" t="s">
        <v>4</v>
      </c>
      <c r="E107" s="37">
        <f t="shared" si="4"/>
        <v>1738.1775000000002</v>
      </c>
      <c r="F107" s="29" t="s">
        <v>4</v>
      </c>
      <c r="G107" s="33">
        <f t="shared" si="5"/>
        <v>1799.009391594788</v>
      </c>
      <c r="H107" s="29" t="s">
        <v>4</v>
      </c>
      <c r="I107" s="33">
        <f t="shared" si="6"/>
        <v>1677.3456084052125</v>
      </c>
      <c r="J107" s="6" t="s">
        <v>6</v>
      </c>
      <c r="K107" s="13">
        <f t="shared" si="7"/>
        <v>30.415945797393835</v>
      </c>
    </row>
    <row r="108" spans="1:11" x14ac:dyDescent="0.25">
      <c r="A108" s="16">
        <v>41584</v>
      </c>
      <c r="B108" s="3" t="s">
        <v>5</v>
      </c>
      <c r="C108" s="41">
        <v>1770.49</v>
      </c>
      <c r="D108" s="5" t="s">
        <v>4</v>
      </c>
      <c r="E108" s="37">
        <f t="shared" si="4"/>
        <v>1743.8820000000001</v>
      </c>
      <c r="F108" s="29" t="s">
        <v>4</v>
      </c>
      <c r="G108" s="33">
        <f t="shared" si="5"/>
        <v>1793.2951701472391</v>
      </c>
      <c r="H108" s="29" t="s">
        <v>4</v>
      </c>
      <c r="I108" s="33">
        <f t="shared" si="6"/>
        <v>1694.468829852761</v>
      </c>
      <c r="J108" s="6" t="s">
        <v>6</v>
      </c>
      <c r="K108" s="13">
        <f t="shared" si="7"/>
        <v>24.706585073619546</v>
      </c>
    </row>
    <row r="109" spans="1:11" x14ac:dyDescent="0.25">
      <c r="A109" s="16">
        <v>41585</v>
      </c>
      <c r="B109" s="3" t="s">
        <v>5</v>
      </c>
      <c r="C109" s="41">
        <v>1747.15</v>
      </c>
      <c r="D109" s="5" t="s">
        <v>4</v>
      </c>
      <c r="E109" s="37">
        <f t="shared" si="4"/>
        <v>1746.6115000000002</v>
      </c>
      <c r="F109" s="29" t="s">
        <v>4</v>
      </c>
      <c r="G109" s="33">
        <f t="shared" si="5"/>
        <v>1790.0534973182635</v>
      </c>
      <c r="H109" s="29" t="s">
        <v>4</v>
      </c>
      <c r="I109" s="33">
        <f t="shared" si="6"/>
        <v>1703.169502681737</v>
      </c>
      <c r="J109" s="6" t="s">
        <v>6</v>
      </c>
      <c r="K109" s="13">
        <f t="shared" si="7"/>
        <v>21.72099865913167</v>
      </c>
    </row>
    <row r="110" spans="1:11" x14ac:dyDescent="0.25">
      <c r="A110" s="16">
        <v>41586</v>
      </c>
      <c r="B110" s="3" t="s">
        <v>5</v>
      </c>
      <c r="C110" s="41">
        <v>1770.61</v>
      </c>
      <c r="D110" s="5" t="s">
        <v>4</v>
      </c>
      <c r="E110" s="37">
        <f t="shared" si="4"/>
        <v>1749.9820000000004</v>
      </c>
      <c r="F110" s="29" t="s">
        <v>4</v>
      </c>
      <c r="G110" s="33">
        <f t="shared" si="5"/>
        <v>1789.7317167788656</v>
      </c>
      <c r="H110" s="29" t="s">
        <v>4</v>
      </c>
      <c r="I110" s="33">
        <f t="shared" si="6"/>
        <v>1710.2322832211353</v>
      </c>
      <c r="J110" s="6" t="s">
        <v>6</v>
      </c>
      <c r="K110" s="13">
        <f t="shared" si="7"/>
        <v>19.874858389432607</v>
      </c>
    </row>
    <row r="111" spans="1:11" x14ac:dyDescent="0.25">
      <c r="A111" s="16">
        <v>41589</v>
      </c>
      <c r="B111" s="3" t="s">
        <v>5</v>
      </c>
      <c r="C111" s="41">
        <v>1771.89</v>
      </c>
      <c r="D111" s="5" t="s">
        <v>4</v>
      </c>
      <c r="E111" s="37">
        <f t="shared" si="4"/>
        <v>1753.0695000000003</v>
      </c>
      <c r="F111" s="29" t="s">
        <v>4</v>
      </c>
      <c r="G111" s="33">
        <f t="shared" si="5"/>
        <v>1789.4071452043886</v>
      </c>
      <c r="H111" s="29" t="s">
        <v>4</v>
      </c>
      <c r="I111" s="33">
        <f t="shared" si="6"/>
        <v>1716.731854795612</v>
      </c>
      <c r="J111" s="6" t="s">
        <v>6</v>
      </c>
      <c r="K111" s="13">
        <f t="shared" si="7"/>
        <v>18.16882260219413</v>
      </c>
    </row>
  </sheetData>
  <hyperlinks>
    <hyperlink ref="A1" display="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workbookViewId="0">
      <pane ySplit="1" topLeftCell="A72" activePane="bottomLeft" state="frozen"/>
      <selection pane="bottomLeft" activeCell="K112" sqref="K112"/>
    </sheetView>
  </sheetViews>
  <sheetFormatPr defaultRowHeight="15" x14ac:dyDescent="0.25"/>
  <cols>
    <col min="1" max="1" width="17.7109375" style="19" customWidth="1"/>
    <col min="2" max="2" width="2" style="3" customWidth="1"/>
    <col min="3" max="3" width="17.85546875" style="28" customWidth="1"/>
    <col min="4" max="4" width="2.5703125" style="29" customWidth="1"/>
    <col min="5" max="5" width="17.85546875" style="34" customWidth="1"/>
    <col min="6" max="6" width="2" customWidth="1"/>
    <col min="7" max="7" width="9.140625" style="38"/>
    <col min="8" max="8" width="13.140625" style="38" bestFit="1" customWidth="1"/>
    <col min="9" max="9" width="7.85546875" style="38" bestFit="1" customWidth="1"/>
    <col min="10" max="10" width="12.42578125" style="38" bestFit="1" customWidth="1"/>
    <col min="11" max="11" width="9.140625" style="38"/>
  </cols>
  <sheetData>
    <row r="1" spans="1:11" s="1" customFormat="1" x14ac:dyDescent="0.25">
      <c r="A1" s="18" t="s">
        <v>0</v>
      </c>
      <c r="B1" s="2"/>
      <c r="C1" s="23" t="s">
        <v>1</v>
      </c>
      <c r="D1" s="24"/>
      <c r="E1" s="26" t="s">
        <v>18</v>
      </c>
      <c r="F1" s="4"/>
      <c r="G1" s="1" t="s">
        <v>14</v>
      </c>
      <c r="H1" s="1" t="s">
        <v>16</v>
      </c>
      <c r="I1" s="1" t="s">
        <v>15</v>
      </c>
      <c r="J1" s="1" t="s">
        <v>17</v>
      </c>
      <c r="K1" s="1" t="s">
        <v>13</v>
      </c>
    </row>
    <row r="2" spans="1:11" s="1" customFormat="1" x14ac:dyDescent="0.25">
      <c r="A2" s="19">
        <v>41435</v>
      </c>
      <c r="B2" s="3" t="s">
        <v>5</v>
      </c>
      <c r="C2" s="28">
        <v>1642.81</v>
      </c>
      <c r="D2" s="29" t="s">
        <v>4</v>
      </c>
      <c r="E2" s="31">
        <v>0</v>
      </c>
      <c r="F2" s="5" t="s">
        <v>6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</row>
    <row r="3" spans="1:11" s="1" customFormat="1" x14ac:dyDescent="0.25">
      <c r="A3" s="19">
        <v>41436</v>
      </c>
      <c r="B3" s="3" t="s">
        <v>5</v>
      </c>
      <c r="C3" s="28">
        <v>1626.13</v>
      </c>
      <c r="D3" s="29" t="s">
        <v>4</v>
      </c>
      <c r="E3" s="31">
        <v>0</v>
      </c>
      <c r="F3" s="5" t="s">
        <v>6</v>
      </c>
      <c r="G3" s="38">
        <f t="shared" ref="G3:G34" si="0">IF(C3&gt;C2,C3-C2,0)</f>
        <v>0</v>
      </c>
      <c r="H3" s="38">
        <v>0</v>
      </c>
      <c r="I3" s="38">
        <f t="shared" ref="I3:I34" si="1">IF(C2&gt;C3,C2-C3,0)</f>
        <v>16.679999999999836</v>
      </c>
      <c r="J3" s="38">
        <v>0</v>
      </c>
      <c r="K3" s="38">
        <v>0</v>
      </c>
    </row>
    <row r="4" spans="1:11" s="1" customFormat="1" x14ac:dyDescent="0.25">
      <c r="A4" s="19">
        <v>41437</v>
      </c>
      <c r="B4" s="3" t="s">
        <v>5</v>
      </c>
      <c r="C4" s="28">
        <v>1612.52</v>
      </c>
      <c r="D4" s="29" t="s">
        <v>4</v>
      </c>
      <c r="E4" s="31">
        <v>0</v>
      </c>
      <c r="F4" s="5" t="s">
        <v>6</v>
      </c>
      <c r="G4" s="38">
        <f t="shared" si="0"/>
        <v>0</v>
      </c>
      <c r="H4" s="38">
        <v>0</v>
      </c>
      <c r="I4" s="38">
        <f t="shared" si="1"/>
        <v>13.610000000000127</v>
      </c>
      <c r="J4" s="38">
        <v>0</v>
      </c>
      <c r="K4" s="38">
        <v>0</v>
      </c>
    </row>
    <row r="5" spans="1:11" s="1" customFormat="1" x14ac:dyDescent="0.25">
      <c r="A5" s="19">
        <v>41438</v>
      </c>
      <c r="B5" s="3" t="s">
        <v>5</v>
      </c>
      <c r="C5" s="28">
        <v>1636.36</v>
      </c>
      <c r="D5" s="29" t="s">
        <v>4</v>
      </c>
      <c r="E5" s="31">
        <v>0</v>
      </c>
      <c r="F5" s="5" t="s">
        <v>6</v>
      </c>
      <c r="G5" s="38">
        <f t="shared" si="0"/>
        <v>23.839999999999918</v>
      </c>
      <c r="H5" s="38">
        <v>0</v>
      </c>
      <c r="I5" s="38">
        <f t="shared" si="1"/>
        <v>0</v>
      </c>
      <c r="J5" s="38">
        <v>0</v>
      </c>
      <c r="K5" s="38">
        <v>0</v>
      </c>
    </row>
    <row r="6" spans="1:11" s="1" customFormat="1" x14ac:dyDescent="0.25">
      <c r="A6" s="19">
        <v>41439</v>
      </c>
      <c r="B6" s="3" t="s">
        <v>5</v>
      </c>
      <c r="C6" s="28">
        <v>1626.73</v>
      </c>
      <c r="D6" s="29" t="s">
        <v>4</v>
      </c>
      <c r="E6" s="31">
        <v>0</v>
      </c>
      <c r="F6" s="5" t="s">
        <v>6</v>
      </c>
      <c r="G6" s="38">
        <f t="shared" si="0"/>
        <v>0</v>
      </c>
      <c r="H6" s="38">
        <v>0</v>
      </c>
      <c r="I6" s="38">
        <f t="shared" si="1"/>
        <v>9.6299999999998818</v>
      </c>
      <c r="J6" s="38">
        <v>0</v>
      </c>
      <c r="K6" s="38">
        <v>0</v>
      </c>
    </row>
    <row r="7" spans="1:11" s="1" customFormat="1" x14ac:dyDescent="0.25">
      <c r="A7" s="19">
        <v>41442</v>
      </c>
      <c r="B7" s="3" t="s">
        <v>5</v>
      </c>
      <c r="C7" s="28">
        <v>1639.04</v>
      </c>
      <c r="D7" s="29" t="s">
        <v>4</v>
      </c>
      <c r="E7" s="31">
        <v>0</v>
      </c>
      <c r="F7" s="5" t="s">
        <v>6</v>
      </c>
      <c r="G7" s="38">
        <f t="shared" si="0"/>
        <v>12.309999999999945</v>
      </c>
      <c r="H7" s="38">
        <v>0</v>
      </c>
      <c r="I7" s="38">
        <f t="shared" si="1"/>
        <v>0</v>
      </c>
      <c r="J7" s="38">
        <v>0</v>
      </c>
      <c r="K7" s="38">
        <v>0</v>
      </c>
    </row>
    <row r="8" spans="1:11" s="1" customFormat="1" x14ac:dyDescent="0.25">
      <c r="A8" s="19">
        <v>41443</v>
      </c>
      <c r="B8" s="3" t="s">
        <v>5</v>
      </c>
      <c r="C8" s="28">
        <v>1651.81</v>
      </c>
      <c r="D8" s="29" t="s">
        <v>4</v>
      </c>
      <c r="E8" s="31">
        <v>0</v>
      </c>
      <c r="F8" s="5" t="s">
        <v>6</v>
      </c>
      <c r="G8" s="38">
        <f t="shared" si="0"/>
        <v>12.769999999999982</v>
      </c>
      <c r="H8" s="38">
        <v>0</v>
      </c>
      <c r="I8" s="38">
        <f t="shared" si="1"/>
        <v>0</v>
      </c>
      <c r="J8" s="38">
        <v>0</v>
      </c>
      <c r="K8" s="38">
        <v>0</v>
      </c>
    </row>
    <row r="9" spans="1:11" x14ac:dyDescent="0.25">
      <c r="A9" s="19">
        <v>41444</v>
      </c>
      <c r="B9" s="3" t="s">
        <v>5</v>
      </c>
      <c r="C9" s="28">
        <v>1628.93</v>
      </c>
      <c r="D9" s="29" t="s">
        <v>4</v>
      </c>
      <c r="E9" s="31">
        <v>0</v>
      </c>
      <c r="F9" s="5" t="s">
        <v>6</v>
      </c>
      <c r="G9" s="38">
        <f t="shared" si="0"/>
        <v>0</v>
      </c>
      <c r="H9" s="38">
        <v>0</v>
      </c>
      <c r="I9" s="38">
        <f t="shared" si="1"/>
        <v>22.879999999999882</v>
      </c>
      <c r="J9" s="38">
        <v>0</v>
      </c>
      <c r="K9" s="38">
        <v>0</v>
      </c>
    </row>
    <row r="10" spans="1:11" x14ac:dyDescent="0.25">
      <c r="A10" s="19">
        <v>41445</v>
      </c>
      <c r="B10" s="3" t="s">
        <v>5</v>
      </c>
      <c r="C10" s="28">
        <v>1588.19</v>
      </c>
      <c r="D10" s="29" t="s">
        <v>4</v>
      </c>
      <c r="E10" s="31">
        <v>0</v>
      </c>
      <c r="F10" s="5" t="s">
        <v>6</v>
      </c>
      <c r="G10" s="38">
        <f t="shared" si="0"/>
        <v>0</v>
      </c>
      <c r="H10" s="38">
        <v>0</v>
      </c>
      <c r="I10" s="38">
        <f t="shared" si="1"/>
        <v>40.740000000000009</v>
      </c>
      <c r="J10" s="38">
        <v>0</v>
      </c>
      <c r="K10" s="38">
        <v>0</v>
      </c>
    </row>
    <row r="11" spans="1:11" x14ac:dyDescent="0.25">
      <c r="A11" s="19">
        <v>41446</v>
      </c>
      <c r="B11" s="3" t="s">
        <v>5</v>
      </c>
      <c r="C11" s="28">
        <v>1592.43</v>
      </c>
      <c r="D11" s="29" t="s">
        <v>4</v>
      </c>
      <c r="E11" s="31">
        <v>0</v>
      </c>
      <c r="F11" s="5" t="s">
        <v>6</v>
      </c>
      <c r="G11" s="38">
        <f t="shared" si="0"/>
        <v>4.2400000000000091</v>
      </c>
      <c r="H11" s="38">
        <v>0</v>
      </c>
      <c r="I11" s="38">
        <f t="shared" si="1"/>
        <v>0</v>
      </c>
      <c r="J11" s="38">
        <v>0</v>
      </c>
      <c r="K11" s="38">
        <v>0</v>
      </c>
    </row>
    <row r="12" spans="1:11" x14ac:dyDescent="0.25">
      <c r="A12" s="19">
        <v>41449</v>
      </c>
      <c r="B12" s="3" t="s">
        <v>5</v>
      </c>
      <c r="C12" s="28">
        <v>1573.09</v>
      </c>
      <c r="D12" s="29" t="s">
        <v>4</v>
      </c>
      <c r="E12" s="31">
        <v>0</v>
      </c>
      <c r="F12" s="5" t="s">
        <v>6</v>
      </c>
      <c r="G12" s="38">
        <f t="shared" si="0"/>
        <v>0</v>
      </c>
      <c r="H12" s="38">
        <v>0</v>
      </c>
      <c r="I12" s="38">
        <f t="shared" si="1"/>
        <v>19.340000000000146</v>
      </c>
      <c r="J12" s="38">
        <v>0</v>
      </c>
      <c r="K12" s="38">
        <v>0</v>
      </c>
    </row>
    <row r="13" spans="1:11" x14ac:dyDescent="0.25">
      <c r="A13" s="19">
        <v>41450</v>
      </c>
      <c r="B13" s="3" t="s">
        <v>5</v>
      </c>
      <c r="C13" s="28">
        <v>1588.03</v>
      </c>
      <c r="D13" s="29" t="s">
        <v>4</v>
      </c>
      <c r="E13" s="31">
        <v>0</v>
      </c>
      <c r="F13" s="5" t="s">
        <v>6</v>
      </c>
      <c r="G13" s="38">
        <f t="shared" si="0"/>
        <v>14.940000000000055</v>
      </c>
      <c r="H13" s="38">
        <v>0</v>
      </c>
      <c r="I13" s="38">
        <f t="shared" si="1"/>
        <v>0</v>
      </c>
      <c r="J13" s="38">
        <v>0</v>
      </c>
      <c r="K13" s="38">
        <v>0</v>
      </c>
    </row>
    <row r="14" spans="1:11" x14ac:dyDescent="0.25">
      <c r="A14" s="19">
        <v>41451</v>
      </c>
      <c r="B14" s="3" t="s">
        <v>5</v>
      </c>
      <c r="C14" s="28">
        <v>1603.26</v>
      </c>
      <c r="D14" s="29" t="s">
        <v>4</v>
      </c>
      <c r="E14" s="31">
        <v>0</v>
      </c>
      <c r="F14" s="5" t="s">
        <v>6</v>
      </c>
      <c r="G14" s="38">
        <f t="shared" si="0"/>
        <v>15.230000000000018</v>
      </c>
      <c r="H14" s="38">
        <v>0</v>
      </c>
      <c r="I14" s="38">
        <f t="shared" si="1"/>
        <v>0</v>
      </c>
      <c r="J14" s="38">
        <v>0</v>
      </c>
      <c r="K14" s="38">
        <v>0</v>
      </c>
    </row>
    <row r="15" spans="1:11" x14ac:dyDescent="0.25">
      <c r="A15" s="19">
        <v>41452</v>
      </c>
      <c r="B15" s="3" t="s">
        <v>5</v>
      </c>
      <c r="C15" s="28">
        <v>1613.2</v>
      </c>
      <c r="D15" s="29" t="s">
        <v>4</v>
      </c>
      <c r="E15" s="34">
        <v>0</v>
      </c>
      <c r="F15" s="5" t="s">
        <v>6</v>
      </c>
      <c r="G15" s="38">
        <f t="shared" si="0"/>
        <v>9.9400000000000546</v>
      </c>
      <c r="H15" s="38">
        <v>0</v>
      </c>
      <c r="I15" s="38">
        <f t="shared" si="1"/>
        <v>0</v>
      </c>
      <c r="J15" s="38">
        <v>0</v>
      </c>
      <c r="K15" s="38">
        <v>0</v>
      </c>
    </row>
    <row r="16" spans="1:11" x14ac:dyDescent="0.25">
      <c r="A16" s="19">
        <v>41453</v>
      </c>
      <c r="B16" s="3" t="s">
        <v>5</v>
      </c>
      <c r="C16" s="28">
        <v>1606.28</v>
      </c>
      <c r="D16" s="29" t="s">
        <v>4</v>
      </c>
      <c r="E16" s="34">
        <f t="shared" ref="E16:E79" si="2">100-(100 / (1 + K16))</f>
        <v>41.811987268570405</v>
      </c>
      <c r="F16" s="5" t="s">
        <v>6</v>
      </c>
      <c r="G16" s="38">
        <f t="shared" si="0"/>
        <v>0</v>
      </c>
      <c r="H16" s="38">
        <f>AVERAGE(G3:G16)</f>
        <v>6.6621428571428556</v>
      </c>
      <c r="I16" s="38">
        <f t="shared" si="1"/>
        <v>6.9200000000000728</v>
      </c>
      <c r="J16" s="38">
        <f>AVERAGE(I3:I16)</f>
        <v>9.2714285714285687</v>
      </c>
      <c r="K16" s="38">
        <f t="shared" ref="K16:K66" si="3">H16/J16</f>
        <v>0.71856702619414492</v>
      </c>
    </row>
    <row r="17" spans="1:11" x14ac:dyDescent="0.25">
      <c r="A17" s="19">
        <v>41456</v>
      </c>
      <c r="B17" s="3" t="s">
        <v>5</v>
      </c>
      <c r="C17" s="28">
        <v>1614.96</v>
      </c>
      <c r="D17" s="29" t="s">
        <v>4</v>
      </c>
      <c r="E17" s="34">
        <f t="shared" si="2"/>
        <v>44.152272268429215</v>
      </c>
      <c r="F17" s="5" t="s">
        <v>6</v>
      </c>
      <c r="G17" s="38">
        <f t="shared" si="0"/>
        <v>8.6800000000000637</v>
      </c>
      <c r="H17" s="38">
        <f>((H16*13)+G17)/14</f>
        <v>6.8062755102040855</v>
      </c>
      <c r="I17" s="38">
        <f t="shared" si="1"/>
        <v>0</v>
      </c>
      <c r="J17" s="38">
        <f>((J16*13)+I17)/14</f>
        <v>8.609183673469385</v>
      </c>
      <c r="K17" s="38">
        <f t="shared" si="3"/>
        <v>0.79058314566789212</v>
      </c>
    </row>
    <row r="18" spans="1:11" x14ac:dyDescent="0.25">
      <c r="A18" s="19">
        <v>41457</v>
      </c>
      <c r="B18" s="3" t="s">
        <v>5</v>
      </c>
      <c r="C18" s="28">
        <v>1614.08</v>
      </c>
      <c r="D18" s="29" t="s">
        <v>4</v>
      </c>
      <c r="E18" s="34">
        <f t="shared" si="2"/>
        <v>43.959238621411288</v>
      </c>
      <c r="F18" s="5" t="s">
        <v>6</v>
      </c>
      <c r="G18" s="38">
        <f t="shared" si="0"/>
        <v>0</v>
      </c>
      <c r="H18" s="38">
        <f t="shared" ref="H18:H81" si="4">((H17*13)+G18)/14</f>
        <v>6.3201129737609367</v>
      </c>
      <c r="I18" s="38">
        <f t="shared" si="1"/>
        <v>0.88000000000010914</v>
      </c>
      <c r="J18" s="38">
        <f t="shared" ref="J18:J81" si="5">((J17*13)+I18)/14</f>
        <v>8.0570991253644362</v>
      </c>
      <c r="K18" s="38">
        <f t="shared" si="3"/>
        <v>0.78441544226068671</v>
      </c>
    </row>
    <row r="19" spans="1:11" x14ac:dyDescent="0.25">
      <c r="A19" s="19">
        <v>41458</v>
      </c>
      <c r="B19" s="3" t="s">
        <v>5</v>
      </c>
      <c r="C19" s="28">
        <v>1615.41</v>
      </c>
      <c r="D19" s="29" t="s">
        <v>4</v>
      </c>
      <c r="E19" s="34">
        <f t="shared" si="2"/>
        <v>44.355204858855309</v>
      </c>
      <c r="F19" s="5" t="s">
        <v>6</v>
      </c>
      <c r="G19" s="38">
        <f t="shared" si="0"/>
        <v>1.3300000000001546</v>
      </c>
      <c r="H19" s="38">
        <f t="shared" si="4"/>
        <v>5.9636763327780233</v>
      </c>
      <c r="I19" s="38">
        <f t="shared" si="1"/>
        <v>0</v>
      </c>
      <c r="J19" s="38">
        <f t="shared" si="5"/>
        <v>7.4815920449812623</v>
      </c>
      <c r="K19" s="38">
        <f t="shared" si="3"/>
        <v>0.7971132744104279</v>
      </c>
    </row>
    <row r="20" spans="1:11" x14ac:dyDescent="0.25">
      <c r="A20" s="19">
        <v>41460</v>
      </c>
      <c r="B20" s="3" t="s">
        <v>5</v>
      </c>
      <c r="C20" s="28">
        <v>1631.89</v>
      </c>
      <c r="D20" s="29" t="s">
        <v>4</v>
      </c>
      <c r="E20" s="34">
        <f t="shared" si="2"/>
        <v>49.14964972088061</v>
      </c>
      <c r="F20" s="5" t="s">
        <v>6</v>
      </c>
      <c r="G20" s="38">
        <f t="shared" si="0"/>
        <v>16.480000000000018</v>
      </c>
      <c r="H20" s="38">
        <f t="shared" si="4"/>
        <v>6.7148423090081666</v>
      </c>
      <c r="I20" s="38">
        <f t="shared" si="1"/>
        <v>0</v>
      </c>
      <c r="J20" s="38">
        <f t="shared" si="5"/>
        <v>6.9471926131968855</v>
      </c>
      <c r="K20" s="38">
        <f t="shared" si="3"/>
        <v>0.96655479167982961</v>
      </c>
    </row>
    <row r="21" spans="1:11" x14ac:dyDescent="0.25">
      <c r="A21" s="19">
        <v>41463</v>
      </c>
      <c r="B21" s="3" t="s">
        <v>5</v>
      </c>
      <c r="C21" s="28">
        <v>1640.46</v>
      </c>
      <c r="D21" s="29" t="s">
        <v>4</v>
      </c>
      <c r="E21" s="34">
        <f t="shared" si="2"/>
        <v>51.490372688558253</v>
      </c>
      <c r="F21" s="5" t="s">
        <v>6</v>
      </c>
      <c r="G21" s="38">
        <f t="shared" si="0"/>
        <v>8.5699999999999363</v>
      </c>
      <c r="H21" s="38">
        <f t="shared" si="4"/>
        <v>6.8473535726504355</v>
      </c>
      <c r="I21" s="38">
        <f t="shared" si="1"/>
        <v>0</v>
      </c>
      <c r="J21" s="38">
        <f t="shared" si="5"/>
        <v>6.4509645693971081</v>
      </c>
      <c r="K21" s="38">
        <f t="shared" si="3"/>
        <v>1.0614464703672017</v>
      </c>
    </row>
    <row r="22" spans="1:11" x14ac:dyDescent="0.25">
      <c r="A22" s="19">
        <v>41464</v>
      </c>
      <c r="B22" s="3" t="s">
        <v>5</v>
      </c>
      <c r="C22" s="28">
        <v>1652.32</v>
      </c>
      <c r="D22" s="29" t="s">
        <v>4</v>
      </c>
      <c r="E22" s="34">
        <f t="shared" si="2"/>
        <v>54.604641311423251</v>
      </c>
      <c r="F22" s="5" t="s">
        <v>6</v>
      </c>
      <c r="G22" s="38">
        <f t="shared" si="0"/>
        <v>11.8599999999999</v>
      </c>
      <c r="H22" s="38">
        <f t="shared" si="4"/>
        <v>7.2053997460325405</v>
      </c>
      <c r="I22" s="38">
        <f t="shared" si="1"/>
        <v>0</v>
      </c>
      <c r="J22" s="38">
        <f t="shared" si="5"/>
        <v>5.9901813858687438</v>
      </c>
      <c r="K22" s="38">
        <f t="shared" si="3"/>
        <v>1.2028683744085917</v>
      </c>
    </row>
    <row r="23" spans="1:11" x14ac:dyDescent="0.25">
      <c r="A23" s="19">
        <v>41465</v>
      </c>
      <c r="B23" s="3" t="s">
        <v>5</v>
      </c>
      <c r="C23" s="28">
        <v>1652.62</v>
      </c>
      <c r="D23" s="29" t="s">
        <v>4</v>
      </c>
      <c r="E23" s="34">
        <f t="shared" si="2"/>
        <v>54.683891806908377</v>
      </c>
      <c r="F23" s="5" t="s">
        <v>6</v>
      </c>
      <c r="G23" s="38">
        <f t="shared" si="0"/>
        <v>0.29999999999995453</v>
      </c>
      <c r="H23" s="38">
        <f t="shared" si="4"/>
        <v>6.7121569070302129</v>
      </c>
      <c r="I23" s="38">
        <f t="shared" si="1"/>
        <v>0</v>
      </c>
      <c r="J23" s="38">
        <f t="shared" si="5"/>
        <v>5.5623112868781197</v>
      </c>
      <c r="K23" s="38">
        <f t="shared" si="3"/>
        <v>1.2067208325547438</v>
      </c>
    </row>
    <row r="24" spans="1:11" x14ac:dyDescent="0.25">
      <c r="A24" s="19">
        <v>41466</v>
      </c>
      <c r="B24" s="3" t="s">
        <v>5</v>
      </c>
      <c r="C24" s="28">
        <v>1675.02</v>
      </c>
      <c r="D24" s="29" t="s">
        <v>4</v>
      </c>
      <c r="E24" s="34">
        <f t="shared" si="2"/>
        <v>60.262237125218796</v>
      </c>
      <c r="F24" s="5" t="s">
        <v>6</v>
      </c>
      <c r="G24" s="38">
        <f t="shared" si="0"/>
        <v>22.400000000000091</v>
      </c>
      <c r="H24" s="38">
        <f t="shared" si="4"/>
        <v>7.8327171279566334</v>
      </c>
      <c r="I24" s="38">
        <f t="shared" si="1"/>
        <v>0</v>
      </c>
      <c r="J24" s="38">
        <f t="shared" si="5"/>
        <v>5.1650033378153974</v>
      </c>
      <c r="K24" s="38">
        <f t="shared" si="3"/>
        <v>1.5164979798966749</v>
      </c>
    </row>
    <row r="25" spans="1:11" x14ac:dyDescent="0.25">
      <c r="A25" s="19">
        <v>41467</v>
      </c>
      <c r="B25" s="3" t="s">
        <v>5</v>
      </c>
      <c r="C25" s="28">
        <v>1680.19</v>
      </c>
      <c r="D25" s="29" t="s">
        <v>4</v>
      </c>
      <c r="E25" s="34">
        <f t="shared" si="2"/>
        <v>61.441999398129667</v>
      </c>
      <c r="F25" s="5" t="s">
        <v>6</v>
      </c>
      <c r="G25" s="38">
        <f t="shared" si="0"/>
        <v>5.1700000000000728</v>
      </c>
      <c r="H25" s="38">
        <f t="shared" si="4"/>
        <v>7.6425230473883081</v>
      </c>
      <c r="I25" s="38">
        <f t="shared" si="1"/>
        <v>0</v>
      </c>
      <c r="J25" s="38">
        <f t="shared" si="5"/>
        <v>4.7960745279714407</v>
      </c>
      <c r="K25" s="38">
        <f t="shared" si="3"/>
        <v>1.593495472769646</v>
      </c>
    </row>
    <row r="26" spans="1:11" x14ac:dyDescent="0.25">
      <c r="A26" s="19">
        <v>41470</v>
      </c>
      <c r="B26" s="3" t="s">
        <v>5</v>
      </c>
      <c r="C26" s="28">
        <v>1682.5</v>
      </c>
      <c r="D26" s="29" t="s">
        <v>4</v>
      </c>
      <c r="E26" s="34">
        <f t="shared" si="2"/>
        <v>61.985063973409545</v>
      </c>
      <c r="F26" s="5" t="s">
        <v>6</v>
      </c>
      <c r="G26" s="38">
        <f t="shared" si="0"/>
        <v>2.3099999999999454</v>
      </c>
      <c r="H26" s="38">
        <f t="shared" si="4"/>
        <v>7.2616285440034245</v>
      </c>
      <c r="I26" s="38">
        <f t="shared" si="1"/>
        <v>0</v>
      </c>
      <c r="J26" s="38">
        <f t="shared" si="5"/>
        <v>4.4534977759734806</v>
      </c>
      <c r="K26" s="38">
        <f t="shared" si="3"/>
        <v>1.6305450028918271</v>
      </c>
    </row>
    <row r="27" spans="1:11" x14ac:dyDescent="0.25">
      <c r="B27" s="3" t="s">
        <v>5</v>
      </c>
      <c r="C27" s="28">
        <v>0</v>
      </c>
      <c r="D27" s="29" t="s">
        <v>4</v>
      </c>
      <c r="E27" s="34">
        <f t="shared" si="2"/>
        <v>5.1450481706205267</v>
      </c>
      <c r="F27" s="5" t="s">
        <v>6</v>
      </c>
      <c r="G27" s="38">
        <f t="shared" si="0"/>
        <v>0</v>
      </c>
      <c r="H27" s="38">
        <f t="shared" si="4"/>
        <v>6.7429407908603229</v>
      </c>
      <c r="I27" s="38">
        <f t="shared" si="1"/>
        <v>1682.5</v>
      </c>
      <c r="J27" s="38">
        <f t="shared" si="5"/>
        <v>124.31396222054681</v>
      </c>
      <c r="K27" s="38">
        <f t="shared" si="3"/>
        <v>5.4241218527791714E-2</v>
      </c>
    </row>
    <row r="28" spans="1:11" x14ac:dyDescent="0.25">
      <c r="A28" s="19">
        <v>41471</v>
      </c>
      <c r="B28" s="3" t="s">
        <v>5</v>
      </c>
      <c r="C28" s="28">
        <v>1676.26</v>
      </c>
      <c r="D28" s="29" t="s">
        <v>4</v>
      </c>
      <c r="E28" s="34">
        <f t="shared" si="2"/>
        <v>52.186933917505684</v>
      </c>
      <c r="F28" s="5" t="s">
        <v>6</v>
      </c>
      <c r="G28" s="38">
        <f t="shared" si="0"/>
        <v>1676.26</v>
      </c>
      <c r="H28" s="38">
        <f t="shared" si="4"/>
        <v>125.99415930579887</v>
      </c>
      <c r="I28" s="38">
        <f t="shared" si="1"/>
        <v>0</v>
      </c>
      <c r="J28" s="38">
        <f t="shared" si="5"/>
        <v>115.43439349050776</v>
      </c>
      <c r="K28" s="38">
        <f t="shared" si="3"/>
        <v>1.0914785056341068</v>
      </c>
    </row>
    <row r="29" spans="1:11" x14ac:dyDescent="0.25">
      <c r="A29" s="19">
        <v>41472</v>
      </c>
      <c r="B29" s="3" t="s">
        <v>5</v>
      </c>
      <c r="C29" s="28">
        <v>1680.91</v>
      </c>
      <c r="D29" s="29" t="s">
        <v>4</v>
      </c>
      <c r="E29" s="34">
        <f t="shared" si="2"/>
        <v>52.257667328901917</v>
      </c>
      <c r="F29" s="5" t="s">
        <v>6</v>
      </c>
      <c r="G29" s="38">
        <f t="shared" si="0"/>
        <v>4.6500000000000909</v>
      </c>
      <c r="H29" s="38">
        <f t="shared" si="4"/>
        <v>117.32671935538467</v>
      </c>
      <c r="I29" s="38">
        <f t="shared" si="1"/>
        <v>0</v>
      </c>
      <c r="J29" s="38">
        <f t="shared" si="5"/>
        <v>107.18907966975721</v>
      </c>
      <c r="K29" s="38">
        <f t="shared" si="3"/>
        <v>1.0945771688390356</v>
      </c>
    </row>
    <row r="30" spans="1:11" x14ac:dyDescent="0.25">
      <c r="A30" s="19">
        <v>41473</v>
      </c>
      <c r="B30" s="3" t="s">
        <v>5</v>
      </c>
      <c r="C30" s="28">
        <v>1689.37</v>
      </c>
      <c r="D30" s="29" t="s">
        <v>4</v>
      </c>
      <c r="E30" s="34">
        <f t="shared" si="2"/>
        <v>52.395650695385477</v>
      </c>
      <c r="F30" s="5" t="s">
        <v>6</v>
      </c>
      <c r="G30" s="38">
        <f t="shared" si="0"/>
        <v>8.459999999999809</v>
      </c>
      <c r="H30" s="38">
        <f t="shared" si="4"/>
        <v>109.55052511571432</v>
      </c>
      <c r="I30" s="38">
        <f t="shared" si="1"/>
        <v>0</v>
      </c>
      <c r="J30" s="38">
        <f t="shared" si="5"/>
        <v>99.532716836203122</v>
      </c>
      <c r="K30" s="38">
        <f t="shared" si="3"/>
        <v>1.1006483958033326</v>
      </c>
    </row>
    <row r="31" spans="1:11" x14ac:dyDescent="0.25">
      <c r="A31" s="19">
        <v>41474</v>
      </c>
      <c r="B31" s="3" t="s">
        <v>5</v>
      </c>
      <c r="C31" s="28">
        <v>1692.09</v>
      </c>
      <c r="D31" s="29" t="s">
        <v>4</v>
      </c>
      <c r="E31" s="34">
        <f t="shared" si="2"/>
        <v>52.443241010002303</v>
      </c>
      <c r="F31" s="5" t="s">
        <v>6</v>
      </c>
      <c r="G31" s="38">
        <f t="shared" si="0"/>
        <v>2.7200000000000273</v>
      </c>
      <c r="H31" s="38">
        <f t="shared" si="4"/>
        <v>101.91977332173472</v>
      </c>
      <c r="I31" s="38">
        <f t="shared" si="1"/>
        <v>0</v>
      </c>
      <c r="J31" s="38">
        <f t="shared" si="5"/>
        <v>92.423237062188619</v>
      </c>
      <c r="K31" s="38">
        <f t="shared" si="3"/>
        <v>1.10275052639799</v>
      </c>
    </row>
    <row r="32" spans="1:11" x14ac:dyDescent="0.25">
      <c r="A32" s="19">
        <v>41477</v>
      </c>
      <c r="B32" s="3" t="s">
        <v>5</v>
      </c>
      <c r="C32" s="28">
        <v>1695.53</v>
      </c>
      <c r="D32" s="29" t="s">
        <v>4</v>
      </c>
      <c r="E32" s="34">
        <f t="shared" si="2"/>
        <v>52.50790574254556</v>
      </c>
      <c r="F32" s="5" t="s">
        <v>6</v>
      </c>
      <c r="G32" s="38">
        <f t="shared" si="0"/>
        <v>3.4400000000000546</v>
      </c>
      <c r="H32" s="38">
        <f t="shared" si="4"/>
        <v>94.885503798753675</v>
      </c>
      <c r="I32" s="38">
        <f t="shared" si="1"/>
        <v>0</v>
      </c>
      <c r="J32" s="38">
        <f t="shared" si="5"/>
        <v>85.821577272032286</v>
      </c>
      <c r="K32" s="38">
        <f t="shared" si="3"/>
        <v>1.1056136092441073</v>
      </c>
    </row>
    <row r="33" spans="1:11" x14ac:dyDescent="0.25">
      <c r="A33" s="19">
        <v>41478</v>
      </c>
      <c r="B33" s="3" t="s">
        <v>5</v>
      </c>
      <c r="C33" s="28">
        <v>1692.39</v>
      </c>
      <c r="D33" s="29" t="s">
        <v>4</v>
      </c>
      <c r="E33" s="34">
        <f t="shared" si="2"/>
        <v>52.437815797651581</v>
      </c>
      <c r="F33" s="5" t="s">
        <v>6</v>
      </c>
      <c r="G33" s="38">
        <f t="shared" si="0"/>
        <v>0</v>
      </c>
      <c r="H33" s="38">
        <f t="shared" si="4"/>
        <v>88.107967813128411</v>
      </c>
      <c r="I33" s="38">
        <f t="shared" si="1"/>
        <v>3.1399999999998727</v>
      </c>
      <c r="J33" s="38">
        <f t="shared" si="5"/>
        <v>79.915750324029972</v>
      </c>
      <c r="K33" s="38">
        <f t="shared" si="3"/>
        <v>1.102510674752873</v>
      </c>
    </row>
    <row r="34" spans="1:11" x14ac:dyDescent="0.25">
      <c r="A34" s="19">
        <v>41479</v>
      </c>
      <c r="B34" s="3" t="s">
        <v>5</v>
      </c>
      <c r="C34" s="28">
        <v>1685.94</v>
      </c>
      <c r="D34" s="29" t="s">
        <v>4</v>
      </c>
      <c r="E34" s="34">
        <f t="shared" si="2"/>
        <v>52.283429115026465</v>
      </c>
      <c r="F34" s="5" t="s">
        <v>6</v>
      </c>
      <c r="G34" s="38">
        <f t="shared" si="0"/>
        <v>0</v>
      </c>
      <c r="H34" s="38">
        <f t="shared" si="4"/>
        <v>81.814541540762093</v>
      </c>
      <c r="I34" s="38">
        <f t="shared" si="1"/>
        <v>6.4500000000000455</v>
      </c>
      <c r="J34" s="38">
        <f t="shared" si="5"/>
        <v>74.668196729456412</v>
      </c>
      <c r="K34" s="38">
        <f t="shared" si="3"/>
        <v>1.0957080139111819</v>
      </c>
    </row>
    <row r="35" spans="1:11" x14ac:dyDescent="0.25">
      <c r="A35" s="19">
        <v>41480</v>
      </c>
      <c r="B35" s="3" t="s">
        <v>5</v>
      </c>
      <c r="C35" s="28">
        <v>1690.25</v>
      </c>
      <c r="D35" s="29" t="s">
        <v>4</v>
      </c>
      <c r="E35" s="34">
        <f t="shared" si="2"/>
        <v>52.384312011857077</v>
      </c>
      <c r="F35" s="5" t="s">
        <v>6</v>
      </c>
      <c r="G35" s="38">
        <f t="shared" ref="G35:G66" si="6">IF(C35&gt;C34,C35-C34,0)</f>
        <v>4.3099999999999454</v>
      </c>
      <c r="H35" s="38">
        <f t="shared" si="4"/>
        <v>76.278502859279087</v>
      </c>
      <c r="I35" s="38">
        <f t="shared" ref="I35:I66" si="7">IF(C34&gt;C35,C34-C35,0)</f>
        <v>0</v>
      </c>
      <c r="J35" s="38">
        <f t="shared" si="5"/>
        <v>69.334754105923807</v>
      </c>
      <c r="K35" s="38">
        <f t="shared" si="3"/>
        <v>1.1001481701766362</v>
      </c>
    </row>
    <row r="36" spans="1:11" x14ac:dyDescent="0.25">
      <c r="A36" s="19">
        <v>41481</v>
      </c>
      <c r="B36" s="3" t="s">
        <v>5</v>
      </c>
      <c r="C36" s="28">
        <v>1691.65</v>
      </c>
      <c r="D36" s="29" t="s">
        <v>4</v>
      </c>
      <c r="E36" s="34">
        <f t="shared" si="2"/>
        <v>52.419501484251995</v>
      </c>
      <c r="F36" s="5" t="s">
        <v>6</v>
      </c>
      <c r="G36" s="38">
        <f t="shared" si="6"/>
        <v>1.4000000000000909</v>
      </c>
      <c r="H36" s="38">
        <f t="shared" si="4"/>
        <v>70.930038369330589</v>
      </c>
      <c r="I36" s="38">
        <f t="shared" si="7"/>
        <v>0</v>
      </c>
      <c r="J36" s="38">
        <f t="shared" si="5"/>
        <v>64.382271669786391</v>
      </c>
      <c r="K36" s="38">
        <f t="shared" si="3"/>
        <v>1.1017013927860044</v>
      </c>
    </row>
    <row r="37" spans="1:11" x14ac:dyDescent="0.25">
      <c r="A37" s="19">
        <v>41484</v>
      </c>
      <c r="B37" s="3" t="s">
        <v>5</v>
      </c>
      <c r="C37" s="28">
        <v>1685.33</v>
      </c>
      <c r="D37" s="29" t="s">
        <v>4</v>
      </c>
      <c r="E37" s="34">
        <f t="shared" si="2"/>
        <v>52.231841465641125</v>
      </c>
      <c r="F37" s="5" t="s">
        <v>6</v>
      </c>
      <c r="G37" s="38">
        <f t="shared" si="6"/>
        <v>0</v>
      </c>
      <c r="H37" s="38">
        <f t="shared" si="4"/>
        <v>65.863607057235541</v>
      </c>
      <c r="I37" s="38">
        <f t="shared" si="7"/>
        <v>6.3200000000001637</v>
      </c>
      <c r="J37" s="38">
        <f t="shared" si="5"/>
        <v>60.234966550515942</v>
      </c>
      <c r="K37" s="38">
        <f t="shared" si="3"/>
        <v>1.0934447353266006</v>
      </c>
    </row>
    <row r="38" spans="1:11" x14ac:dyDescent="0.25">
      <c r="A38" s="19">
        <v>41485</v>
      </c>
      <c r="B38" s="3" t="s">
        <v>5</v>
      </c>
      <c r="C38" s="28">
        <v>1685.96</v>
      </c>
      <c r="D38" s="29" t="s">
        <v>4</v>
      </c>
      <c r="E38" s="34">
        <f t="shared" si="2"/>
        <v>52.250192419742966</v>
      </c>
      <c r="F38" s="5" t="s">
        <v>6</v>
      </c>
      <c r="G38" s="38">
        <f t="shared" si="6"/>
        <v>0.63000000000010914</v>
      </c>
      <c r="H38" s="38">
        <f t="shared" si="4"/>
        <v>61.20406369600444</v>
      </c>
      <c r="I38" s="38">
        <f t="shared" si="7"/>
        <v>0</v>
      </c>
      <c r="J38" s="38">
        <f t="shared" si="5"/>
        <v>55.932468939764803</v>
      </c>
      <c r="K38" s="38">
        <f t="shared" si="3"/>
        <v>1.0942492769614149</v>
      </c>
    </row>
    <row r="39" spans="1:11" x14ac:dyDescent="0.25">
      <c r="A39" s="19">
        <v>41486</v>
      </c>
      <c r="B39" s="3" t="s">
        <v>5</v>
      </c>
      <c r="C39" s="28">
        <v>1685.73</v>
      </c>
      <c r="D39" s="29" t="s">
        <v>4</v>
      </c>
      <c r="E39" s="34">
        <f t="shared" si="2"/>
        <v>52.242301739900064</v>
      </c>
      <c r="F39" s="5" t="s">
        <v>6</v>
      </c>
      <c r="G39" s="38">
        <f t="shared" si="6"/>
        <v>0</v>
      </c>
      <c r="H39" s="38">
        <f t="shared" si="4"/>
        <v>56.832344860575553</v>
      </c>
      <c r="I39" s="38">
        <f t="shared" si="7"/>
        <v>0.23000000000001819</v>
      </c>
      <c r="J39" s="38">
        <f t="shared" si="5"/>
        <v>51.953721158353027</v>
      </c>
      <c r="K39" s="38">
        <f t="shared" si="3"/>
        <v>1.0939032583893782</v>
      </c>
    </row>
    <row r="40" spans="1:11" x14ac:dyDescent="0.25">
      <c r="A40" s="19">
        <v>41487</v>
      </c>
      <c r="B40" s="3" t="s">
        <v>5</v>
      </c>
      <c r="C40" s="28">
        <v>1706.87</v>
      </c>
      <c r="D40" s="29" t="s">
        <v>4</v>
      </c>
      <c r="E40" s="34">
        <f t="shared" si="2"/>
        <v>52.945678275613346</v>
      </c>
      <c r="F40" s="5" t="s">
        <v>6</v>
      </c>
      <c r="G40" s="38">
        <f t="shared" si="6"/>
        <v>21.139999999999873</v>
      </c>
      <c r="H40" s="38">
        <f t="shared" si="4"/>
        <v>54.282891656248715</v>
      </c>
      <c r="I40" s="38">
        <f t="shared" si="7"/>
        <v>0</v>
      </c>
      <c r="J40" s="38">
        <f t="shared" si="5"/>
        <v>48.242741075613523</v>
      </c>
      <c r="K40" s="38">
        <f t="shared" si="3"/>
        <v>1.1252033040819163</v>
      </c>
    </row>
    <row r="41" spans="1:11" x14ac:dyDescent="0.25">
      <c r="A41" s="19">
        <v>41488</v>
      </c>
      <c r="B41" s="3" t="s">
        <v>5</v>
      </c>
      <c r="C41" s="28">
        <v>1709.67</v>
      </c>
      <c r="D41" s="29" t="s">
        <v>4</v>
      </c>
      <c r="E41" s="34">
        <f t="shared" si="2"/>
        <v>53.044322198444462</v>
      </c>
      <c r="F41" s="5" t="s">
        <v>6</v>
      </c>
      <c r="G41" s="38">
        <f t="shared" si="6"/>
        <v>2.8000000000001819</v>
      </c>
      <c r="H41" s="38">
        <f t="shared" si="4"/>
        <v>50.605542252230961</v>
      </c>
      <c r="I41" s="38">
        <f t="shared" si="7"/>
        <v>0</v>
      </c>
      <c r="J41" s="38">
        <f t="shared" si="5"/>
        <v>44.796830998783989</v>
      </c>
      <c r="K41" s="38">
        <f t="shared" si="3"/>
        <v>1.1296679056070875</v>
      </c>
    </row>
    <row r="42" spans="1:11" x14ac:dyDescent="0.25">
      <c r="A42" s="19">
        <v>41491</v>
      </c>
      <c r="B42" s="3" t="s">
        <v>5</v>
      </c>
      <c r="C42" s="28">
        <v>1707.14</v>
      </c>
      <c r="D42" s="29" t="s">
        <v>4</v>
      </c>
      <c r="E42" s="34">
        <f t="shared" si="2"/>
        <v>52.936335102682897</v>
      </c>
      <c r="F42" s="5" t="s">
        <v>6</v>
      </c>
      <c r="G42" s="38">
        <f t="shared" si="6"/>
        <v>0</v>
      </c>
      <c r="H42" s="38">
        <f t="shared" si="4"/>
        <v>46.990860662785892</v>
      </c>
      <c r="I42" s="38">
        <f t="shared" si="7"/>
        <v>2.5299999999999727</v>
      </c>
      <c r="J42" s="38">
        <f t="shared" si="5"/>
        <v>41.777771641727988</v>
      </c>
      <c r="K42" s="38">
        <f t="shared" si="3"/>
        <v>1.1247814044694291</v>
      </c>
    </row>
    <row r="43" spans="1:11" x14ac:dyDescent="0.25">
      <c r="A43" s="19">
        <v>41492</v>
      </c>
      <c r="B43" s="3" t="s">
        <v>5</v>
      </c>
      <c r="C43" s="28">
        <v>1697.37</v>
      </c>
      <c r="D43" s="29" t="s">
        <v>4</v>
      </c>
      <c r="E43" s="34">
        <f t="shared" si="2"/>
        <v>52.491924736816593</v>
      </c>
      <c r="F43" s="5" t="s">
        <v>6</v>
      </c>
      <c r="G43" s="38">
        <f t="shared" si="6"/>
        <v>0</v>
      </c>
      <c r="H43" s="38">
        <f t="shared" si="4"/>
        <v>43.634370615444041</v>
      </c>
      <c r="I43" s="38">
        <f t="shared" si="7"/>
        <v>9.7700000000002092</v>
      </c>
      <c r="J43" s="38">
        <f t="shared" si="5"/>
        <v>39.491502238747437</v>
      </c>
      <c r="K43" s="38">
        <f t="shared" si="3"/>
        <v>1.1049053123289849</v>
      </c>
    </row>
    <row r="44" spans="1:11" x14ac:dyDescent="0.25">
      <c r="A44" s="19">
        <v>41493</v>
      </c>
      <c r="B44" s="3" t="s">
        <v>5</v>
      </c>
      <c r="C44" s="28">
        <v>1690.91</v>
      </c>
      <c r="D44" s="29" t="s">
        <v>4</v>
      </c>
      <c r="E44" s="34">
        <f t="shared" si="2"/>
        <v>52.179994856173515</v>
      </c>
      <c r="F44" s="5" t="s">
        <v>6</v>
      </c>
      <c r="G44" s="38">
        <f t="shared" si="6"/>
        <v>0</v>
      </c>
      <c r="H44" s="38">
        <f t="shared" si="4"/>
        <v>40.517629857198038</v>
      </c>
      <c r="I44" s="38">
        <f t="shared" si="7"/>
        <v>6.459999999999809</v>
      </c>
      <c r="J44" s="38">
        <f t="shared" si="5"/>
        <v>37.13210922169403</v>
      </c>
      <c r="K44" s="38">
        <f t="shared" si="3"/>
        <v>1.0911750155449305</v>
      </c>
    </row>
    <row r="45" spans="1:11" x14ac:dyDescent="0.25">
      <c r="A45" s="19">
        <v>41494</v>
      </c>
      <c r="B45" s="3" t="s">
        <v>5</v>
      </c>
      <c r="C45" s="28">
        <v>1697.48</v>
      </c>
      <c r="D45" s="29" t="s">
        <v>4</v>
      </c>
      <c r="E45" s="34">
        <f t="shared" si="2"/>
        <v>52.489219559109692</v>
      </c>
      <c r="F45" s="5" t="s">
        <v>6</v>
      </c>
      <c r="G45" s="38">
        <f t="shared" si="6"/>
        <v>6.5699999999999363</v>
      </c>
      <c r="H45" s="38">
        <f t="shared" si="4"/>
        <v>38.092799153112459</v>
      </c>
      <c r="I45" s="38">
        <f t="shared" si="7"/>
        <v>0</v>
      </c>
      <c r="J45" s="38">
        <f t="shared" si="5"/>
        <v>34.479815705858741</v>
      </c>
      <c r="K45" s="38">
        <f t="shared" si="3"/>
        <v>1.1047854628364446</v>
      </c>
    </row>
    <row r="46" spans="1:11" x14ac:dyDescent="0.25">
      <c r="A46" s="19">
        <v>41495</v>
      </c>
      <c r="B46" s="3" t="s">
        <v>5</v>
      </c>
      <c r="C46" s="28">
        <v>1691.42</v>
      </c>
      <c r="D46" s="29" t="s">
        <v>4</v>
      </c>
      <c r="E46" s="34">
        <f t="shared" si="2"/>
        <v>52.154218682001869</v>
      </c>
      <c r="F46" s="5" t="s">
        <v>6</v>
      </c>
      <c r="G46" s="38">
        <f t="shared" si="6"/>
        <v>0</v>
      </c>
      <c r="H46" s="38">
        <f t="shared" si="4"/>
        <v>35.371884927890143</v>
      </c>
      <c r="I46" s="38">
        <f t="shared" si="7"/>
        <v>6.0599999999999454</v>
      </c>
      <c r="J46" s="38">
        <f t="shared" si="5"/>
        <v>32.44982886972597</v>
      </c>
      <c r="K46" s="38">
        <f t="shared" si="3"/>
        <v>1.0900484273706079</v>
      </c>
    </row>
    <row r="47" spans="1:11" x14ac:dyDescent="0.25">
      <c r="A47" s="19">
        <v>41498</v>
      </c>
      <c r="B47" s="3" t="s">
        <v>5</v>
      </c>
      <c r="C47" s="28">
        <v>1689.47</v>
      </c>
      <c r="D47" s="29" t="s">
        <v>4</v>
      </c>
      <c r="E47" s="34">
        <f t="shared" si="2"/>
        <v>52.039124735340565</v>
      </c>
      <c r="F47" s="5" t="s">
        <v>6</v>
      </c>
      <c r="G47" s="38">
        <f t="shared" si="6"/>
        <v>0</v>
      </c>
      <c r="H47" s="38">
        <f t="shared" si="4"/>
        <v>32.84532171875513</v>
      </c>
      <c r="I47" s="38">
        <f t="shared" si="7"/>
        <v>1.9500000000000455</v>
      </c>
      <c r="J47" s="38">
        <f t="shared" si="5"/>
        <v>30.271269664745546</v>
      </c>
      <c r="K47" s="38">
        <f t="shared" si="3"/>
        <v>1.0850328407931753</v>
      </c>
    </row>
    <row r="48" spans="1:11" x14ac:dyDescent="0.25">
      <c r="A48" s="19">
        <v>41499</v>
      </c>
      <c r="B48" s="3" t="s">
        <v>5</v>
      </c>
      <c r="C48" s="28">
        <v>1694.16</v>
      </c>
      <c r="D48" s="29" t="s">
        <v>4</v>
      </c>
      <c r="E48" s="34">
        <f t="shared" si="2"/>
        <v>52.311707084524762</v>
      </c>
      <c r="F48" s="5" t="s">
        <v>6</v>
      </c>
      <c r="G48" s="38">
        <f t="shared" si="6"/>
        <v>4.6900000000000546</v>
      </c>
      <c r="H48" s="38">
        <f t="shared" si="4"/>
        <v>30.834227310272627</v>
      </c>
      <c r="I48" s="38">
        <f t="shared" si="7"/>
        <v>0</v>
      </c>
      <c r="J48" s="38">
        <f t="shared" si="5"/>
        <v>28.10903611726372</v>
      </c>
      <c r="K48" s="38">
        <f t="shared" si="3"/>
        <v>1.0969507165468111</v>
      </c>
    </row>
    <row r="49" spans="1:11" x14ac:dyDescent="0.25">
      <c r="A49" s="19">
        <v>41500</v>
      </c>
      <c r="B49" s="3" t="s">
        <v>5</v>
      </c>
      <c r="C49" s="28">
        <v>1685.39</v>
      </c>
      <c r="D49" s="29" t="s">
        <v>4</v>
      </c>
      <c r="E49" s="34">
        <f t="shared" si="2"/>
        <v>51.719765822979561</v>
      </c>
      <c r="F49" s="5" t="s">
        <v>6</v>
      </c>
      <c r="G49" s="38">
        <f t="shared" si="6"/>
        <v>0</v>
      </c>
      <c r="H49" s="38">
        <f t="shared" si="4"/>
        <v>28.631782502396014</v>
      </c>
      <c r="I49" s="38">
        <f t="shared" si="7"/>
        <v>8.7699999999999818</v>
      </c>
      <c r="J49" s="38">
        <f t="shared" si="5"/>
        <v>26.727676394602025</v>
      </c>
      <c r="K49" s="38">
        <f t="shared" si="3"/>
        <v>1.0712409892907317</v>
      </c>
    </row>
    <row r="50" spans="1:11" x14ac:dyDescent="0.25">
      <c r="A50" s="19">
        <v>41501</v>
      </c>
      <c r="B50" s="3" t="s">
        <v>5</v>
      </c>
      <c r="C50" s="28">
        <v>1661.32</v>
      </c>
      <c r="D50" s="29" t="s">
        <v>4</v>
      </c>
      <c r="E50" s="34">
        <f t="shared" si="2"/>
        <v>50.045941906873324</v>
      </c>
      <c r="F50" s="5" t="s">
        <v>6</v>
      </c>
      <c r="G50" s="38">
        <f t="shared" si="6"/>
        <v>0</v>
      </c>
      <c r="H50" s="38">
        <f t="shared" si="4"/>
        <v>26.586655180796299</v>
      </c>
      <c r="I50" s="38">
        <f t="shared" si="7"/>
        <v>24.070000000000164</v>
      </c>
      <c r="J50" s="38">
        <f t="shared" si="5"/>
        <v>26.537842366416179</v>
      </c>
      <c r="K50" s="38">
        <f t="shared" si="3"/>
        <v>1.0018393663548886</v>
      </c>
    </row>
    <row r="51" spans="1:11" x14ac:dyDescent="0.25">
      <c r="A51" s="19">
        <v>41502</v>
      </c>
      <c r="B51" s="3" t="s">
        <v>5</v>
      </c>
      <c r="C51" s="28">
        <v>1655.83</v>
      </c>
      <c r="D51" s="29" t="s">
        <v>4</v>
      </c>
      <c r="E51" s="34">
        <f t="shared" si="2"/>
        <v>49.651244480173098</v>
      </c>
      <c r="F51" s="5" t="s">
        <v>6</v>
      </c>
      <c r="G51" s="38">
        <f t="shared" si="6"/>
        <v>0</v>
      </c>
      <c r="H51" s="38">
        <f t="shared" si="4"/>
        <v>24.687608382167991</v>
      </c>
      <c r="I51" s="38">
        <f t="shared" si="7"/>
        <v>5.4900000000000091</v>
      </c>
      <c r="J51" s="38">
        <f t="shared" si="5"/>
        <v>25.034425054529311</v>
      </c>
      <c r="K51" s="38">
        <f t="shared" si="3"/>
        <v>0.98614640952984167</v>
      </c>
    </row>
    <row r="52" spans="1:11" x14ac:dyDescent="0.25">
      <c r="A52" s="19">
        <v>41505</v>
      </c>
      <c r="B52" s="3" t="s">
        <v>5</v>
      </c>
      <c r="C52" s="28">
        <v>1646.06</v>
      </c>
      <c r="D52" s="29" t="s">
        <v>4</v>
      </c>
      <c r="E52" s="34">
        <f t="shared" si="2"/>
        <v>48.911950261699054</v>
      </c>
      <c r="F52" s="5" t="s">
        <v>6</v>
      </c>
      <c r="G52" s="38">
        <f t="shared" si="6"/>
        <v>0</v>
      </c>
      <c r="H52" s="38">
        <f t="shared" si="4"/>
        <v>22.924207783441705</v>
      </c>
      <c r="I52" s="38">
        <f t="shared" si="7"/>
        <v>9.7699999999999818</v>
      </c>
      <c r="J52" s="38">
        <f t="shared" si="5"/>
        <v>23.94410897920579</v>
      </c>
      <c r="K52" s="38">
        <f t="shared" si="3"/>
        <v>0.95740492174297165</v>
      </c>
    </row>
    <row r="53" spans="1:11" x14ac:dyDescent="0.25">
      <c r="A53" s="19">
        <v>41506</v>
      </c>
      <c r="B53" s="3" t="s">
        <v>5</v>
      </c>
      <c r="C53" s="28">
        <v>1652.35</v>
      </c>
      <c r="D53" s="29" t="s">
        <v>4</v>
      </c>
      <c r="E53" s="34">
        <f t="shared" si="2"/>
        <v>49.43396984540783</v>
      </c>
      <c r="F53" s="5" t="s">
        <v>6</v>
      </c>
      <c r="G53" s="38">
        <f t="shared" si="6"/>
        <v>6.2899999999999636</v>
      </c>
      <c r="H53" s="38">
        <f t="shared" si="4"/>
        <v>21.736050084624441</v>
      </c>
      <c r="I53" s="38">
        <f t="shared" si="7"/>
        <v>0</v>
      </c>
      <c r="J53" s="38">
        <f t="shared" si="5"/>
        <v>22.233815480691089</v>
      </c>
      <c r="K53" s="38">
        <f t="shared" si="3"/>
        <v>0.97761223679764142</v>
      </c>
    </row>
    <row r="54" spans="1:11" x14ac:dyDescent="0.25">
      <c r="A54" s="19">
        <v>41507</v>
      </c>
      <c r="B54" s="3" t="s">
        <v>5</v>
      </c>
      <c r="C54" s="28">
        <v>1642.8</v>
      </c>
      <c r="D54" s="29" t="s">
        <v>4</v>
      </c>
      <c r="E54" s="34">
        <f t="shared" si="2"/>
        <v>48.621636182218182</v>
      </c>
      <c r="F54" s="5" t="s">
        <v>6</v>
      </c>
      <c r="G54" s="38">
        <f t="shared" si="6"/>
        <v>0</v>
      </c>
      <c r="H54" s="38">
        <f t="shared" si="4"/>
        <v>20.183475078579839</v>
      </c>
      <c r="I54" s="38">
        <f t="shared" si="7"/>
        <v>9.5499999999999545</v>
      </c>
      <c r="J54" s="38">
        <f t="shared" si="5"/>
        <v>21.327828660641721</v>
      </c>
      <c r="K54" s="38">
        <f t="shared" si="3"/>
        <v>0.94634458105087527</v>
      </c>
    </row>
    <row r="55" spans="1:11" x14ac:dyDescent="0.25">
      <c r="A55" s="19">
        <v>41508</v>
      </c>
      <c r="B55" s="3" t="s">
        <v>5</v>
      </c>
      <c r="C55" s="28">
        <v>1656.96</v>
      </c>
      <c r="D55" s="29" t="s">
        <v>4</v>
      </c>
      <c r="E55" s="34">
        <f t="shared" si="2"/>
        <v>49.935302674641129</v>
      </c>
      <c r="F55" s="5" t="s">
        <v>6</v>
      </c>
      <c r="G55" s="38">
        <f t="shared" si="6"/>
        <v>14.160000000000082</v>
      </c>
      <c r="H55" s="38">
        <f t="shared" si="4"/>
        <v>19.753226858681284</v>
      </c>
      <c r="I55" s="38">
        <f t="shared" si="7"/>
        <v>0</v>
      </c>
      <c r="J55" s="38">
        <f t="shared" si="5"/>
        <v>19.804412327738738</v>
      </c>
      <c r="K55" s="38">
        <f t="shared" si="3"/>
        <v>0.99741545125346831</v>
      </c>
    </row>
    <row r="56" spans="1:11" x14ac:dyDescent="0.25">
      <c r="A56" s="19">
        <v>41509</v>
      </c>
      <c r="B56" s="3" t="s">
        <v>5</v>
      </c>
      <c r="C56" s="28">
        <v>1663.5</v>
      </c>
      <c r="D56" s="29" t="s">
        <v>4</v>
      </c>
      <c r="E56" s="34">
        <f t="shared" si="2"/>
        <v>50.564008207921596</v>
      </c>
      <c r="F56" s="5" t="s">
        <v>6</v>
      </c>
      <c r="G56" s="38">
        <f t="shared" si="6"/>
        <v>6.5399999999999636</v>
      </c>
      <c r="H56" s="38">
        <f t="shared" si="4"/>
        <v>18.809424940204046</v>
      </c>
      <c r="I56" s="38">
        <f t="shared" si="7"/>
        <v>0</v>
      </c>
      <c r="J56" s="38">
        <f t="shared" si="5"/>
        <v>18.38981144718597</v>
      </c>
      <c r="K56" s="38">
        <f t="shared" si="3"/>
        <v>1.0228177158979128</v>
      </c>
    </row>
    <row r="57" spans="1:11" x14ac:dyDescent="0.25">
      <c r="A57" s="19">
        <v>41512</v>
      </c>
      <c r="B57" s="3" t="s">
        <v>5</v>
      </c>
      <c r="C57" s="28">
        <v>1656.78</v>
      </c>
      <c r="D57" s="29" t="s">
        <v>4</v>
      </c>
      <c r="E57" s="34">
        <f t="shared" si="2"/>
        <v>49.870997491145573</v>
      </c>
      <c r="F57" s="5" t="s">
        <v>6</v>
      </c>
      <c r="G57" s="38">
        <f t="shared" si="6"/>
        <v>0</v>
      </c>
      <c r="H57" s="38">
        <f t="shared" si="4"/>
        <v>17.465894587332329</v>
      </c>
      <c r="I57" s="38">
        <f t="shared" si="7"/>
        <v>6.7200000000000273</v>
      </c>
      <c r="J57" s="38">
        <f t="shared" si="5"/>
        <v>17.556253486672688</v>
      </c>
      <c r="K57" s="38">
        <f t="shared" si="3"/>
        <v>0.99485317870302159</v>
      </c>
    </row>
    <row r="58" spans="1:11" x14ac:dyDescent="0.25">
      <c r="A58" s="19">
        <v>41513</v>
      </c>
      <c r="B58" s="3" t="s">
        <v>5</v>
      </c>
      <c r="C58" s="28">
        <v>1630.48</v>
      </c>
      <c r="D58" s="29" t="s">
        <v>4</v>
      </c>
      <c r="E58" s="34">
        <f t="shared" si="2"/>
        <v>47.147492257661071</v>
      </c>
      <c r="F58" s="5" t="s">
        <v>6</v>
      </c>
      <c r="G58" s="38">
        <f t="shared" si="6"/>
        <v>0</v>
      </c>
      <c r="H58" s="38">
        <f t="shared" si="4"/>
        <v>16.218330688237163</v>
      </c>
      <c r="I58" s="38">
        <f t="shared" si="7"/>
        <v>26.299999999999955</v>
      </c>
      <c r="J58" s="38">
        <f t="shared" si="5"/>
        <v>18.180806809053205</v>
      </c>
      <c r="K58" s="38">
        <f t="shared" si="3"/>
        <v>0.8920578090165493</v>
      </c>
    </row>
    <row r="59" spans="1:11" x14ac:dyDescent="0.25">
      <c r="A59" s="19">
        <v>41514</v>
      </c>
      <c r="B59" s="3" t="s">
        <v>5</v>
      </c>
      <c r="C59" s="28">
        <v>1634.96</v>
      </c>
      <c r="D59" s="29" t="s">
        <v>4</v>
      </c>
      <c r="E59" s="34">
        <f t="shared" si="2"/>
        <v>47.671724264071628</v>
      </c>
      <c r="F59" s="5" t="s">
        <v>6</v>
      </c>
      <c r="G59" s="38">
        <f t="shared" si="6"/>
        <v>4.4800000000000182</v>
      </c>
      <c r="H59" s="38">
        <f t="shared" si="4"/>
        <v>15.379878496220226</v>
      </c>
      <c r="I59" s="38">
        <f t="shared" si="7"/>
        <v>0</v>
      </c>
      <c r="J59" s="38">
        <f t="shared" si="5"/>
        <v>16.88217775126369</v>
      </c>
      <c r="K59" s="38">
        <f t="shared" si="3"/>
        <v>0.91101270954625435</v>
      </c>
    </row>
    <row r="60" spans="1:11" x14ac:dyDescent="0.25">
      <c r="A60" s="19">
        <v>41515</v>
      </c>
      <c r="B60" s="3" t="s">
        <v>5</v>
      </c>
      <c r="C60" s="28">
        <v>1638.17</v>
      </c>
      <c r="D60" s="29" t="s">
        <v>4</v>
      </c>
      <c r="E60" s="34">
        <f t="shared" si="2"/>
        <v>48.069185492425042</v>
      </c>
      <c r="F60" s="5" t="s">
        <v>6</v>
      </c>
      <c r="G60" s="38">
        <f t="shared" si="6"/>
        <v>3.2100000000000364</v>
      </c>
      <c r="H60" s="38">
        <f t="shared" si="4"/>
        <v>14.510601460775927</v>
      </c>
      <c r="I60" s="38">
        <f t="shared" si="7"/>
        <v>0</v>
      </c>
      <c r="J60" s="38">
        <f t="shared" si="5"/>
        <v>15.676307911887713</v>
      </c>
      <c r="K60" s="38">
        <f t="shared" si="3"/>
        <v>0.925638966926147</v>
      </c>
    </row>
    <row r="61" spans="1:11" x14ac:dyDescent="0.25">
      <c r="A61" s="19">
        <v>41516</v>
      </c>
      <c r="B61" s="3" t="s">
        <v>5</v>
      </c>
      <c r="C61" s="28">
        <v>1632.97</v>
      </c>
      <c r="D61" s="29" t="s">
        <v>4</v>
      </c>
      <c r="E61" s="34">
        <f t="shared" si="2"/>
        <v>47.440561202121479</v>
      </c>
      <c r="F61" s="5" t="s">
        <v>6</v>
      </c>
      <c r="G61" s="38">
        <f t="shared" si="6"/>
        <v>0</v>
      </c>
      <c r="H61" s="38">
        <f t="shared" si="4"/>
        <v>13.474129927863361</v>
      </c>
      <c r="I61" s="38">
        <f t="shared" si="7"/>
        <v>5.2000000000000455</v>
      </c>
      <c r="J61" s="38">
        <f t="shared" si="5"/>
        <v>14.928000203895737</v>
      </c>
      <c r="K61" s="38">
        <f t="shared" si="3"/>
        <v>0.90260783385754773</v>
      </c>
    </row>
    <row r="62" spans="1:11" x14ac:dyDescent="0.25">
      <c r="A62" s="19">
        <v>41520</v>
      </c>
      <c r="B62" s="3" t="s">
        <v>5</v>
      </c>
      <c r="C62" s="28">
        <v>1639.77</v>
      </c>
      <c r="D62" s="29" t="s">
        <v>4</v>
      </c>
      <c r="E62" s="34">
        <f t="shared" si="2"/>
        <v>48.391034243608232</v>
      </c>
      <c r="F62" s="5" t="s">
        <v>6</v>
      </c>
      <c r="G62" s="38">
        <f t="shared" si="6"/>
        <v>6.7999999999999545</v>
      </c>
      <c r="H62" s="38">
        <f t="shared" si="4"/>
        <v>12.997406361587403</v>
      </c>
      <c r="I62" s="38">
        <f t="shared" si="7"/>
        <v>0</v>
      </c>
      <c r="J62" s="38">
        <f t="shared" si="5"/>
        <v>13.861714475046041</v>
      </c>
      <c r="K62" s="38">
        <f t="shared" si="3"/>
        <v>0.93764782018742554</v>
      </c>
    </row>
    <row r="63" spans="1:11" x14ac:dyDescent="0.25">
      <c r="A63" s="19">
        <v>41521</v>
      </c>
      <c r="B63" s="3" t="s">
        <v>5</v>
      </c>
      <c r="C63" s="28">
        <v>1653.08</v>
      </c>
      <c r="D63" s="29" t="s">
        <v>4</v>
      </c>
      <c r="E63" s="34">
        <f t="shared" si="2"/>
        <v>50.286085122221721</v>
      </c>
      <c r="F63" s="5" t="s">
        <v>6</v>
      </c>
      <c r="G63" s="38">
        <f t="shared" si="6"/>
        <v>13.309999999999945</v>
      </c>
      <c r="H63" s="38">
        <f t="shared" si="4"/>
        <v>13.01973447861687</v>
      </c>
      <c r="I63" s="38">
        <f t="shared" si="7"/>
        <v>0</v>
      </c>
      <c r="J63" s="38">
        <f t="shared" si="5"/>
        <v>12.871592012542752</v>
      </c>
      <c r="K63" s="38">
        <f t="shared" si="3"/>
        <v>1.01150925743527</v>
      </c>
    </row>
    <row r="64" spans="1:11" x14ac:dyDescent="0.25">
      <c r="A64" s="19">
        <v>41522</v>
      </c>
      <c r="B64" s="3" t="s">
        <v>5</v>
      </c>
      <c r="C64" s="28">
        <v>1655.08</v>
      </c>
      <c r="D64" s="29" t="s">
        <v>4</v>
      </c>
      <c r="E64" s="34">
        <f t="shared" si="2"/>
        <v>50.579740100087569</v>
      </c>
      <c r="F64" s="5" t="s">
        <v>6</v>
      </c>
      <c r="G64" s="38">
        <f t="shared" si="6"/>
        <v>2</v>
      </c>
      <c r="H64" s="38">
        <f t="shared" si="4"/>
        <v>12.232610587287095</v>
      </c>
      <c r="I64" s="38">
        <f t="shared" si="7"/>
        <v>0</v>
      </c>
      <c r="J64" s="38">
        <f t="shared" si="5"/>
        <v>11.952192583075414</v>
      </c>
      <c r="K64" s="38">
        <f t="shared" si="3"/>
        <v>1.0234616370396139</v>
      </c>
    </row>
    <row r="65" spans="1:11" x14ac:dyDescent="0.25">
      <c r="A65" s="19">
        <v>41523</v>
      </c>
      <c r="B65" s="3" t="s">
        <v>5</v>
      </c>
      <c r="C65" s="28">
        <v>1655.17</v>
      </c>
      <c r="D65" s="29" t="s">
        <v>4</v>
      </c>
      <c r="E65" s="34">
        <f t="shared" si="2"/>
        <v>50.593882962707148</v>
      </c>
      <c r="F65" s="5" t="s">
        <v>6</v>
      </c>
      <c r="G65" s="38">
        <f t="shared" si="6"/>
        <v>9.0000000000145519E-2</v>
      </c>
      <c r="H65" s="38">
        <f t="shared" si="4"/>
        <v>11.365281259623741</v>
      </c>
      <c r="I65" s="38">
        <f t="shared" si="7"/>
        <v>0</v>
      </c>
      <c r="J65" s="38">
        <f t="shared" si="5"/>
        <v>11.098464541427171</v>
      </c>
      <c r="K65" s="38">
        <f t="shared" si="3"/>
        <v>1.0240408677435175</v>
      </c>
    </row>
    <row r="66" spans="1:11" x14ac:dyDescent="0.25">
      <c r="A66" s="19">
        <v>41526</v>
      </c>
      <c r="B66" s="3" t="s">
        <v>5</v>
      </c>
      <c r="C66" s="28">
        <v>1671.71</v>
      </c>
      <c r="D66" s="29" t="s">
        <v>4</v>
      </c>
      <c r="E66" s="34">
        <f t="shared" si="2"/>
        <v>53.24216578576322</v>
      </c>
      <c r="F66" s="5" t="s">
        <v>6</v>
      </c>
      <c r="G66" s="38">
        <f t="shared" si="6"/>
        <v>16.539999999999964</v>
      </c>
      <c r="H66" s="38">
        <f t="shared" si="4"/>
        <v>11.734904026793471</v>
      </c>
      <c r="I66" s="38">
        <f t="shared" si="7"/>
        <v>0</v>
      </c>
      <c r="J66" s="38">
        <f t="shared" si="5"/>
        <v>10.305717074182374</v>
      </c>
      <c r="K66" s="38">
        <f t="shared" si="3"/>
        <v>1.1386790402185076</v>
      </c>
    </row>
    <row r="67" spans="1:11" x14ac:dyDescent="0.25">
      <c r="A67" s="19">
        <v>41527</v>
      </c>
      <c r="B67" s="3" t="s">
        <v>5</v>
      </c>
      <c r="C67" s="28">
        <v>1683.99</v>
      </c>
      <c r="D67" s="29" t="s">
        <v>4</v>
      </c>
      <c r="E67" s="34">
        <f t="shared" si="2"/>
        <v>55.163754435840907</v>
      </c>
      <c r="F67" s="5" t="s">
        <v>6</v>
      </c>
      <c r="G67" s="38">
        <f t="shared" ref="G67:G98" si="8">IF(C67&gt;C66,C67-C66,0)</f>
        <v>12.279999999999973</v>
      </c>
      <c r="H67" s="38">
        <f t="shared" si="4"/>
        <v>11.773839453451078</v>
      </c>
      <c r="I67" s="38">
        <f t="shared" ref="I67:I98" si="9">IF(C66&gt;C67,C66-C67,0)</f>
        <v>0</v>
      </c>
      <c r="J67" s="38">
        <f t="shared" si="5"/>
        <v>9.5695944260264891</v>
      </c>
      <c r="K67" s="38">
        <f t="shared" ref="K67:K111" si="10">H67/J67</f>
        <v>1.2303383956826519</v>
      </c>
    </row>
    <row r="68" spans="1:11" x14ac:dyDescent="0.25">
      <c r="A68" s="19">
        <v>41528</v>
      </c>
      <c r="B68" s="3" t="s">
        <v>5</v>
      </c>
      <c r="C68" s="28">
        <v>1689.13</v>
      </c>
      <c r="D68" s="29" t="s">
        <v>4</v>
      </c>
      <c r="E68" s="34">
        <f t="shared" si="2"/>
        <v>55.979233975902638</v>
      </c>
      <c r="F68" s="5" t="s">
        <v>6</v>
      </c>
      <c r="G68" s="38">
        <f t="shared" si="8"/>
        <v>5.1400000000001</v>
      </c>
      <c r="H68" s="38">
        <f t="shared" si="4"/>
        <v>11.299993778204581</v>
      </c>
      <c r="I68" s="38">
        <f t="shared" si="9"/>
        <v>0</v>
      </c>
      <c r="J68" s="38">
        <f t="shared" si="5"/>
        <v>8.8860519670245974</v>
      </c>
      <c r="K68" s="38">
        <f t="shared" si="10"/>
        <v>1.271655153507758</v>
      </c>
    </row>
    <row r="69" spans="1:11" x14ac:dyDescent="0.25">
      <c r="A69" s="19">
        <v>41529</v>
      </c>
      <c r="B69" s="3" t="s">
        <v>5</v>
      </c>
      <c r="C69" s="28">
        <v>1683.42</v>
      </c>
      <c r="D69" s="29" t="s">
        <v>4</v>
      </c>
      <c r="E69" s="34">
        <f t="shared" si="2"/>
        <v>54.787114103815249</v>
      </c>
      <c r="F69" s="5" t="s">
        <v>6</v>
      </c>
      <c r="G69" s="38">
        <f t="shared" si="8"/>
        <v>0</v>
      </c>
      <c r="H69" s="38">
        <f t="shared" si="4"/>
        <v>10.492851365475682</v>
      </c>
      <c r="I69" s="38">
        <f t="shared" si="9"/>
        <v>5.7100000000000364</v>
      </c>
      <c r="J69" s="38">
        <f t="shared" si="5"/>
        <v>8.6591911122371279</v>
      </c>
      <c r="K69" s="38">
        <f t="shared" si="10"/>
        <v>1.2117588386110607</v>
      </c>
    </row>
    <row r="70" spans="1:11" x14ac:dyDescent="0.25">
      <c r="A70" s="19">
        <v>41530</v>
      </c>
      <c r="B70" s="3" t="s">
        <v>5</v>
      </c>
      <c r="C70" s="28">
        <v>1687.99</v>
      </c>
      <c r="D70" s="29" t="s">
        <v>4</v>
      </c>
      <c r="E70" s="34">
        <f t="shared" si="2"/>
        <v>55.602044879818095</v>
      </c>
      <c r="F70" s="5" t="s">
        <v>6</v>
      </c>
      <c r="G70" s="38">
        <f t="shared" si="8"/>
        <v>4.5699999999999363</v>
      </c>
      <c r="H70" s="38">
        <f t="shared" si="4"/>
        <v>10.069790553655986</v>
      </c>
      <c r="I70" s="38">
        <f t="shared" si="9"/>
        <v>0</v>
      </c>
      <c r="J70" s="38">
        <f t="shared" si="5"/>
        <v>8.0406774613630478</v>
      </c>
      <c r="K70" s="38">
        <f t="shared" si="10"/>
        <v>1.2523559864256717</v>
      </c>
    </row>
    <row r="71" spans="1:11" x14ac:dyDescent="0.25">
      <c r="A71" s="19">
        <v>41533</v>
      </c>
      <c r="B71" s="3" t="s">
        <v>5</v>
      </c>
      <c r="C71" s="28">
        <v>1697.6</v>
      </c>
      <c r="D71" s="29" t="s">
        <v>4</v>
      </c>
      <c r="E71" s="34">
        <f t="shared" si="2"/>
        <v>57.343204507429149</v>
      </c>
      <c r="F71" s="5" t="s">
        <v>6</v>
      </c>
      <c r="G71" s="38">
        <f t="shared" si="8"/>
        <v>9.6099999999999</v>
      </c>
      <c r="H71" s="38">
        <f t="shared" si="4"/>
        <v>10.036948371251981</v>
      </c>
      <c r="I71" s="38">
        <f t="shared" si="9"/>
        <v>0</v>
      </c>
      <c r="J71" s="38">
        <f t="shared" si="5"/>
        <v>7.4663433569799738</v>
      </c>
      <c r="K71" s="38">
        <f t="shared" si="10"/>
        <v>1.3442923652672436</v>
      </c>
    </row>
    <row r="72" spans="1:11" x14ac:dyDescent="0.25">
      <c r="A72" s="19">
        <v>41534</v>
      </c>
      <c r="B72" s="3" t="s">
        <v>5</v>
      </c>
      <c r="C72" s="28">
        <v>1704.76</v>
      </c>
      <c r="D72" s="29" t="s">
        <v>4</v>
      </c>
      <c r="E72" s="34">
        <f t="shared" si="2"/>
        <v>58.644521174846872</v>
      </c>
      <c r="F72" s="5" t="s">
        <v>6</v>
      </c>
      <c r="G72" s="38">
        <f t="shared" si="8"/>
        <v>7.1600000000000819</v>
      </c>
      <c r="H72" s="38">
        <f t="shared" si="4"/>
        <v>9.8314520590197017</v>
      </c>
      <c r="I72" s="38">
        <f t="shared" si="9"/>
        <v>0</v>
      </c>
      <c r="J72" s="38">
        <f t="shared" si="5"/>
        <v>6.9330331171956905</v>
      </c>
      <c r="K72" s="38">
        <f t="shared" si="10"/>
        <v>1.4180592956689033</v>
      </c>
    </row>
    <row r="73" spans="1:11" x14ac:dyDescent="0.25">
      <c r="A73" s="19">
        <v>41535</v>
      </c>
      <c r="B73" s="3" t="s">
        <v>5</v>
      </c>
      <c r="C73" s="28">
        <v>1725.52</v>
      </c>
      <c r="D73" s="29" t="s">
        <v>4</v>
      </c>
      <c r="E73" s="34">
        <f t="shared" si="2"/>
        <v>62.241277893210373</v>
      </c>
      <c r="F73" s="5" t="s">
        <v>6</v>
      </c>
      <c r="G73" s="38">
        <f t="shared" si="8"/>
        <v>20.759999999999991</v>
      </c>
      <c r="H73" s="38">
        <f t="shared" si="4"/>
        <v>10.61206262623258</v>
      </c>
      <c r="I73" s="38">
        <f t="shared" si="9"/>
        <v>0</v>
      </c>
      <c r="J73" s="38">
        <f t="shared" si="5"/>
        <v>6.4378164659674271</v>
      </c>
      <c r="K73" s="38">
        <f t="shared" si="10"/>
        <v>1.6483947130726224</v>
      </c>
    </row>
    <row r="74" spans="1:11" x14ac:dyDescent="0.25">
      <c r="A74" s="19">
        <v>41536</v>
      </c>
      <c r="B74" s="3" t="s">
        <v>5</v>
      </c>
      <c r="C74" s="28">
        <v>1722.34</v>
      </c>
      <c r="D74" s="29" t="s">
        <v>4</v>
      </c>
      <c r="E74" s="34">
        <f t="shared" si="2"/>
        <v>61.360929863887428</v>
      </c>
      <c r="F74" s="5" t="s">
        <v>6</v>
      </c>
      <c r="G74" s="38">
        <f t="shared" si="8"/>
        <v>0</v>
      </c>
      <c r="H74" s="38">
        <f t="shared" si="4"/>
        <v>9.8540581529302536</v>
      </c>
      <c r="I74" s="38">
        <f t="shared" si="9"/>
        <v>3.1800000000000637</v>
      </c>
      <c r="J74" s="38">
        <f t="shared" si="5"/>
        <v>6.2051152898269013</v>
      </c>
      <c r="K74" s="38">
        <f t="shared" si="10"/>
        <v>1.5880539994294198</v>
      </c>
    </row>
    <row r="75" spans="1:11" x14ac:dyDescent="0.25">
      <c r="A75" s="19">
        <v>41537</v>
      </c>
      <c r="B75" s="3" t="s">
        <v>5</v>
      </c>
      <c r="C75" s="28">
        <v>1709.91</v>
      </c>
      <c r="D75" s="29" t="s">
        <v>4</v>
      </c>
      <c r="E75" s="34">
        <f t="shared" si="2"/>
        <v>57.912833444891852</v>
      </c>
      <c r="F75" s="5" t="s">
        <v>6</v>
      </c>
      <c r="G75" s="38">
        <f t="shared" si="8"/>
        <v>0</v>
      </c>
      <c r="H75" s="38">
        <f t="shared" si="4"/>
        <v>9.1501968562923786</v>
      </c>
      <c r="I75" s="38">
        <f t="shared" si="9"/>
        <v>12.429999999999836</v>
      </c>
      <c r="J75" s="38">
        <f t="shared" si="5"/>
        <v>6.6497499119821111</v>
      </c>
      <c r="K75" s="38">
        <f t="shared" si="10"/>
        <v>1.3760212004070618</v>
      </c>
    </row>
    <row r="76" spans="1:11" x14ac:dyDescent="0.25">
      <c r="A76" s="19">
        <v>41540</v>
      </c>
      <c r="B76" s="3" t="s">
        <v>5</v>
      </c>
      <c r="C76" s="28">
        <v>1701.84</v>
      </c>
      <c r="D76" s="29" t="s">
        <v>4</v>
      </c>
      <c r="E76" s="34">
        <f t="shared" si="2"/>
        <v>55.723494985390673</v>
      </c>
      <c r="F76" s="5" t="s">
        <v>6</v>
      </c>
      <c r="G76" s="38">
        <f t="shared" si="8"/>
        <v>0</v>
      </c>
      <c r="H76" s="38">
        <f t="shared" si="4"/>
        <v>8.4966113665572092</v>
      </c>
      <c r="I76" s="38">
        <f t="shared" si="9"/>
        <v>8.0700000000001637</v>
      </c>
      <c r="J76" s="38">
        <f t="shared" si="5"/>
        <v>6.7511963468405431</v>
      </c>
      <c r="K76" s="38">
        <f t="shared" si="10"/>
        <v>1.2585341812097486</v>
      </c>
    </row>
    <row r="77" spans="1:11" x14ac:dyDescent="0.25">
      <c r="A77" s="19">
        <v>41541</v>
      </c>
      <c r="B77" s="3" t="s">
        <v>5</v>
      </c>
      <c r="C77" s="28">
        <v>1697.42</v>
      </c>
      <c r="D77" s="29" t="s">
        <v>4</v>
      </c>
      <c r="E77" s="34">
        <f t="shared" si="2"/>
        <v>54.508058623627754</v>
      </c>
      <c r="F77" s="5" t="s">
        <v>6</v>
      </c>
      <c r="G77" s="38">
        <f t="shared" si="8"/>
        <v>0</v>
      </c>
      <c r="H77" s="38">
        <f t="shared" si="4"/>
        <v>7.8897105546602662</v>
      </c>
      <c r="I77" s="38">
        <f t="shared" si="9"/>
        <v>4.4199999999998454</v>
      </c>
      <c r="J77" s="38">
        <f t="shared" si="5"/>
        <v>6.5846823220662074</v>
      </c>
      <c r="K77" s="38">
        <f t="shared" si="10"/>
        <v>1.1981915252343645</v>
      </c>
    </row>
    <row r="78" spans="1:11" x14ac:dyDescent="0.25">
      <c r="A78" s="19">
        <v>41542</v>
      </c>
      <c r="B78" s="3" t="s">
        <v>5</v>
      </c>
      <c r="C78" s="28">
        <v>1692.77</v>
      </c>
      <c r="D78" s="29" t="s">
        <v>4</v>
      </c>
      <c r="E78" s="34">
        <f t="shared" si="2"/>
        <v>53.193535882253848</v>
      </c>
      <c r="F78" s="5" t="s">
        <v>6</v>
      </c>
      <c r="G78" s="38">
        <f t="shared" si="8"/>
        <v>0</v>
      </c>
      <c r="H78" s="38">
        <f t="shared" si="4"/>
        <v>7.3261598007559616</v>
      </c>
      <c r="I78" s="38">
        <f t="shared" si="9"/>
        <v>4.6500000000000909</v>
      </c>
      <c r="J78" s="38">
        <f t="shared" si="5"/>
        <v>6.4464907276329138</v>
      </c>
      <c r="K78" s="38">
        <f t="shared" si="10"/>
        <v>1.1364570446603361</v>
      </c>
    </row>
    <row r="79" spans="1:11" x14ac:dyDescent="0.25">
      <c r="A79" s="19">
        <v>41543</v>
      </c>
      <c r="B79" s="3" t="s">
        <v>5</v>
      </c>
      <c r="C79" s="28">
        <v>1698.67</v>
      </c>
      <c r="D79" s="29" t="s">
        <v>4</v>
      </c>
      <c r="E79" s="34">
        <f t="shared" si="2"/>
        <v>54.686730882362639</v>
      </c>
      <c r="F79" s="5" t="s">
        <v>6</v>
      </c>
      <c r="G79" s="38">
        <f t="shared" si="8"/>
        <v>5.9000000000000909</v>
      </c>
      <c r="H79" s="38">
        <f t="shared" si="4"/>
        <v>7.2242912435591142</v>
      </c>
      <c r="I79" s="38">
        <f t="shared" si="9"/>
        <v>0</v>
      </c>
      <c r="J79" s="38">
        <f t="shared" si="5"/>
        <v>5.9860271042305628</v>
      </c>
      <c r="K79" s="38">
        <f t="shared" si="10"/>
        <v>1.2068590933130625</v>
      </c>
    </row>
    <row r="80" spans="1:11" x14ac:dyDescent="0.25">
      <c r="A80" s="19">
        <v>41544</v>
      </c>
      <c r="B80" s="3" t="s">
        <v>5</v>
      </c>
      <c r="C80" s="28">
        <v>1691.75</v>
      </c>
      <c r="D80" s="29" t="s">
        <v>4</v>
      </c>
      <c r="E80" s="34">
        <f t="shared" ref="E80:E111" si="11">100-(100 / (1 + K80))</f>
        <v>52.568491804117556</v>
      </c>
      <c r="F80" s="5" t="s">
        <v>6</v>
      </c>
      <c r="G80" s="38">
        <f t="shared" si="8"/>
        <v>0</v>
      </c>
      <c r="H80" s="38">
        <f t="shared" si="4"/>
        <v>6.7082704404477491</v>
      </c>
      <c r="I80" s="38">
        <f t="shared" si="9"/>
        <v>6.9200000000000728</v>
      </c>
      <c r="J80" s="38">
        <f t="shared" si="5"/>
        <v>6.0527394539283845</v>
      </c>
      <c r="K80" s="38">
        <f t="shared" si="10"/>
        <v>1.1083031892433282</v>
      </c>
    </row>
    <row r="81" spans="1:11" x14ac:dyDescent="0.25">
      <c r="A81" s="19">
        <v>41547</v>
      </c>
      <c r="B81" s="3" t="s">
        <v>5</v>
      </c>
      <c r="C81" s="28">
        <v>1681.55</v>
      </c>
      <c r="D81" s="29" t="s">
        <v>4</v>
      </c>
      <c r="E81" s="34">
        <f t="shared" si="11"/>
        <v>49.523519972547057</v>
      </c>
      <c r="F81" s="5" t="s">
        <v>6</v>
      </c>
      <c r="G81" s="38">
        <f t="shared" si="8"/>
        <v>0</v>
      </c>
      <c r="H81" s="38">
        <f t="shared" si="4"/>
        <v>6.2291082661300532</v>
      </c>
      <c r="I81" s="38">
        <f t="shared" si="9"/>
        <v>10.200000000000045</v>
      </c>
      <c r="J81" s="38">
        <f t="shared" si="5"/>
        <v>6.3489723500763597</v>
      </c>
      <c r="K81" s="38">
        <f t="shared" si="10"/>
        <v>0.98112071098484699</v>
      </c>
    </row>
    <row r="82" spans="1:11" x14ac:dyDescent="0.25">
      <c r="A82" s="19">
        <v>41548</v>
      </c>
      <c r="B82" s="3" t="s">
        <v>5</v>
      </c>
      <c r="C82" s="28">
        <v>1695</v>
      </c>
      <c r="D82" s="29" t="s">
        <v>4</v>
      </c>
      <c r="E82" s="34">
        <f t="shared" si="11"/>
        <v>53.359919668425192</v>
      </c>
      <c r="F82" s="5" t="s">
        <v>6</v>
      </c>
      <c r="G82" s="38">
        <f t="shared" si="8"/>
        <v>13.450000000000045</v>
      </c>
      <c r="H82" s="38">
        <f t="shared" ref="H82:H111" si="12">((H81*13)+G82)/14</f>
        <v>6.7448862471207667</v>
      </c>
      <c r="I82" s="38">
        <f t="shared" si="9"/>
        <v>0</v>
      </c>
      <c r="J82" s="38">
        <f t="shared" ref="J82:J111" si="13">((J81*13)+I82)/14</f>
        <v>5.8954743250709054</v>
      </c>
      <c r="K82" s="38">
        <f t="shared" si="10"/>
        <v>1.1440786398539096</v>
      </c>
    </row>
    <row r="83" spans="1:11" x14ac:dyDescent="0.25">
      <c r="A83" s="19">
        <v>41549</v>
      </c>
      <c r="B83" s="3" t="s">
        <v>5</v>
      </c>
      <c r="C83" s="28">
        <v>1693.87</v>
      </c>
      <c r="D83" s="29" t="s">
        <v>4</v>
      </c>
      <c r="E83" s="34">
        <f t="shared" si="11"/>
        <v>52.995489321006112</v>
      </c>
      <c r="F83" s="5" t="s">
        <v>6</v>
      </c>
      <c r="G83" s="38">
        <f t="shared" si="8"/>
        <v>0</v>
      </c>
      <c r="H83" s="38">
        <f t="shared" si="12"/>
        <v>6.2631086580407125</v>
      </c>
      <c r="I83" s="38">
        <f t="shared" si="9"/>
        <v>1.1300000000001091</v>
      </c>
      <c r="J83" s="38">
        <f t="shared" si="13"/>
        <v>5.5550833018515622</v>
      </c>
      <c r="K83" s="38">
        <f t="shared" si="10"/>
        <v>1.1274553985451774</v>
      </c>
    </row>
    <row r="84" spans="1:11" x14ac:dyDescent="0.25">
      <c r="A84" s="19">
        <v>41550</v>
      </c>
      <c r="B84" s="3" t="s">
        <v>5</v>
      </c>
      <c r="C84" s="28">
        <v>1678.66</v>
      </c>
      <c r="D84" s="29" t="s">
        <v>4</v>
      </c>
      <c r="E84" s="34">
        <f t="shared" si="11"/>
        <v>48.221559069817339</v>
      </c>
      <c r="F84" s="5" t="s">
        <v>6</v>
      </c>
      <c r="G84" s="38">
        <f t="shared" si="8"/>
        <v>0</v>
      </c>
      <c r="H84" s="38">
        <f t="shared" si="12"/>
        <v>5.8157437538949477</v>
      </c>
      <c r="I84" s="38">
        <f t="shared" si="9"/>
        <v>15.209999999999809</v>
      </c>
      <c r="J84" s="38">
        <f t="shared" si="13"/>
        <v>6.2447202088621507</v>
      </c>
      <c r="K84" s="38">
        <f t="shared" si="10"/>
        <v>0.93130573658713733</v>
      </c>
    </row>
    <row r="85" spans="1:11" x14ac:dyDescent="0.25">
      <c r="A85" s="19">
        <v>41551</v>
      </c>
      <c r="B85" s="3" t="s">
        <v>5</v>
      </c>
      <c r="C85" s="28">
        <v>1690.5</v>
      </c>
      <c r="D85" s="29" t="s">
        <v>4</v>
      </c>
      <c r="E85" s="34">
        <f t="shared" si="11"/>
        <v>51.857158716576279</v>
      </c>
      <c r="F85" s="5" t="s">
        <v>6</v>
      </c>
      <c r="G85" s="38">
        <f t="shared" si="8"/>
        <v>11.839999999999918</v>
      </c>
      <c r="H85" s="38">
        <f t="shared" si="12"/>
        <v>6.246047771473874</v>
      </c>
      <c r="I85" s="38">
        <f t="shared" si="9"/>
        <v>0</v>
      </c>
      <c r="J85" s="38">
        <f t="shared" si="13"/>
        <v>5.798668765371997</v>
      </c>
      <c r="K85" s="38">
        <f t="shared" si="10"/>
        <v>1.0771520195761994</v>
      </c>
    </row>
    <row r="86" spans="1:11" x14ac:dyDescent="0.25">
      <c r="A86" s="19">
        <v>41554</v>
      </c>
      <c r="B86" s="3" t="s">
        <v>5</v>
      </c>
      <c r="C86" s="28">
        <v>1676.12</v>
      </c>
      <c r="D86" s="29" t="s">
        <v>4</v>
      </c>
      <c r="E86" s="34">
        <f t="shared" si="11"/>
        <v>47.495318481339517</v>
      </c>
      <c r="F86" s="5" t="s">
        <v>6</v>
      </c>
      <c r="G86" s="38">
        <f t="shared" si="8"/>
        <v>0</v>
      </c>
      <c r="H86" s="38">
        <f t="shared" si="12"/>
        <v>5.799901502082883</v>
      </c>
      <c r="I86" s="38">
        <f t="shared" si="9"/>
        <v>14.380000000000109</v>
      </c>
      <c r="J86" s="38">
        <f t="shared" si="13"/>
        <v>6.4116209964168629</v>
      </c>
      <c r="K86" s="38">
        <f t="shared" si="10"/>
        <v>0.9045920688893121</v>
      </c>
    </row>
    <row r="87" spans="1:11" x14ac:dyDescent="0.25">
      <c r="A87" s="19">
        <v>41555</v>
      </c>
      <c r="B87" s="3" t="s">
        <v>5</v>
      </c>
      <c r="C87" s="28">
        <v>1655.45</v>
      </c>
      <c r="D87" s="29" t="s">
        <v>4</v>
      </c>
      <c r="E87" s="34">
        <f t="shared" si="11"/>
        <v>42.023635455532883</v>
      </c>
      <c r="F87" s="5" t="s">
        <v>6</v>
      </c>
      <c r="G87" s="38">
        <f t="shared" si="8"/>
        <v>0</v>
      </c>
      <c r="H87" s="38">
        <f t="shared" si="12"/>
        <v>5.3856228233626764</v>
      </c>
      <c r="I87" s="38">
        <f t="shared" si="9"/>
        <v>20.669999999999845</v>
      </c>
      <c r="J87" s="38">
        <f t="shared" si="13"/>
        <v>7.4300766395299336</v>
      </c>
      <c r="K87" s="38">
        <f t="shared" si="10"/>
        <v>0.72484081721442373</v>
      </c>
    </row>
    <row r="88" spans="1:11" x14ac:dyDescent="0.25">
      <c r="A88" s="19">
        <v>41556</v>
      </c>
      <c r="B88" s="3" t="s">
        <v>5</v>
      </c>
      <c r="C88" s="28">
        <v>1656.4</v>
      </c>
      <c r="D88" s="29" t="s">
        <v>4</v>
      </c>
      <c r="E88" s="34">
        <f t="shared" si="11"/>
        <v>42.352350471235063</v>
      </c>
      <c r="F88" s="5" t="s">
        <v>6</v>
      </c>
      <c r="G88" s="38">
        <f t="shared" si="8"/>
        <v>0.95000000000004547</v>
      </c>
      <c r="H88" s="38">
        <f t="shared" si="12"/>
        <v>5.068792621693917</v>
      </c>
      <c r="I88" s="38">
        <f t="shared" si="9"/>
        <v>0</v>
      </c>
      <c r="J88" s="38">
        <f t="shared" si="13"/>
        <v>6.8993568795635101</v>
      </c>
      <c r="K88" s="38">
        <f t="shared" si="10"/>
        <v>0.73467610245066717</v>
      </c>
    </row>
    <row r="89" spans="1:11" x14ac:dyDescent="0.25">
      <c r="A89" s="19">
        <v>41557</v>
      </c>
      <c r="B89" s="3" t="s">
        <v>5</v>
      </c>
      <c r="C89" s="28">
        <v>1692.56</v>
      </c>
      <c r="D89" s="29" t="s">
        <v>4</v>
      </c>
      <c r="E89" s="34">
        <f t="shared" si="11"/>
        <v>53.22370956615341</v>
      </c>
      <c r="F89" s="5" t="s">
        <v>6</v>
      </c>
      <c r="G89" s="38">
        <f t="shared" si="8"/>
        <v>36.159999999999854</v>
      </c>
      <c r="H89" s="38">
        <f t="shared" si="12"/>
        <v>7.2895931487157695</v>
      </c>
      <c r="I89" s="38">
        <f t="shared" si="9"/>
        <v>0</v>
      </c>
      <c r="J89" s="38">
        <f t="shared" si="13"/>
        <v>6.4065456738804025</v>
      </c>
      <c r="K89" s="38">
        <f t="shared" si="10"/>
        <v>1.137835195405781</v>
      </c>
    </row>
    <row r="90" spans="1:11" x14ac:dyDescent="0.25">
      <c r="A90" s="19">
        <v>41558</v>
      </c>
      <c r="B90" s="3" t="s">
        <v>5</v>
      </c>
      <c r="C90" s="28">
        <v>1703.2</v>
      </c>
      <c r="D90" s="29" t="s">
        <v>4</v>
      </c>
      <c r="E90" s="34">
        <f t="shared" si="11"/>
        <v>55.861370519928386</v>
      </c>
      <c r="F90" s="5" t="s">
        <v>6</v>
      </c>
      <c r="G90" s="38">
        <f t="shared" si="8"/>
        <v>10.6400000000001</v>
      </c>
      <c r="H90" s="38">
        <f t="shared" si="12"/>
        <v>7.5289079238075072</v>
      </c>
      <c r="I90" s="38">
        <f t="shared" si="9"/>
        <v>0</v>
      </c>
      <c r="J90" s="38">
        <f t="shared" si="13"/>
        <v>5.9489352686032309</v>
      </c>
      <c r="K90" s="38">
        <f t="shared" si="10"/>
        <v>1.2655891489596327</v>
      </c>
    </row>
    <row r="91" spans="1:11" x14ac:dyDescent="0.25">
      <c r="A91" s="19">
        <v>41561</v>
      </c>
      <c r="B91" s="3" t="s">
        <v>5</v>
      </c>
      <c r="C91" s="28">
        <v>1710.14</v>
      </c>
      <c r="D91" s="29" t="s">
        <v>4</v>
      </c>
      <c r="E91" s="34">
        <f t="shared" si="11"/>
        <v>57.543054790945398</v>
      </c>
      <c r="F91" s="5" t="s">
        <v>6</v>
      </c>
      <c r="G91" s="38">
        <f t="shared" si="8"/>
        <v>6.9400000000000546</v>
      </c>
      <c r="H91" s="38">
        <f t="shared" si="12"/>
        <v>7.4868430721069741</v>
      </c>
      <c r="I91" s="38">
        <f t="shared" si="9"/>
        <v>0</v>
      </c>
      <c r="J91" s="38">
        <f t="shared" si="13"/>
        <v>5.5240113208458572</v>
      </c>
      <c r="K91" s="38">
        <f t="shared" si="10"/>
        <v>1.3553272499377429</v>
      </c>
    </row>
    <row r="92" spans="1:11" x14ac:dyDescent="0.25">
      <c r="A92" s="19">
        <v>41562</v>
      </c>
      <c r="B92" s="3" t="s">
        <v>5</v>
      </c>
      <c r="C92" s="28">
        <v>1698.06</v>
      </c>
      <c r="D92" s="29" t="s">
        <v>4</v>
      </c>
      <c r="E92" s="34">
        <f t="shared" si="11"/>
        <v>53.707297946910209</v>
      </c>
      <c r="F92" s="5" t="s">
        <v>6</v>
      </c>
      <c r="G92" s="38">
        <f t="shared" si="8"/>
        <v>0</v>
      </c>
      <c r="H92" s="38">
        <f t="shared" si="12"/>
        <v>6.9520685669564761</v>
      </c>
      <c r="I92" s="38">
        <f t="shared" si="9"/>
        <v>12.080000000000155</v>
      </c>
      <c r="J92" s="38">
        <f t="shared" si="13"/>
        <v>5.992296226499735</v>
      </c>
      <c r="K92" s="38">
        <f t="shared" si="10"/>
        <v>1.1601677060310103</v>
      </c>
    </row>
    <row r="93" spans="1:11" x14ac:dyDescent="0.25">
      <c r="A93" s="19">
        <v>41563</v>
      </c>
      <c r="B93" s="3" t="s">
        <v>5</v>
      </c>
      <c r="C93" s="28">
        <v>1721.54</v>
      </c>
      <c r="D93" s="29" t="s">
        <v>4</v>
      </c>
      <c r="E93" s="34">
        <f t="shared" si="11"/>
        <v>59.375691303433747</v>
      </c>
      <c r="F93" s="5" t="s">
        <v>6</v>
      </c>
      <c r="G93" s="38">
        <f t="shared" si="8"/>
        <v>23.480000000000018</v>
      </c>
      <c r="H93" s="38">
        <f t="shared" si="12"/>
        <v>8.1326350978881585</v>
      </c>
      <c r="I93" s="38">
        <f t="shared" si="9"/>
        <v>0</v>
      </c>
      <c r="J93" s="38">
        <f t="shared" si="13"/>
        <v>5.5642750674640391</v>
      </c>
      <c r="K93" s="38">
        <f t="shared" si="10"/>
        <v>1.4615803495125681</v>
      </c>
    </row>
    <row r="94" spans="1:11" x14ac:dyDescent="0.25">
      <c r="A94" s="19">
        <v>41564</v>
      </c>
      <c r="B94" s="3" t="s">
        <v>5</v>
      </c>
      <c r="C94" s="28">
        <v>1733.15</v>
      </c>
      <c r="D94" s="29" t="s">
        <v>4</v>
      </c>
      <c r="E94" s="34">
        <f t="shared" si="11"/>
        <v>61.86237154468153</v>
      </c>
      <c r="F94" s="5" t="s">
        <v>6</v>
      </c>
      <c r="G94" s="38">
        <f t="shared" si="8"/>
        <v>11.610000000000127</v>
      </c>
      <c r="H94" s="38">
        <f t="shared" si="12"/>
        <v>8.3810183051818701</v>
      </c>
      <c r="I94" s="38">
        <f t="shared" si="9"/>
        <v>0</v>
      </c>
      <c r="J94" s="38">
        <f t="shared" si="13"/>
        <v>5.1668268483594648</v>
      </c>
      <c r="K94" s="38">
        <f t="shared" si="10"/>
        <v>1.6220822859281521</v>
      </c>
    </row>
    <row r="95" spans="1:11" x14ac:dyDescent="0.25">
      <c r="A95" s="19">
        <v>41565</v>
      </c>
      <c r="B95" s="3" t="s">
        <v>5</v>
      </c>
      <c r="C95" s="28">
        <v>1744.5</v>
      </c>
      <c r="D95" s="29" t="s">
        <v>4</v>
      </c>
      <c r="E95" s="34">
        <f t="shared" si="11"/>
        <v>64.171314282761173</v>
      </c>
      <c r="F95" s="5" t="s">
        <v>6</v>
      </c>
      <c r="G95" s="38">
        <f t="shared" si="8"/>
        <v>11.349999999999909</v>
      </c>
      <c r="H95" s="38">
        <f t="shared" si="12"/>
        <v>8.5930884262403016</v>
      </c>
      <c r="I95" s="38">
        <f t="shared" si="9"/>
        <v>0</v>
      </c>
      <c r="J95" s="38">
        <f t="shared" si="13"/>
        <v>4.7977677877623606</v>
      </c>
      <c r="K95" s="38">
        <f t="shared" si="10"/>
        <v>1.7910596774105334</v>
      </c>
    </row>
    <row r="96" spans="1:11" x14ac:dyDescent="0.25">
      <c r="A96" s="19">
        <v>41568</v>
      </c>
      <c r="B96" s="3" t="s">
        <v>5</v>
      </c>
      <c r="C96" s="28">
        <v>1744.66</v>
      </c>
      <c r="D96" s="29" t="s">
        <v>4</v>
      </c>
      <c r="E96" s="34">
        <f t="shared" si="11"/>
        <v>64.204214607093505</v>
      </c>
      <c r="F96" s="5" t="s">
        <v>6</v>
      </c>
      <c r="G96" s="38">
        <f t="shared" si="8"/>
        <v>0.16000000000008185</v>
      </c>
      <c r="H96" s="38">
        <f t="shared" si="12"/>
        <v>7.9907249672231435</v>
      </c>
      <c r="I96" s="38">
        <f t="shared" si="9"/>
        <v>0</v>
      </c>
      <c r="J96" s="38">
        <f t="shared" si="13"/>
        <v>4.4550700886364778</v>
      </c>
      <c r="K96" s="38">
        <f t="shared" si="10"/>
        <v>1.7936249729504909</v>
      </c>
    </row>
    <row r="97" spans="1:11" x14ac:dyDescent="0.25">
      <c r="A97" s="19">
        <v>41569</v>
      </c>
      <c r="B97" s="3" t="s">
        <v>5</v>
      </c>
      <c r="C97" s="28">
        <v>1754.67</v>
      </c>
      <c r="D97" s="29" t="s">
        <v>4</v>
      </c>
      <c r="E97" s="34">
        <f t="shared" si="11"/>
        <v>66.289806479246295</v>
      </c>
      <c r="F97" s="5" t="s">
        <v>6</v>
      </c>
      <c r="G97" s="38">
        <f t="shared" si="8"/>
        <v>10.009999999999991</v>
      </c>
      <c r="H97" s="38">
        <f t="shared" si="12"/>
        <v>8.1349588981357748</v>
      </c>
      <c r="I97" s="38">
        <f t="shared" si="9"/>
        <v>0</v>
      </c>
      <c r="J97" s="38">
        <f t="shared" si="13"/>
        <v>4.1368507965910153</v>
      </c>
      <c r="K97" s="38">
        <f t="shared" si="10"/>
        <v>1.9664617599550394</v>
      </c>
    </row>
    <row r="98" spans="1:11" x14ac:dyDescent="0.25">
      <c r="A98" s="19">
        <v>41570</v>
      </c>
      <c r="B98" s="3" t="s">
        <v>5</v>
      </c>
      <c r="C98" s="28">
        <v>1746.38</v>
      </c>
      <c r="D98" s="29" t="s">
        <v>4</v>
      </c>
      <c r="E98" s="34">
        <f t="shared" si="11"/>
        <v>63.015280501225966</v>
      </c>
      <c r="F98" s="5" t="s">
        <v>6</v>
      </c>
      <c r="G98" s="38">
        <f t="shared" si="8"/>
        <v>0</v>
      </c>
      <c r="H98" s="38">
        <f t="shared" si="12"/>
        <v>7.5538904054117912</v>
      </c>
      <c r="I98" s="38">
        <f t="shared" si="9"/>
        <v>8.2899999999999636</v>
      </c>
      <c r="J98" s="38">
        <f t="shared" si="13"/>
        <v>4.4335043111202257</v>
      </c>
      <c r="K98" s="38">
        <f t="shared" si="10"/>
        <v>1.7038193436431166</v>
      </c>
    </row>
    <row r="99" spans="1:11" x14ac:dyDescent="0.25">
      <c r="A99" s="19">
        <v>41571</v>
      </c>
      <c r="B99" s="3" t="s">
        <v>5</v>
      </c>
      <c r="C99" s="28">
        <v>1752.07</v>
      </c>
      <c r="D99" s="29" t="s">
        <v>4</v>
      </c>
      <c r="E99" s="34">
        <f t="shared" si="11"/>
        <v>64.318122662026127</v>
      </c>
      <c r="F99" s="5" t="s">
        <v>6</v>
      </c>
      <c r="G99" s="38">
        <f t="shared" ref="G99:G111" si="14">IF(C99&gt;C98,C99-C98,0)</f>
        <v>5.6899999999998272</v>
      </c>
      <c r="H99" s="38">
        <f t="shared" si="12"/>
        <v>7.4207553764537932</v>
      </c>
      <c r="I99" s="38">
        <f t="shared" ref="I99:I111" si="15">IF(C98&gt;C99,C98-C99,0)</f>
        <v>0</v>
      </c>
      <c r="J99" s="38">
        <f t="shared" si="13"/>
        <v>4.1168254317544948</v>
      </c>
      <c r="K99" s="38">
        <f t="shared" si="10"/>
        <v>1.8025431244217807</v>
      </c>
    </row>
    <row r="100" spans="1:11" x14ac:dyDescent="0.25">
      <c r="A100" s="19">
        <v>41572</v>
      </c>
      <c r="B100" s="3" t="s">
        <v>5</v>
      </c>
      <c r="C100" s="28">
        <v>1759.77</v>
      </c>
      <c r="D100" s="29" t="s">
        <v>4</v>
      </c>
      <c r="E100" s="34">
        <f t="shared" si="11"/>
        <v>66.06048413734905</v>
      </c>
      <c r="F100" s="5" t="s">
        <v>6</v>
      </c>
      <c r="G100" s="38">
        <f t="shared" si="14"/>
        <v>7.7000000000000455</v>
      </c>
      <c r="H100" s="38">
        <f t="shared" si="12"/>
        <v>7.4407014209928111</v>
      </c>
      <c r="I100" s="38">
        <f t="shared" si="15"/>
        <v>0</v>
      </c>
      <c r="J100" s="38">
        <f t="shared" si="13"/>
        <v>3.8227664723434596</v>
      </c>
      <c r="K100" s="38">
        <f t="shared" si="10"/>
        <v>1.9464179867705753</v>
      </c>
    </row>
    <row r="101" spans="1:11" x14ac:dyDescent="0.25">
      <c r="A101" s="19">
        <v>41575</v>
      </c>
      <c r="B101" s="3" t="s">
        <v>5</v>
      </c>
      <c r="C101" s="28">
        <v>1762.11</v>
      </c>
      <c r="D101" s="29" t="s">
        <v>4</v>
      </c>
      <c r="E101" s="34">
        <f t="shared" si="11"/>
        <v>66.59433566839013</v>
      </c>
      <c r="F101" s="5" t="s">
        <v>6</v>
      </c>
      <c r="G101" s="38">
        <f t="shared" si="14"/>
        <v>2.3399999999999181</v>
      </c>
      <c r="H101" s="38">
        <f t="shared" si="12"/>
        <v>7.0763656052076049</v>
      </c>
      <c r="I101" s="38">
        <f t="shared" si="15"/>
        <v>0</v>
      </c>
      <c r="J101" s="38">
        <f t="shared" si="13"/>
        <v>3.5497117243189265</v>
      </c>
      <c r="K101" s="38">
        <f t="shared" si="10"/>
        <v>1.9935043053574522</v>
      </c>
    </row>
    <row r="102" spans="1:11" x14ac:dyDescent="0.25">
      <c r="A102" s="19">
        <v>41576</v>
      </c>
      <c r="B102" s="3" t="s">
        <v>5</v>
      </c>
      <c r="C102" s="28">
        <v>1771.95</v>
      </c>
      <c r="D102" s="29" t="s">
        <v>4</v>
      </c>
      <c r="E102" s="34">
        <f t="shared" si="11"/>
        <v>68.815676029426697</v>
      </c>
      <c r="F102" s="5" t="s">
        <v>6</v>
      </c>
      <c r="G102" s="38">
        <f t="shared" si="14"/>
        <v>9.8400000000001455</v>
      </c>
      <c r="H102" s="38">
        <f t="shared" si="12"/>
        <v>7.273768061978501</v>
      </c>
      <c r="I102" s="38">
        <f t="shared" si="15"/>
        <v>0</v>
      </c>
      <c r="J102" s="38">
        <f t="shared" si="13"/>
        <v>3.2961608868675745</v>
      </c>
      <c r="K102" s="38">
        <f t="shared" si="10"/>
        <v>2.2067393891355067</v>
      </c>
    </row>
    <row r="103" spans="1:11" x14ac:dyDescent="0.25">
      <c r="A103" s="19">
        <v>41577</v>
      </c>
      <c r="B103" s="3" t="s">
        <v>5</v>
      </c>
      <c r="C103" s="28">
        <v>1763.31</v>
      </c>
      <c r="D103" s="29" t="s">
        <v>4</v>
      </c>
      <c r="E103" s="34">
        <f t="shared" si="11"/>
        <v>64.744664724086633</v>
      </c>
      <c r="F103" s="5" t="s">
        <v>6</v>
      </c>
      <c r="G103" s="38">
        <f t="shared" si="14"/>
        <v>0</v>
      </c>
      <c r="H103" s="38">
        <f t="shared" si="12"/>
        <v>6.754213200408608</v>
      </c>
      <c r="I103" s="38">
        <f t="shared" si="15"/>
        <v>8.6400000000001</v>
      </c>
      <c r="J103" s="38">
        <f t="shared" si="13"/>
        <v>3.6778636806627545</v>
      </c>
      <c r="K103" s="38">
        <f t="shared" si="10"/>
        <v>1.836450120737344</v>
      </c>
    </row>
    <row r="104" spans="1:11" x14ac:dyDescent="0.25">
      <c r="A104" s="19">
        <v>41578</v>
      </c>
      <c r="B104" s="3" t="s">
        <v>5</v>
      </c>
      <c r="C104" s="28">
        <v>1756.54</v>
      </c>
      <c r="D104" s="29" t="s">
        <v>4</v>
      </c>
      <c r="E104" s="34">
        <f t="shared" si="11"/>
        <v>61.66628410041254</v>
      </c>
      <c r="F104" s="5" t="s">
        <v>6</v>
      </c>
      <c r="G104" s="38">
        <f t="shared" si="14"/>
        <v>0</v>
      </c>
      <c r="H104" s="38">
        <f t="shared" si="12"/>
        <v>6.2717694003794211</v>
      </c>
      <c r="I104" s="38">
        <f t="shared" si="15"/>
        <v>6.7699999999999818</v>
      </c>
      <c r="J104" s="38">
        <f t="shared" si="13"/>
        <v>3.8987305606154132</v>
      </c>
      <c r="K104" s="38">
        <f t="shared" si="10"/>
        <v>1.6086696176792028</v>
      </c>
    </row>
    <row r="105" spans="1:11" x14ac:dyDescent="0.25">
      <c r="A105" s="19">
        <v>41579</v>
      </c>
      <c r="B105" s="3" t="s">
        <v>5</v>
      </c>
      <c r="C105" s="28">
        <v>1761.64</v>
      </c>
      <c r="D105" s="29" t="s">
        <v>4</v>
      </c>
      <c r="E105" s="34">
        <f t="shared" si="11"/>
        <v>63.090016512830772</v>
      </c>
      <c r="F105" s="5" t="s">
        <v>6</v>
      </c>
      <c r="G105" s="38">
        <f t="shared" si="14"/>
        <v>5.1000000000001364</v>
      </c>
      <c r="H105" s="38">
        <f t="shared" si="12"/>
        <v>6.1880715860666147</v>
      </c>
      <c r="I105" s="38">
        <f t="shared" si="15"/>
        <v>0</v>
      </c>
      <c r="J105" s="38">
        <f t="shared" si="13"/>
        <v>3.6202498062857411</v>
      </c>
      <c r="K105" s="38">
        <f t="shared" si="10"/>
        <v>1.7092940866462956</v>
      </c>
    </row>
    <row r="106" spans="1:11" x14ac:dyDescent="0.25">
      <c r="A106" s="19">
        <v>41582</v>
      </c>
      <c r="B106" s="3" t="s">
        <v>5</v>
      </c>
      <c r="C106" s="28">
        <v>1767.93</v>
      </c>
      <c r="D106" s="29" t="s">
        <v>4</v>
      </c>
      <c r="E106" s="34">
        <f t="shared" si="11"/>
        <v>64.825195567061002</v>
      </c>
      <c r="F106" s="5" t="s">
        <v>6</v>
      </c>
      <c r="G106" s="38">
        <f t="shared" si="14"/>
        <v>6.2899999999999636</v>
      </c>
      <c r="H106" s="38">
        <f t="shared" si="12"/>
        <v>6.1953521870618546</v>
      </c>
      <c r="I106" s="38">
        <f t="shared" si="15"/>
        <v>0</v>
      </c>
      <c r="J106" s="38">
        <f t="shared" si="13"/>
        <v>3.361660534408188</v>
      </c>
      <c r="K106" s="38">
        <f t="shared" si="10"/>
        <v>1.8429440223513023</v>
      </c>
    </row>
    <row r="107" spans="1:11" x14ac:dyDescent="0.25">
      <c r="A107" s="19">
        <v>41583</v>
      </c>
      <c r="B107" s="3" t="s">
        <v>5</v>
      </c>
      <c r="C107" s="28">
        <v>1762.97</v>
      </c>
      <c r="D107" s="29" t="s">
        <v>4</v>
      </c>
      <c r="E107" s="34">
        <f t="shared" si="11"/>
        <v>62.33657273560928</v>
      </c>
      <c r="F107" s="5" t="s">
        <v>6</v>
      </c>
      <c r="G107" s="38">
        <f t="shared" si="14"/>
        <v>0</v>
      </c>
      <c r="H107" s="38">
        <f t="shared" si="12"/>
        <v>5.7528270308431511</v>
      </c>
      <c r="I107" s="38">
        <f t="shared" si="15"/>
        <v>4.9600000000000364</v>
      </c>
      <c r="J107" s="38">
        <f t="shared" si="13"/>
        <v>3.4758276390933203</v>
      </c>
      <c r="K107" s="38">
        <f t="shared" si="10"/>
        <v>1.655095599718458</v>
      </c>
    </row>
    <row r="108" spans="1:11" x14ac:dyDescent="0.25">
      <c r="A108" s="19">
        <v>41584</v>
      </c>
      <c r="B108" s="3" t="s">
        <v>5</v>
      </c>
      <c r="C108" s="28">
        <v>1770.49</v>
      </c>
      <c r="D108" s="29" t="s">
        <v>4</v>
      </c>
      <c r="E108" s="34">
        <f t="shared" si="11"/>
        <v>64.558106937522496</v>
      </c>
      <c r="F108" s="5" t="s">
        <v>6</v>
      </c>
      <c r="G108" s="38">
        <f t="shared" si="14"/>
        <v>7.5199999999999818</v>
      </c>
      <c r="H108" s="38">
        <f t="shared" si="12"/>
        <v>5.8790536714972106</v>
      </c>
      <c r="I108" s="38">
        <f t="shared" si="15"/>
        <v>0</v>
      </c>
      <c r="J108" s="38">
        <f t="shared" si="13"/>
        <v>3.2275542363009402</v>
      </c>
      <c r="K108" s="38">
        <f t="shared" si="10"/>
        <v>1.8215197146416109</v>
      </c>
    </row>
    <row r="109" spans="1:11" x14ac:dyDescent="0.25">
      <c r="A109" s="19">
        <v>41585</v>
      </c>
      <c r="B109" s="3" t="s">
        <v>5</v>
      </c>
      <c r="C109" s="28">
        <v>1747.15</v>
      </c>
      <c r="D109" s="29" t="s">
        <v>4</v>
      </c>
      <c r="E109" s="34">
        <f t="shared" si="11"/>
        <v>53.926414451262737</v>
      </c>
      <c r="F109" s="5" t="s">
        <v>6</v>
      </c>
      <c r="G109" s="38">
        <f t="shared" si="14"/>
        <v>0</v>
      </c>
      <c r="H109" s="38">
        <f t="shared" si="12"/>
        <v>5.4591212663902677</v>
      </c>
      <c r="I109" s="38">
        <f t="shared" si="15"/>
        <v>23.339999999999918</v>
      </c>
      <c r="J109" s="38">
        <f t="shared" si="13"/>
        <v>4.6641575051365818</v>
      </c>
      <c r="K109" s="38">
        <f t="shared" si="10"/>
        <v>1.1704410197078898</v>
      </c>
    </row>
    <row r="110" spans="1:11" x14ac:dyDescent="0.25">
      <c r="A110" s="19">
        <v>41586</v>
      </c>
      <c r="B110" s="3" t="s">
        <v>5</v>
      </c>
      <c r="C110" s="28">
        <v>1770.61</v>
      </c>
      <c r="D110" s="29" t="s">
        <v>4</v>
      </c>
      <c r="E110" s="34">
        <f t="shared" si="11"/>
        <v>60.897058239447965</v>
      </c>
      <c r="F110" s="5" t="s">
        <v>6</v>
      </c>
      <c r="G110" s="38">
        <f t="shared" si="14"/>
        <v>23.459999999999809</v>
      </c>
      <c r="H110" s="38">
        <f t="shared" si="12"/>
        <v>6.7448983187909493</v>
      </c>
      <c r="I110" s="38">
        <f t="shared" si="15"/>
        <v>0</v>
      </c>
      <c r="J110" s="38">
        <f t="shared" si="13"/>
        <v>4.3310033976268256</v>
      </c>
      <c r="K110" s="38">
        <f t="shared" si="10"/>
        <v>1.5573523499166078</v>
      </c>
    </row>
    <row r="111" spans="1:11" x14ac:dyDescent="0.25">
      <c r="A111" s="19">
        <v>41589</v>
      </c>
      <c r="B111" s="3" t="s">
        <v>5</v>
      </c>
      <c r="C111" s="28">
        <v>1771.89</v>
      </c>
      <c r="D111" s="29" t="s">
        <v>4</v>
      </c>
      <c r="E111" s="34">
        <f t="shared" si="11"/>
        <v>61.241609039909484</v>
      </c>
      <c r="F111" s="5" t="s">
        <v>6</v>
      </c>
      <c r="G111" s="38">
        <f t="shared" si="14"/>
        <v>1.2800000000002001</v>
      </c>
      <c r="H111" s="38">
        <f t="shared" si="12"/>
        <v>6.3545484388773241</v>
      </c>
      <c r="I111" s="38">
        <f t="shared" si="15"/>
        <v>0</v>
      </c>
      <c r="J111" s="38">
        <f t="shared" si="13"/>
        <v>4.0216460120820523</v>
      </c>
      <c r="K111" s="38">
        <f t="shared" si="10"/>
        <v>1.5800864670303245</v>
      </c>
    </row>
    <row r="112" spans="1:11" s="29" customFormat="1" x14ac:dyDescent="0.25">
      <c r="A112" s="19"/>
      <c r="B112" s="3"/>
      <c r="C112" s="28">
        <f>COUNT(C2:C111)</f>
        <v>110</v>
      </c>
      <c r="E112" s="34">
        <f>COUNTIF(E2:E111, "&gt;0")</f>
        <v>96</v>
      </c>
      <c r="F1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0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37" sqref="W37"/>
    </sheetView>
  </sheetViews>
  <sheetFormatPr defaultRowHeight="12.75" x14ac:dyDescent="0.2"/>
  <cols>
    <col min="1" max="1" width="1.7109375" style="43" customWidth="1"/>
    <col min="2" max="2" width="10" style="42" customWidth="1"/>
    <col min="3" max="3" width="2.42578125" style="42" customWidth="1"/>
    <col min="4" max="4" width="7.5703125" style="58" bestFit="1" customWidth="1"/>
    <col min="5" max="5" width="1.5703125" style="58" bestFit="1" customWidth="1"/>
    <col min="6" max="6" width="7.5703125" style="58" bestFit="1" customWidth="1"/>
    <col min="7" max="7" width="1.5703125" style="58" bestFit="1" customWidth="1"/>
    <col min="8" max="8" width="7.5703125" style="58" bestFit="1" customWidth="1"/>
    <col min="9" max="9" width="1.5703125" style="58" bestFit="1" customWidth="1"/>
    <col min="10" max="12" width="13.7109375" style="50" bestFit="1" customWidth="1"/>
    <col min="13" max="13" width="14.7109375" style="50" bestFit="1" customWidth="1"/>
    <col min="14" max="15" width="13.7109375" style="50" bestFit="1" customWidth="1"/>
    <col min="16" max="16" width="14.7109375" style="51" bestFit="1" customWidth="1"/>
    <col min="17" max="17" width="1.5703125" style="51" bestFit="1" customWidth="1"/>
    <col min="18" max="18" width="15.7109375" style="51" bestFit="1" customWidth="1"/>
    <col min="19" max="19" width="1.5703125" style="51" bestFit="1" customWidth="1"/>
    <col min="20" max="21" width="15.7109375" style="51" bestFit="1" customWidth="1"/>
    <col min="22" max="22" width="14.7109375" style="51" bestFit="1" customWidth="1"/>
    <col min="23" max="23" width="15.7109375" style="51" bestFit="1" customWidth="1"/>
    <col min="24" max="24" width="2.140625" style="43" bestFit="1" customWidth="1"/>
    <col min="25" max="25" width="11.42578125" style="43" customWidth="1"/>
    <col min="26" max="26" width="15.7109375" style="43" bestFit="1" customWidth="1"/>
    <col min="27" max="262" width="11.42578125" style="43" customWidth="1"/>
    <col min="263" max="263" width="1.7109375" style="43" customWidth="1"/>
    <col min="264" max="264" width="10" style="43" customWidth="1"/>
    <col min="265" max="273" width="5.85546875" style="43" customWidth="1"/>
    <col min="274" max="274" width="7.140625" style="43" customWidth="1"/>
    <col min="275" max="275" width="6.42578125" style="43" customWidth="1"/>
    <col min="276" max="279" width="5.7109375" style="43" customWidth="1"/>
    <col min="280" max="280" width="1.7109375" style="43" customWidth="1"/>
    <col min="281" max="518" width="11.42578125" style="43" customWidth="1"/>
    <col min="519" max="519" width="1.7109375" style="43" customWidth="1"/>
    <col min="520" max="520" width="10" style="43" customWidth="1"/>
    <col min="521" max="529" width="5.85546875" style="43" customWidth="1"/>
    <col min="530" max="530" width="7.140625" style="43" customWidth="1"/>
    <col min="531" max="531" width="6.42578125" style="43" customWidth="1"/>
    <col min="532" max="535" width="5.7109375" style="43" customWidth="1"/>
    <col min="536" max="536" width="1.7109375" style="43" customWidth="1"/>
    <col min="537" max="774" width="11.42578125" style="43" customWidth="1"/>
    <col min="775" max="775" width="1.7109375" style="43" customWidth="1"/>
    <col min="776" max="776" width="10" style="43" customWidth="1"/>
    <col min="777" max="785" width="5.85546875" style="43" customWidth="1"/>
    <col min="786" max="786" width="7.140625" style="43" customWidth="1"/>
    <col min="787" max="787" width="6.42578125" style="43" customWidth="1"/>
    <col min="788" max="791" width="5.7109375" style="43" customWidth="1"/>
    <col min="792" max="792" width="1.7109375" style="43" customWidth="1"/>
    <col min="793" max="1030" width="11.42578125" style="43" customWidth="1"/>
    <col min="1031" max="1031" width="1.7109375" style="43" customWidth="1"/>
    <col min="1032" max="1032" width="10" style="43" customWidth="1"/>
    <col min="1033" max="1041" width="5.85546875" style="43" customWidth="1"/>
    <col min="1042" max="1042" width="7.140625" style="43" customWidth="1"/>
    <col min="1043" max="1043" width="6.42578125" style="43" customWidth="1"/>
    <col min="1044" max="1047" width="5.7109375" style="43" customWidth="1"/>
    <col min="1048" max="1048" width="1.7109375" style="43" customWidth="1"/>
    <col min="1049" max="1286" width="11.42578125" style="43" customWidth="1"/>
    <col min="1287" max="1287" width="1.7109375" style="43" customWidth="1"/>
    <col min="1288" max="1288" width="10" style="43" customWidth="1"/>
    <col min="1289" max="1297" width="5.85546875" style="43" customWidth="1"/>
    <col min="1298" max="1298" width="7.140625" style="43" customWidth="1"/>
    <col min="1299" max="1299" width="6.42578125" style="43" customWidth="1"/>
    <col min="1300" max="1303" width="5.7109375" style="43" customWidth="1"/>
    <col min="1304" max="1304" width="1.7109375" style="43" customWidth="1"/>
    <col min="1305" max="1542" width="11.42578125" style="43" customWidth="1"/>
    <col min="1543" max="1543" width="1.7109375" style="43" customWidth="1"/>
    <col min="1544" max="1544" width="10" style="43" customWidth="1"/>
    <col min="1545" max="1553" width="5.85546875" style="43" customWidth="1"/>
    <col min="1554" max="1554" width="7.140625" style="43" customWidth="1"/>
    <col min="1555" max="1555" width="6.42578125" style="43" customWidth="1"/>
    <col min="1556" max="1559" width="5.7109375" style="43" customWidth="1"/>
    <col min="1560" max="1560" width="1.7109375" style="43" customWidth="1"/>
    <col min="1561" max="1798" width="11.42578125" style="43" customWidth="1"/>
    <col min="1799" max="1799" width="1.7109375" style="43" customWidth="1"/>
    <col min="1800" max="1800" width="10" style="43" customWidth="1"/>
    <col min="1801" max="1809" width="5.85546875" style="43" customWidth="1"/>
    <col min="1810" max="1810" width="7.140625" style="43" customWidth="1"/>
    <col min="1811" max="1811" width="6.42578125" style="43" customWidth="1"/>
    <col min="1812" max="1815" width="5.7109375" style="43" customWidth="1"/>
    <col min="1816" max="1816" width="1.7109375" style="43" customWidth="1"/>
    <col min="1817" max="2054" width="11.42578125" style="43" customWidth="1"/>
    <col min="2055" max="2055" width="1.7109375" style="43" customWidth="1"/>
    <col min="2056" max="2056" width="10" style="43" customWidth="1"/>
    <col min="2057" max="2065" width="5.85546875" style="43" customWidth="1"/>
    <col min="2066" max="2066" width="7.140625" style="43" customWidth="1"/>
    <col min="2067" max="2067" width="6.42578125" style="43" customWidth="1"/>
    <col min="2068" max="2071" width="5.7109375" style="43" customWidth="1"/>
    <col min="2072" max="2072" width="1.7109375" style="43" customWidth="1"/>
    <col min="2073" max="2310" width="11.42578125" style="43" customWidth="1"/>
    <col min="2311" max="2311" width="1.7109375" style="43" customWidth="1"/>
    <col min="2312" max="2312" width="10" style="43" customWidth="1"/>
    <col min="2313" max="2321" width="5.85546875" style="43" customWidth="1"/>
    <col min="2322" max="2322" width="7.140625" style="43" customWidth="1"/>
    <col min="2323" max="2323" width="6.42578125" style="43" customWidth="1"/>
    <col min="2324" max="2327" width="5.7109375" style="43" customWidth="1"/>
    <col min="2328" max="2328" width="1.7109375" style="43" customWidth="1"/>
    <col min="2329" max="2566" width="11.42578125" style="43" customWidth="1"/>
    <col min="2567" max="2567" width="1.7109375" style="43" customWidth="1"/>
    <col min="2568" max="2568" width="10" style="43" customWidth="1"/>
    <col min="2569" max="2577" width="5.85546875" style="43" customWidth="1"/>
    <col min="2578" max="2578" width="7.140625" style="43" customWidth="1"/>
    <col min="2579" max="2579" width="6.42578125" style="43" customWidth="1"/>
    <col min="2580" max="2583" width="5.7109375" style="43" customWidth="1"/>
    <col min="2584" max="2584" width="1.7109375" style="43" customWidth="1"/>
    <col min="2585" max="2822" width="11.42578125" style="43" customWidth="1"/>
    <col min="2823" max="2823" width="1.7109375" style="43" customWidth="1"/>
    <col min="2824" max="2824" width="10" style="43" customWidth="1"/>
    <col min="2825" max="2833" width="5.85546875" style="43" customWidth="1"/>
    <col min="2834" max="2834" width="7.140625" style="43" customWidth="1"/>
    <col min="2835" max="2835" width="6.42578125" style="43" customWidth="1"/>
    <col min="2836" max="2839" width="5.7109375" style="43" customWidth="1"/>
    <col min="2840" max="2840" width="1.7109375" style="43" customWidth="1"/>
    <col min="2841" max="3078" width="11.42578125" style="43" customWidth="1"/>
    <col min="3079" max="3079" width="1.7109375" style="43" customWidth="1"/>
    <col min="3080" max="3080" width="10" style="43" customWidth="1"/>
    <col min="3081" max="3089" width="5.85546875" style="43" customWidth="1"/>
    <col min="3090" max="3090" width="7.140625" style="43" customWidth="1"/>
    <col min="3091" max="3091" width="6.42578125" style="43" customWidth="1"/>
    <col min="3092" max="3095" width="5.7109375" style="43" customWidth="1"/>
    <col min="3096" max="3096" width="1.7109375" style="43" customWidth="1"/>
    <col min="3097" max="3334" width="11.42578125" style="43" customWidth="1"/>
    <col min="3335" max="3335" width="1.7109375" style="43" customWidth="1"/>
    <col min="3336" max="3336" width="10" style="43" customWidth="1"/>
    <col min="3337" max="3345" width="5.85546875" style="43" customWidth="1"/>
    <col min="3346" max="3346" width="7.140625" style="43" customWidth="1"/>
    <col min="3347" max="3347" width="6.42578125" style="43" customWidth="1"/>
    <col min="3348" max="3351" width="5.7109375" style="43" customWidth="1"/>
    <col min="3352" max="3352" width="1.7109375" style="43" customWidth="1"/>
    <col min="3353" max="3590" width="11.42578125" style="43" customWidth="1"/>
    <col min="3591" max="3591" width="1.7109375" style="43" customWidth="1"/>
    <col min="3592" max="3592" width="10" style="43" customWidth="1"/>
    <col min="3593" max="3601" width="5.85546875" style="43" customWidth="1"/>
    <col min="3602" max="3602" width="7.140625" style="43" customWidth="1"/>
    <col min="3603" max="3603" width="6.42578125" style="43" customWidth="1"/>
    <col min="3604" max="3607" width="5.7109375" style="43" customWidth="1"/>
    <col min="3608" max="3608" width="1.7109375" style="43" customWidth="1"/>
    <col min="3609" max="3846" width="11.42578125" style="43" customWidth="1"/>
    <col min="3847" max="3847" width="1.7109375" style="43" customWidth="1"/>
    <col min="3848" max="3848" width="10" style="43" customWidth="1"/>
    <col min="3849" max="3857" width="5.85546875" style="43" customWidth="1"/>
    <col min="3858" max="3858" width="7.140625" style="43" customWidth="1"/>
    <col min="3859" max="3859" width="6.42578125" style="43" customWidth="1"/>
    <col min="3860" max="3863" width="5.7109375" style="43" customWidth="1"/>
    <col min="3864" max="3864" width="1.7109375" style="43" customWidth="1"/>
    <col min="3865" max="4102" width="11.42578125" style="43" customWidth="1"/>
    <col min="4103" max="4103" width="1.7109375" style="43" customWidth="1"/>
    <col min="4104" max="4104" width="10" style="43" customWidth="1"/>
    <col min="4105" max="4113" width="5.85546875" style="43" customWidth="1"/>
    <col min="4114" max="4114" width="7.140625" style="43" customWidth="1"/>
    <col min="4115" max="4115" width="6.42578125" style="43" customWidth="1"/>
    <col min="4116" max="4119" width="5.7109375" style="43" customWidth="1"/>
    <col min="4120" max="4120" width="1.7109375" style="43" customWidth="1"/>
    <col min="4121" max="4358" width="11.42578125" style="43" customWidth="1"/>
    <col min="4359" max="4359" width="1.7109375" style="43" customWidth="1"/>
    <col min="4360" max="4360" width="10" style="43" customWidth="1"/>
    <col min="4361" max="4369" width="5.85546875" style="43" customWidth="1"/>
    <col min="4370" max="4370" width="7.140625" style="43" customWidth="1"/>
    <col min="4371" max="4371" width="6.42578125" style="43" customWidth="1"/>
    <col min="4372" max="4375" width="5.7109375" style="43" customWidth="1"/>
    <col min="4376" max="4376" width="1.7109375" style="43" customWidth="1"/>
    <col min="4377" max="4614" width="11.42578125" style="43" customWidth="1"/>
    <col min="4615" max="4615" width="1.7109375" style="43" customWidth="1"/>
    <col min="4616" max="4616" width="10" style="43" customWidth="1"/>
    <col min="4617" max="4625" width="5.85546875" style="43" customWidth="1"/>
    <col min="4626" max="4626" width="7.140625" style="43" customWidth="1"/>
    <col min="4627" max="4627" width="6.42578125" style="43" customWidth="1"/>
    <col min="4628" max="4631" width="5.7109375" style="43" customWidth="1"/>
    <col min="4632" max="4632" width="1.7109375" style="43" customWidth="1"/>
    <col min="4633" max="4870" width="11.42578125" style="43" customWidth="1"/>
    <col min="4871" max="4871" width="1.7109375" style="43" customWidth="1"/>
    <col min="4872" max="4872" width="10" style="43" customWidth="1"/>
    <col min="4873" max="4881" width="5.85546875" style="43" customWidth="1"/>
    <col min="4882" max="4882" width="7.140625" style="43" customWidth="1"/>
    <col min="4883" max="4883" width="6.42578125" style="43" customWidth="1"/>
    <col min="4884" max="4887" width="5.7109375" style="43" customWidth="1"/>
    <col min="4888" max="4888" width="1.7109375" style="43" customWidth="1"/>
    <col min="4889" max="5126" width="11.42578125" style="43" customWidth="1"/>
    <col min="5127" max="5127" width="1.7109375" style="43" customWidth="1"/>
    <col min="5128" max="5128" width="10" style="43" customWidth="1"/>
    <col min="5129" max="5137" width="5.85546875" style="43" customWidth="1"/>
    <col min="5138" max="5138" width="7.140625" style="43" customWidth="1"/>
    <col min="5139" max="5139" width="6.42578125" style="43" customWidth="1"/>
    <col min="5140" max="5143" width="5.7109375" style="43" customWidth="1"/>
    <col min="5144" max="5144" width="1.7109375" style="43" customWidth="1"/>
    <col min="5145" max="5382" width="11.42578125" style="43" customWidth="1"/>
    <col min="5383" max="5383" width="1.7109375" style="43" customWidth="1"/>
    <col min="5384" max="5384" width="10" style="43" customWidth="1"/>
    <col min="5385" max="5393" width="5.85546875" style="43" customWidth="1"/>
    <col min="5394" max="5394" width="7.140625" style="43" customWidth="1"/>
    <col min="5395" max="5395" width="6.42578125" style="43" customWidth="1"/>
    <col min="5396" max="5399" width="5.7109375" style="43" customWidth="1"/>
    <col min="5400" max="5400" width="1.7109375" style="43" customWidth="1"/>
    <col min="5401" max="5638" width="11.42578125" style="43" customWidth="1"/>
    <col min="5639" max="5639" width="1.7109375" style="43" customWidth="1"/>
    <col min="5640" max="5640" width="10" style="43" customWidth="1"/>
    <col min="5641" max="5649" width="5.85546875" style="43" customWidth="1"/>
    <col min="5650" max="5650" width="7.140625" style="43" customWidth="1"/>
    <col min="5651" max="5651" width="6.42578125" style="43" customWidth="1"/>
    <col min="5652" max="5655" width="5.7109375" style="43" customWidth="1"/>
    <col min="5656" max="5656" width="1.7109375" style="43" customWidth="1"/>
    <col min="5657" max="5894" width="11.42578125" style="43" customWidth="1"/>
    <col min="5895" max="5895" width="1.7109375" style="43" customWidth="1"/>
    <col min="5896" max="5896" width="10" style="43" customWidth="1"/>
    <col min="5897" max="5905" width="5.85546875" style="43" customWidth="1"/>
    <col min="5906" max="5906" width="7.140625" style="43" customWidth="1"/>
    <col min="5907" max="5907" width="6.42578125" style="43" customWidth="1"/>
    <col min="5908" max="5911" width="5.7109375" style="43" customWidth="1"/>
    <col min="5912" max="5912" width="1.7109375" style="43" customWidth="1"/>
    <col min="5913" max="6150" width="11.42578125" style="43" customWidth="1"/>
    <col min="6151" max="6151" width="1.7109375" style="43" customWidth="1"/>
    <col min="6152" max="6152" width="10" style="43" customWidth="1"/>
    <col min="6153" max="6161" width="5.85546875" style="43" customWidth="1"/>
    <col min="6162" max="6162" width="7.140625" style="43" customWidth="1"/>
    <col min="6163" max="6163" width="6.42578125" style="43" customWidth="1"/>
    <col min="6164" max="6167" width="5.7109375" style="43" customWidth="1"/>
    <col min="6168" max="6168" width="1.7109375" style="43" customWidth="1"/>
    <col min="6169" max="6406" width="11.42578125" style="43" customWidth="1"/>
    <col min="6407" max="6407" width="1.7109375" style="43" customWidth="1"/>
    <col min="6408" max="6408" width="10" style="43" customWidth="1"/>
    <col min="6409" max="6417" width="5.85546875" style="43" customWidth="1"/>
    <col min="6418" max="6418" width="7.140625" style="43" customWidth="1"/>
    <col min="6419" max="6419" width="6.42578125" style="43" customWidth="1"/>
    <col min="6420" max="6423" width="5.7109375" style="43" customWidth="1"/>
    <col min="6424" max="6424" width="1.7109375" style="43" customWidth="1"/>
    <col min="6425" max="6662" width="11.42578125" style="43" customWidth="1"/>
    <col min="6663" max="6663" width="1.7109375" style="43" customWidth="1"/>
    <col min="6664" max="6664" width="10" style="43" customWidth="1"/>
    <col min="6665" max="6673" width="5.85546875" style="43" customWidth="1"/>
    <col min="6674" max="6674" width="7.140625" style="43" customWidth="1"/>
    <col min="6675" max="6675" width="6.42578125" style="43" customWidth="1"/>
    <col min="6676" max="6679" width="5.7109375" style="43" customWidth="1"/>
    <col min="6680" max="6680" width="1.7109375" style="43" customWidth="1"/>
    <col min="6681" max="6918" width="11.42578125" style="43" customWidth="1"/>
    <col min="6919" max="6919" width="1.7109375" style="43" customWidth="1"/>
    <col min="6920" max="6920" width="10" style="43" customWidth="1"/>
    <col min="6921" max="6929" width="5.85546875" style="43" customWidth="1"/>
    <col min="6930" max="6930" width="7.140625" style="43" customWidth="1"/>
    <col min="6931" max="6931" width="6.42578125" style="43" customWidth="1"/>
    <col min="6932" max="6935" width="5.7109375" style="43" customWidth="1"/>
    <col min="6936" max="6936" width="1.7109375" style="43" customWidth="1"/>
    <col min="6937" max="7174" width="11.42578125" style="43" customWidth="1"/>
    <col min="7175" max="7175" width="1.7109375" style="43" customWidth="1"/>
    <col min="7176" max="7176" width="10" style="43" customWidth="1"/>
    <col min="7177" max="7185" width="5.85546875" style="43" customWidth="1"/>
    <col min="7186" max="7186" width="7.140625" style="43" customWidth="1"/>
    <col min="7187" max="7187" width="6.42578125" style="43" customWidth="1"/>
    <col min="7188" max="7191" width="5.7109375" style="43" customWidth="1"/>
    <col min="7192" max="7192" width="1.7109375" style="43" customWidth="1"/>
    <col min="7193" max="7430" width="11.42578125" style="43" customWidth="1"/>
    <col min="7431" max="7431" width="1.7109375" style="43" customWidth="1"/>
    <col min="7432" max="7432" width="10" style="43" customWidth="1"/>
    <col min="7433" max="7441" width="5.85546875" style="43" customWidth="1"/>
    <col min="7442" max="7442" width="7.140625" style="43" customWidth="1"/>
    <col min="7443" max="7443" width="6.42578125" style="43" customWidth="1"/>
    <col min="7444" max="7447" width="5.7109375" style="43" customWidth="1"/>
    <col min="7448" max="7448" width="1.7109375" style="43" customWidth="1"/>
    <col min="7449" max="7686" width="11.42578125" style="43" customWidth="1"/>
    <col min="7687" max="7687" width="1.7109375" style="43" customWidth="1"/>
    <col min="7688" max="7688" width="10" style="43" customWidth="1"/>
    <col min="7689" max="7697" width="5.85546875" style="43" customWidth="1"/>
    <col min="7698" max="7698" width="7.140625" style="43" customWidth="1"/>
    <col min="7699" max="7699" width="6.42578125" style="43" customWidth="1"/>
    <col min="7700" max="7703" width="5.7109375" style="43" customWidth="1"/>
    <col min="7704" max="7704" width="1.7109375" style="43" customWidth="1"/>
    <col min="7705" max="7942" width="11.42578125" style="43" customWidth="1"/>
    <col min="7943" max="7943" width="1.7109375" style="43" customWidth="1"/>
    <col min="7944" max="7944" width="10" style="43" customWidth="1"/>
    <col min="7945" max="7953" width="5.85546875" style="43" customWidth="1"/>
    <col min="7954" max="7954" width="7.140625" style="43" customWidth="1"/>
    <col min="7955" max="7955" width="6.42578125" style="43" customWidth="1"/>
    <col min="7956" max="7959" width="5.7109375" style="43" customWidth="1"/>
    <col min="7960" max="7960" width="1.7109375" style="43" customWidth="1"/>
    <col min="7961" max="8198" width="11.42578125" style="43" customWidth="1"/>
    <col min="8199" max="8199" width="1.7109375" style="43" customWidth="1"/>
    <col min="8200" max="8200" width="10" style="43" customWidth="1"/>
    <col min="8201" max="8209" width="5.85546875" style="43" customWidth="1"/>
    <col min="8210" max="8210" width="7.140625" style="43" customWidth="1"/>
    <col min="8211" max="8211" width="6.42578125" style="43" customWidth="1"/>
    <col min="8212" max="8215" width="5.7109375" style="43" customWidth="1"/>
    <col min="8216" max="8216" width="1.7109375" style="43" customWidth="1"/>
    <col min="8217" max="8454" width="11.42578125" style="43" customWidth="1"/>
    <col min="8455" max="8455" width="1.7109375" style="43" customWidth="1"/>
    <col min="8456" max="8456" width="10" style="43" customWidth="1"/>
    <col min="8457" max="8465" width="5.85546875" style="43" customWidth="1"/>
    <col min="8466" max="8466" width="7.140625" style="43" customWidth="1"/>
    <col min="8467" max="8467" width="6.42578125" style="43" customWidth="1"/>
    <col min="8468" max="8471" width="5.7109375" style="43" customWidth="1"/>
    <col min="8472" max="8472" width="1.7109375" style="43" customWidth="1"/>
    <col min="8473" max="8710" width="11.42578125" style="43" customWidth="1"/>
    <col min="8711" max="8711" width="1.7109375" style="43" customWidth="1"/>
    <col min="8712" max="8712" width="10" style="43" customWidth="1"/>
    <col min="8713" max="8721" width="5.85546875" style="43" customWidth="1"/>
    <col min="8722" max="8722" width="7.140625" style="43" customWidth="1"/>
    <col min="8723" max="8723" width="6.42578125" style="43" customWidth="1"/>
    <col min="8724" max="8727" width="5.7109375" style="43" customWidth="1"/>
    <col min="8728" max="8728" width="1.7109375" style="43" customWidth="1"/>
    <col min="8729" max="8966" width="11.42578125" style="43" customWidth="1"/>
    <col min="8967" max="8967" width="1.7109375" style="43" customWidth="1"/>
    <col min="8968" max="8968" width="10" style="43" customWidth="1"/>
    <col min="8969" max="8977" width="5.85546875" style="43" customWidth="1"/>
    <col min="8978" max="8978" width="7.140625" style="43" customWidth="1"/>
    <col min="8979" max="8979" width="6.42578125" style="43" customWidth="1"/>
    <col min="8980" max="8983" width="5.7109375" style="43" customWidth="1"/>
    <col min="8984" max="8984" width="1.7109375" style="43" customWidth="1"/>
    <col min="8985" max="9222" width="11.42578125" style="43" customWidth="1"/>
    <col min="9223" max="9223" width="1.7109375" style="43" customWidth="1"/>
    <col min="9224" max="9224" width="10" style="43" customWidth="1"/>
    <col min="9225" max="9233" width="5.85546875" style="43" customWidth="1"/>
    <col min="9234" max="9234" width="7.140625" style="43" customWidth="1"/>
    <col min="9235" max="9235" width="6.42578125" style="43" customWidth="1"/>
    <col min="9236" max="9239" width="5.7109375" style="43" customWidth="1"/>
    <col min="9240" max="9240" width="1.7109375" style="43" customWidth="1"/>
    <col min="9241" max="9478" width="11.42578125" style="43" customWidth="1"/>
    <col min="9479" max="9479" width="1.7109375" style="43" customWidth="1"/>
    <col min="9480" max="9480" width="10" style="43" customWidth="1"/>
    <col min="9481" max="9489" width="5.85546875" style="43" customWidth="1"/>
    <col min="9490" max="9490" width="7.140625" style="43" customWidth="1"/>
    <col min="9491" max="9491" width="6.42578125" style="43" customWidth="1"/>
    <col min="9492" max="9495" width="5.7109375" style="43" customWidth="1"/>
    <col min="9496" max="9496" width="1.7109375" style="43" customWidth="1"/>
    <col min="9497" max="9734" width="11.42578125" style="43" customWidth="1"/>
    <col min="9735" max="9735" width="1.7109375" style="43" customWidth="1"/>
    <col min="9736" max="9736" width="10" style="43" customWidth="1"/>
    <col min="9737" max="9745" width="5.85546875" style="43" customWidth="1"/>
    <col min="9746" max="9746" width="7.140625" style="43" customWidth="1"/>
    <col min="9747" max="9747" width="6.42578125" style="43" customWidth="1"/>
    <col min="9748" max="9751" width="5.7109375" style="43" customWidth="1"/>
    <col min="9752" max="9752" width="1.7109375" style="43" customWidth="1"/>
    <col min="9753" max="9990" width="11.42578125" style="43" customWidth="1"/>
    <col min="9991" max="9991" width="1.7109375" style="43" customWidth="1"/>
    <col min="9992" max="9992" width="10" style="43" customWidth="1"/>
    <col min="9993" max="10001" width="5.85546875" style="43" customWidth="1"/>
    <col min="10002" max="10002" width="7.140625" style="43" customWidth="1"/>
    <col min="10003" max="10003" width="6.42578125" style="43" customWidth="1"/>
    <col min="10004" max="10007" width="5.7109375" style="43" customWidth="1"/>
    <col min="10008" max="10008" width="1.7109375" style="43" customWidth="1"/>
    <col min="10009" max="10246" width="11.42578125" style="43" customWidth="1"/>
    <col min="10247" max="10247" width="1.7109375" style="43" customWidth="1"/>
    <col min="10248" max="10248" width="10" style="43" customWidth="1"/>
    <col min="10249" max="10257" width="5.85546875" style="43" customWidth="1"/>
    <col min="10258" max="10258" width="7.140625" style="43" customWidth="1"/>
    <col min="10259" max="10259" width="6.42578125" style="43" customWidth="1"/>
    <col min="10260" max="10263" width="5.7109375" style="43" customWidth="1"/>
    <col min="10264" max="10264" width="1.7109375" style="43" customWidth="1"/>
    <col min="10265" max="10502" width="11.42578125" style="43" customWidth="1"/>
    <col min="10503" max="10503" width="1.7109375" style="43" customWidth="1"/>
    <col min="10504" max="10504" width="10" style="43" customWidth="1"/>
    <col min="10505" max="10513" width="5.85546875" style="43" customWidth="1"/>
    <col min="10514" max="10514" width="7.140625" style="43" customWidth="1"/>
    <col min="10515" max="10515" width="6.42578125" style="43" customWidth="1"/>
    <col min="10516" max="10519" width="5.7109375" style="43" customWidth="1"/>
    <col min="10520" max="10520" width="1.7109375" style="43" customWidth="1"/>
    <col min="10521" max="10758" width="11.42578125" style="43" customWidth="1"/>
    <col min="10759" max="10759" width="1.7109375" style="43" customWidth="1"/>
    <col min="10760" max="10760" width="10" style="43" customWidth="1"/>
    <col min="10761" max="10769" width="5.85546875" style="43" customWidth="1"/>
    <col min="10770" max="10770" width="7.140625" style="43" customWidth="1"/>
    <col min="10771" max="10771" width="6.42578125" style="43" customWidth="1"/>
    <col min="10772" max="10775" width="5.7109375" style="43" customWidth="1"/>
    <col min="10776" max="10776" width="1.7109375" style="43" customWidth="1"/>
    <col min="10777" max="11014" width="11.42578125" style="43" customWidth="1"/>
    <col min="11015" max="11015" width="1.7109375" style="43" customWidth="1"/>
    <col min="11016" max="11016" width="10" style="43" customWidth="1"/>
    <col min="11017" max="11025" width="5.85546875" style="43" customWidth="1"/>
    <col min="11026" max="11026" width="7.140625" style="43" customWidth="1"/>
    <col min="11027" max="11027" width="6.42578125" style="43" customWidth="1"/>
    <col min="11028" max="11031" width="5.7109375" style="43" customWidth="1"/>
    <col min="11032" max="11032" width="1.7109375" style="43" customWidth="1"/>
    <col min="11033" max="11270" width="11.42578125" style="43" customWidth="1"/>
    <col min="11271" max="11271" width="1.7109375" style="43" customWidth="1"/>
    <col min="11272" max="11272" width="10" style="43" customWidth="1"/>
    <col min="11273" max="11281" width="5.85546875" style="43" customWidth="1"/>
    <col min="11282" max="11282" width="7.140625" style="43" customWidth="1"/>
    <col min="11283" max="11283" width="6.42578125" style="43" customWidth="1"/>
    <col min="11284" max="11287" width="5.7109375" style="43" customWidth="1"/>
    <col min="11288" max="11288" width="1.7109375" style="43" customWidth="1"/>
    <col min="11289" max="11526" width="11.42578125" style="43" customWidth="1"/>
    <col min="11527" max="11527" width="1.7109375" style="43" customWidth="1"/>
    <col min="11528" max="11528" width="10" style="43" customWidth="1"/>
    <col min="11529" max="11537" width="5.85546875" style="43" customWidth="1"/>
    <col min="11538" max="11538" width="7.140625" style="43" customWidth="1"/>
    <col min="11539" max="11539" width="6.42578125" style="43" customWidth="1"/>
    <col min="11540" max="11543" width="5.7109375" style="43" customWidth="1"/>
    <col min="11544" max="11544" width="1.7109375" style="43" customWidth="1"/>
    <col min="11545" max="11782" width="11.42578125" style="43" customWidth="1"/>
    <col min="11783" max="11783" width="1.7109375" style="43" customWidth="1"/>
    <col min="11784" max="11784" width="10" style="43" customWidth="1"/>
    <col min="11785" max="11793" width="5.85546875" style="43" customWidth="1"/>
    <col min="11794" max="11794" width="7.140625" style="43" customWidth="1"/>
    <col min="11795" max="11795" width="6.42578125" style="43" customWidth="1"/>
    <col min="11796" max="11799" width="5.7109375" style="43" customWidth="1"/>
    <col min="11800" max="11800" width="1.7109375" style="43" customWidth="1"/>
    <col min="11801" max="12038" width="11.42578125" style="43" customWidth="1"/>
    <col min="12039" max="12039" width="1.7109375" style="43" customWidth="1"/>
    <col min="12040" max="12040" width="10" style="43" customWidth="1"/>
    <col min="12041" max="12049" width="5.85546875" style="43" customWidth="1"/>
    <col min="12050" max="12050" width="7.140625" style="43" customWidth="1"/>
    <col min="12051" max="12051" width="6.42578125" style="43" customWidth="1"/>
    <col min="12052" max="12055" width="5.7109375" style="43" customWidth="1"/>
    <col min="12056" max="12056" width="1.7109375" style="43" customWidth="1"/>
    <col min="12057" max="12294" width="11.42578125" style="43" customWidth="1"/>
    <col min="12295" max="12295" width="1.7109375" style="43" customWidth="1"/>
    <col min="12296" max="12296" width="10" style="43" customWidth="1"/>
    <col min="12297" max="12305" width="5.85546875" style="43" customWidth="1"/>
    <col min="12306" max="12306" width="7.140625" style="43" customWidth="1"/>
    <col min="12307" max="12307" width="6.42578125" style="43" customWidth="1"/>
    <col min="12308" max="12311" width="5.7109375" style="43" customWidth="1"/>
    <col min="12312" max="12312" width="1.7109375" style="43" customWidth="1"/>
    <col min="12313" max="12550" width="11.42578125" style="43" customWidth="1"/>
    <col min="12551" max="12551" width="1.7109375" style="43" customWidth="1"/>
    <col min="12552" max="12552" width="10" style="43" customWidth="1"/>
    <col min="12553" max="12561" width="5.85546875" style="43" customWidth="1"/>
    <col min="12562" max="12562" width="7.140625" style="43" customWidth="1"/>
    <col min="12563" max="12563" width="6.42578125" style="43" customWidth="1"/>
    <col min="12564" max="12567" width="5.7109375" style="43" customWidth="1"/>
    <col min="12568" max="12568" width="1.7109375" style="43" customWidth="1"/>
    <col min="12569" max="12806" width="11.42578125" style="43" customWidth="1"/>
    <col min="12807" max="12807" width="1.7109375" style="43" customWidth="1"/>
    <col min="12808" max="12808" width="10" style="43" customWidth="1"/>
    <col min="12809" max="12817" width="5.85546875" style="43" customWidth="1"/>
    <col min="12818" max="12818" width="7.140625" style="43" customWidth="1"/>
    <col min="12819" max="12819" width="6.42578125" style="43" customWidth="1"/>
    <col min="12820" max="12823" width="5.7109375" style="43" customWidth="1"/>
    <col min="12824" max="12824" width="1.7109375" style="43" customWidth="1"/>
    <col min="12825" max="13062" width="11.42578125" style="43" customWidth="1"/>
    <col min="13063" max="13063" width="1.7109375" style="43" customWidth="1"/>
    <col min="13064" max="13064" width="10" style="43" customWidth="1"/>
    <col min="13065" max="13073" width="5.85546875" style="43" customWidth="1"/>
    <col min="13074" max="13074" width="7.140625" style="43" customWidth="1"/>
    <col min="13075" max="13075" width="6.42578125" style="43" customWidth="1"/>
    <col min="13076" max="13079" width="5.7109375" style="43" customWidth="1"/>
    <col min="13080" max="13080" width="1.7109375" style="43" customWidth="1"/>
    <col min="13081" max="13318" width="11.42578125" style="43" customWidth="1"/>
    <col min="13319" max="13319" width="1.7109375" style="43" customWidth="1"/>
    <col min="13320" max="13320" width="10" style="43" customWidth="1"/>
    <col min="13321" max="13329" width="5.85546875" style="43" customWidth="1"/>
    <col min="13330" max="13330" width="7.140625" style="43" customWidth="1"/>
    <col min="13331" max="13331" width="6.42578125" style="43" customWidth="1"/>
    <col min="13332" max="13335" width="5.7109375" style="43" customWidth="1"/>
    <col min="13336" max="13336" width="1.7109375" style="43" customWidth="1"/>
    <col min="13337" max="13574" width="11.42578125" style="43" customWidth="1"/>
    <col min="13575" max="13575" width="1.7109375" style="43" customWidth="1"/>
    <col min="13576" max="13576" width="10" style="43" customWidth="1"/>
    <col min="13577" max="13585" width="5.85546875" style="43" customWidth="1"/>
    <col min="13586" max="13586" width="7.140625" style="43" customWidth="1"/>
    <col min="13587" max="13587" width="6.42578125" style="43" customWidth="1"/>
    <col min="13588" max="13591" width="5.7109375" style="43" customWidth="1"/>
    <col min="13592" max="13592" width="1.7109375" style="43" customWidth="1"/>
    <col min="13593" max="13830" width="11.42578125" style="43" customWidth="1"/>
    <col min="13831" max="13831" width="1.7109375" style="43" customWidth="1"/>
    <col min="13832" max="13832" width="10" style="43" customWidth="1"/>
    <col min="13833" max="13841" width="5.85546875" style="43" customWidth="1"/>
    <col min="13842" max="13842" width="7.140625" style="43" customWidth="1"/>
    <col min="13843" max="13843" width="6.42578125" style="43" customWidth="1"/>
    <col min="13844" max="13847" width="5.7109375" style="43" customWidth="1"/>
    <col min="13848" max="13848" width="1.7109375" style="43" customWidth="1"/>
    <col min="13849" max="14086" width="11.42578125" style="43" customWidth="1"/>
    <col min="14087" max="14087" width="1.7109375" style="43" customWidth="1"/>
    <col min="14088" max="14088" width="10" style="43" customWidth="1"/>
    <col min="14089" max="14097" width="5.85546875" style="43" customWidth="1"/>
    <col min="14098" max="14098" width="7.140625" style="43" customWidth="1"/>
    <col min="14099" max="14099" width="6.42578125" style="43" customWidth="1"/>
    <col min="14100" max="14103" width="5.7109375" style="43" customWidth="1"/>
    <col min="14104" max="14104" width="1.7109375" style="43" customWidth="1"/>
    <col min="14105" max="14342" width="11.42578125" style="43" customWidth="1"/>
    <col min="14343" max="14343" width="1.7109375" style="43" customWidth="1"/>
    <col min="14344" max="14344" width="10" style="43" customWidth="1"/>
    <col min="14345" max="14353" width="5.85546875" style="43" customWidth="1"/>
    <col min="14354" max="14354" width="7.140625" style="43" customWidth="1"/>
    <col min="14355" max="14355" width="6.42578125" style="43" customWidth="1"/>
    <col min="14356" max="14359" width="5.7109375" style="43" customWidth="1"/>
    <col min="14360" max="14360" width="1.7109375" style="43" customWidth="1"/>
    <col min="14361" max="14598" width="11.42578125" style="43" customWidth="1"/>
    <col min="14599" max="14599" width="1.7109375" style="43" customWidth="1"/>
    <col min="14600" max="14600" width="10" style="43" customWidth="1"/>
    <col min="14601" max="14609" width="5.85546875" style="43" customWidth="1"/>
    <col min="14610" max="14610" width="7.140625" style="43" customWidth="1"/>
    <col min="14611" max="14611" width="6.42578125" style="43" customWidth="1"/>
    <col min="14612" max="14615" width="5.7109375" style="43" customWidth="1"/>
    <col min="14616" max="14616" width="1.7109375" style="43" customWidth="1"/>
    <col min="14617" max="14854" width="11.42578125" style="43" customWidth="1"/>
    <col min="14855" max="14855" width="1.7109375" style="43" customWidth="1"/>
    <col min="14856" max="14856" width="10" style="43" customWidth="1"/>
    <col min="14857" max="14865" width="5.85546875" style="43" customWidth="1"/>
    <col min="14866" max="14866" width="7.140625" style="43" customWidth="1"/>
    <col min="14867" max="14867" width="6.42578125" style="43" customWidth="1"/>
    <col min="14868" max="14871" width="5.7109375" style="43" customWidth="1"/>
    <col min="14872" max="14872" width="1.7109375" style="43" customWidth="1"/>
    <col min="14873" max="15110" width="11.42578125" style="43" customWidth="1"/>
    <col min="15111" max="15111" width="1.7109375" style="43" customWidth="1"/>
    <col min="15112" max="15112" width="10" style="43" customWidth="1"/>
    <col min="15113" max="15121" width="5.85546875" style="43" customWidth="1"/>
    <col min="15122" max="15122" width="7.140625" style="43" customWidth="1"/>
    <col min="15123" max="15123" width="6.42578125" style="43" customWidth="1"/>
    <col min="15124" max="15127" width="5.7109375" style="43" customWidth="1"/>
    <col min="15128" max="15128" width="1.7109375" style="43" customWidth="1"/>
    <col min="15129" max="15366" width="11.42578125" style="43" customWidth="1"/>
    <col min="15367" max="15367" width="1.7109375" style="43" customWidth="1"/>
    <col min="15368" max="15368" width="10" style="43" customWidth="1"/>
    <col min="15369" max="15377" width="5.85546875" style="43" customWidth="1"/>
    <col min="15378" max="15378" width="7.140625" style="43" customWidth="1"/>
    <col min="15379" max="15379" width="6.42578125" style="43" customWidth="1"/>
    <col min="15380" max="15383" width="5.7109375" style="43" customWidth="1"/>
    <col min="15384" max="15384" width="1.7109375" style="43" customWidth="1"/>
    <col min="15385" max="15622" width="11.42578125" style="43" customWidth="1"/>
    <col min="15623" max="15623" width="1.7109375" style="43" customWidth="1"/>
    <col min="15624" max="15624" width="10" style="43" customWidth="1"/>
    <col min="15625" max="15633" width="5.85546875" style="43" customWidth="1"/>
    <col min="15634" max="15634" width="7.140625" style="43" customWidth="1"/>
    <col min="15635" max="15635" width="6.42578125" style="43" customWidth="1"/>
    <col min="15636" max="15639" width="5.7109375" style="43" customWidth="1"/>
    <col min="15640" max="15640" width="1.7109375" style="43" customWidth="1"/>
    <col min="15641" max="15878" width="11.42578125" style="43" customWidth="1"/>
    <col min="15879" max="15879" width="1.7109375" style="43" customWidth="1"/>
    <col min="15880" max="15880" width="10" style="43" customWidth="1"/>
    <col min="15881" max="15889" width="5.85546875" style="43" customWidth="1"/>
    <col min="15890" max="15890" width="7.140625" style="43" customWidth="1"/>
    <col min="15891" max="15891" width="6.42578125" style="43" customWidth="1"/>
    <col min="15892" max="15895" width="5.7109375" style="43" customWidth="1"/>
    <col min="15896" max="15896" width="1.7109375" style="43" customWidth="1"/>
    <col min="15897" max="16134" width="11.42578125" style="43" customWidth="1"/>
    <col min="16135" max="16135" width="1.7109375" style="43" customWidth="1"/>
    <col min="16136" max="16136" width="10" style="43" customWidth="1"/>
    <col min="16137" max="16145" width="5.85546875" style="43" customWidth="1"/>
    <col min="16146" max="16146" width="7.140625" style="43" customWidth="1"/>
    <col min="16147" max="16147" width="6.42578125" style="43" customWidth="1"/>
    <col min="16148" max="16151" width="5.7109375" style="43" customWidth="1"/>
    <col min="16152" max="16152" width="1.7109375" style="43" customWidth="1"/>
    <col min="16153" max="16384" width="11.42578125" style="43" customWidth="1"/>
  </cols>
  <sheetData>
    <row r="2" spans="2:26" ht="24.95" customHeight="1" x14ac:dyDescent="0.2">
      <c r="D2" s="56" t="s">
        <v>7</v>
      </c>
      <c r="E2" s="56"/>
      <c r="F2" s="56" t="s">
        <v>8</v>
      </c>
      <c r="G2" s="56"/>
      <c r="H2" s="56" t="s">
        <v>1</v>
      </c>
      <c r="I2" s="56"/>
      <c r="J2" s="45" t="s">
        <v>19</v>
      </c>
      <c r="K2" s="46" t="s">
        <v>20</v>
      </c>
      <c r="L2" s="46" t="s">
        <v>21</v>
      </c>
      <c r="M2" s="45" t="s">
        <v>22</v>
      </c>
      <c r="N2" s="46" t="s">
        <v>23</v>
      </c>
      <c r="O2" s="46" t="s">
        <v>24</v>
      </c>
      <c r="P2" s="47" t="s">
        <v>25</v>
      </c>
      <c r="Q2" s="47"/>
      <c r="R2" s="47" t="s">
        <v>26</v>
      </c>
      <c r="S2" s="47"/>
      <c r="T2" s="48" t="s">
        <v>27</v>
      </c>
      <c r="U2" s="48" t="s">
        <v>28</v>
      </c>
      <c r="V2" s="45" t="s">
        <v>29</v>
      </c>
      <c r="W2" s="45" t="s">
        <v>30</v>
      </c>
    </row>
    <row r="3" spans="2:26" ht="15" x14ac:dyDescent="0.25">
      <c r="B3" s="44">
        <v>39855</v>
      </c>
      <c r="C3" s="44" t="s">
        <v>5</v>
      </c>
      <c r="D3" s="57">
        <v>30.1983</v>
      </c>
      <c r="E3" s="57" t="s">
        <v>4</v>
      </c>
      <c r="F3" s="58">
        <v>29.4072</v>
      </c>
      <c r="G3" s="58" t="s">
        <v>4</v>
      </c>
      <c r="H3" s="58">
        <v>29.872</v>
      </c>
      <c r="I3" s="58" t="s">
        <v>4</v>
      </c>
      <c r="J3" s="49">
        <v>0</v>
      </c>
      <c r="K3" s="50">
        <v>0</v>
      </c>
      <c r="L3" s="50">
        <v>0</v>
      </c>
      <c r="P3" s="51">
        <v>0</v>
      </c>
      <c r="Q3" s="51" t="s">
        <v>4</v>
      </c>
      <c r="R3" s="51">
        <v>0</v>
      </c>
      <c r="S3" s="51" t="s">
        <v>4</v>
      </c>
      <c r="W3" s="51">
        <v>0</v>
      </c>
      <c r="X3" s="43" t="s">
        <v>6</v>
      </c>
      <c r="Y3" s="43" t="s">
        <v>31</v>
      </c>
      <c r="Z3" s="51">
        <f>SUM(J3:J16)</f>
        <v>12.254900000000006</v>
      </c>
    </row>
    <row r="4" spans="2:26" ht="15" x14ac:dyDescent="0.25">
      <c r="B4" s="44">
        <v>39856</v>
      </c>
      <c r="C4" s="44" t="s">
        <v>5</v>
      </c>
      <c r="D4" s="57">
        <v>30.2776</v>
      </c>
      <c r="E4" s="57" t="s">
        <v>4</v>
      </c>
      <c r="F4" s="58">
        <v>29.318200000000001</v>
      </c>
      <c r="G4" s="58" t="s">
        <v>4</v>
      </c>
      <c r="H4" s="58">
        <v>30.238099999999999</v>
      </c>
      <c r="I4" s="58" t="s">
        <v>4</v>
      </c>
      <c r="J4" s="49">
        <f>MAX(D4-F4,ABS(D4-H3),ABS(F4-H3))</f>
        <v>0.9593999999999987</v>
      </c>
      <c r="K4" s="50">
        <f>IF(D4-D3&gt;F3-F4,MAX(D4-D3,0),0)</f>
        <v>0</v>
      </c>
      <c r="L4" s="50">
        <f>IF(F3-F4&gt;D4-D3,MAX(F3-F4,0),0)</f>
        <v>8.8999999999998636E-2</v>
      </c>
      <c r="P4" s="51">
        <v>0</v>
      </c>
      <c r="Q4" s="51" t="s">
        <v>4</v>
      </c>
      <c r="R4" s="51">
        <v>0</v>
      </c>
      <c r="S4" s="51" t="s">
        <v>4</v>
      </c>
      <c r="W4" s="51">
        <v>0</v>
      </c>
      <c r="X4" s="43" t="s">
        <v>6</v>
      </c>
      <c r="Y4" s="59" t="s">
        <v>32</v>
      </c>
      <c r="Z4" s="51">
        <f>SUM(K3:K16)</f>
        <v>0.3559999999999981</v>
      </c>
    </row>
    <row r="5" spans="2:26" ht="15" x14ac:dyDescent="0.25">
      <c r="B5" s="44">
        <v>39857</v>
      </c>
      <c r="C5" s="44" t="s">
        <v>5</v>
      </c>
      <c r="D5" s="57">
        <v>30.445799999999998</v>
      </c>
      <c r="E5" s="57" t="s">
        <v>4</v>
      </c>
      <c r="F5" s="58">
        <v>29.961099999999998</v>
      </c>
      <c r="G5" s="58" t="s">
        <v>4</v>
      </c>
      <c r="H5" s="58">
        <v>30.099599999999999</v>
      </c>
      <c r="I5" s="58" t="s">
        <v>4</v>
      </c>
      <c r="J5" s="49">
        <f t="shared" ref="J5:J68" si="0">MAX(D5-F5,ABS(D5-H4),ABS(F5-H4))</f>
        <v>0.48470000000000013</v>
      </c>
      <c r="K5" s="50">
        <f t="shared" ref="K5:K68" si="1">IF(D5-D4&gt;F4-F5,MAX(D5-D4,0),0)</f>
        <v>0.16819999999999879</v>
      </c>
      <c r="L5" s="50">
        <f t="shared" ref="L5:L68" si="2">IF(F4-F5&gt;D5-D4,MAX(F4-F5,0),0)</f>
        <v>0</v>
      </c>
      <c r="P5" s="51">
        <v>0</v>
      </c>
      <c r="Q5" s="51" t="s">
        <v>4</v>
      </c>
      <c r="R5" s="51">
        <v>0</v>
      </c>
      <c r="S5" s="51" t="s">
        <v>4</v>
      </c>
      <c r="W5" s="51">
        <v>0</v>
      </c>
      <c r="X5" s="43" t="s">
        <v>6</v>
      </c>
      <c r="Y5" s="59" t="s">
        <v>33</v>
      </c>
      <c r="Z5" s="51">
        <f>SUM(L3:L16)</f>
        <v>4.322499999999998</v>
      </c>
    </row>
    <row r="6" spans="2:26" ht="15" x14ac:dyDescent="0.25">
      <c r="B6" s="44">
        <v>39861</v>
      </c>
      <c r="C6" s="44" t="s">
        <v>5</v>
      </c>
      <c r="D6" s="57">
        <v>29.347799999999999</v>
      </c>
      <c r="E6" s="57" t="s">
        <v>4</v>
      </c>
      <c r="F6" s="58">
        <v>28.744299999999999</v>
      </c>
      <c r="G6" s="58" t="s">
        <v>4</v>
      </c>
      <c r="H6" s="58">
        <v>28.902799999999999</v>
      </c>
      <c r="I6" s="58" t="s">
        <v>4</v>
      </c>
      <c r="J6" s="49">
        <f t="shared" si="0"/>
        <v>1.3552999999999997</v>
      </c>
      <c r="K6" s="50">
        <f t="shared" si="1"/>
        <v>0</v>
      </c>
      <c r="L6" s="50">
        <f t="shared" si="2"/>
        <v>1.2167999999999992</v>
      </c>
      <c r="N6" s="52"/>
      <c r="P6" s="51">
        <v>0</v>
      </c>
      <c r="Q6" s="51" t="s">
        <v>4</v>
      </c>
      <c r="R6" s="51">
        <v>0</v>
      </c>
      <c r="S6" s="51" t="s">
        <v>4</v>
      </c>
      <c r="W6" s="51">
        <v>0</v>
      </c>
      <c r="X6" s="43" t="s">
        <v>6</v>
      </c>
      <c r="Y6" s="43" t="s">
        <v>34</v>
      </c>
      <c r="Z6" s="51">
        <f>AVERAGE(V17:V30)</f>
        <v>32.839217336345335</v>
      </c>
    </row>
    <row r="7" spans="2:26" ht="15" x14ac:dyDescent="0.25">
      <c r="B7" s="44">
        <v>39862</v>
      </c>
      <c r="C7" s="44" t="s">
        <v>5</v>
      </c>
      <c r="D7" s="57">
        <v>29.3477</v>
      </c>
      <c r="E7" s="57" t="s">
        <v>4</v>
      </c>
      <c r="F7" s="58">
        <v>28.5566</v>
      </c>
      <c r="G7" s="58" t="s">
        <v>4</v>
      </c>
      <c r="H7" s="58">
        <v>28.922499999999999</v>
      </c>
      <c r="I7" s="58" t="s">
        <v>4</v>
      </c>
      <c r="J7" s="49">
        <f t="shared" si="0"/>
        <v>0.79110000000000014</v>
      </c>
      <c r="K7" s="50">
        <f t="shared" si="1"/>
        <v>0</v>
      </c>
      <c r="L7" s="50">
        <f t="shared" si="2"/>
        <v>0.18769999999999953</v>
      </c>
      <c r="N7" s="52"/>
      <c r="O7" s="52"/>
      <c r="P7" s="51">
        <v>0</v>
      </c>
      <c r="Q7" s="51" t="s">
        <v>4</v>
      </c>
      <c r="R7" s="51">
        <v>0</v>
      </c>
      <c r="S7" s="51" t="s">
        <v>4</v>
      </c>
      <c r="W7" s="51">
        <v>0</v>
      </c>
      <c r="X7" s="43" t="s">
        <v>6</v>
      </c>
    </row>
    <row r="8" spans="2:26" ht="15" x14ac:dyDescent="0.25">
      <c r="B8" s="44">
        <v>39863</v>
      </c>
      <c r="C8" s="44" t="s">
        <v>5</v>
      </c>
      <c r="D8" s="57">
        <v>29.288599999999999</v>
      </c>
      <c r="E8" s="57" t="s">
        <v>4</v>
      </c>
      <c r="F8" s="58">
        <v>28.408100000000001</v>
      </c>
      <c r="G8" s="58" t="s">
        <v>4</v>
      </c>
      <c r="H8" s="58">
        <v>28.477499999999999</v>
      </c>
      <c r="I8" s="58" t="s">
        <v>4</v>
      </c>
      <c r="J8" s="49">
        <f t="shared" si="0"/>
        <v>0.88049999999999784</v>
      </c>
      <c r="K8" s="50">
        <f t="shared" si="1"/>
        <v>0</v>
      </c>
      <c r="L8" s="50">
        <f t="shared" si="2"/>
        <v>0.14849999999999852</v>
      </c>
      <c r="N8" s="52"/>
      <c r="O8" s="52"/>
      <c r="P8" s="51">
        <v>0</v>
      </c>
      <c r="Q8" s="51" t="s">
        <v>4</v>
      </c>
      <c r="R8" s="51">
        <v>0</v>
      </c>
      <c r="S8" s="51" t="s">
        <v>4</v>
      </c>
      <c r="W8" s="51">
        <v>0</v>
      </c>
      <c r="X8" s="43" t="s">
        <v>6</v>
      </c>
    </row>
    <row r="9" spans="2:26" ht="15" x14ac:dyDescent="0.25">
      <c r="B9" s="44">
        <v>39864</v>
      </c>
      <c r="C9" s="44" t="s">
        <v>5</v>
      </c>
      <c r="D9" s="57">
        <v>28.833400000000001</v>
      </c>
      <c r="E9" s="57" t="s">
        <v>4</v>
      </c>
      <c r="F9" s="58">
        <v>28.081800000000001</v>
      </c>
      <c r="G9" s="58" t="s">
        <v>4</v>
      </c>
      <c r="H9" s="58">
        <v>28.5566</v>
      </c>
      <c r="I9" s="58" t="s">
        <v>4</v>
      </c>
      <c r="J9" s="49">
        <f t="shared" si="0"/>
        <v>0.75159999999999982</v>
      </c>
      <c r="K9" s="50">
        <f t="shared" si="1"/>
        <v>0</v>
      </c>
      <c r="L9" s="50">
        <f t="shared" si="2"/>
        <v>0.32629999999999981</v>
      </c>
      <c r="N9" s="52"/>
      <c r="O9" s="52"/>
      <c r="P9" s="51">
        <v>0</v>
      </c>
      <c r="Q9" s="51" t="s">
        <v>4</v>
      </c>
      <c r="R9" s="51">
        <v>0</v>
      </c>
      <c r="S9" s="51" t="s">
        <v>4</v>
      </c>
      <c r="W9" s="51">
        <v>0</v>
      </c>
      <c r="X9" s="43" t="s">
        <v>6</v>
      </c>
    </row>
    <row r="10" spans="2:26" ht="15" x14ac:dyDescent="0.25">
      <c r="B10" s="44">
        <v>39867</v>
      </c>
      <c r="C10" s="44" t="s">
        <v>5</v>
      </c>
      <c r="D10" s="57">
        <v>28.7346</v>
      </c>
      <c r="E10" s="57" t="s">
        <v>4</v>
      </c>
      <c r="F10" s="58">
        <v>27.428899999999999</v>
      </c>
      <c r="G10" s="58" t="s">
        <v>4</v>
      </c>
      <c r="H10" s="58">
        <v>27.557600000000001</v>
      </c>
      <c r="I10" s="58" t="s">
        <v>4</v>
      </c>
      <c r="J10" s="49">
        <f t="shared" si="0"/>
        <v>1.3057000000000016</v>
      </c>
      <c r="K10" s="50">
        <f t="shared" si="1"/>
        <v>0</v>
      </c>
      <c r="L10" s="50">
        <f t="shared" si="2"/>
        <v>0.65290000000000248</v>
      </c>
      <c r="N10" s="52"/>
      <c r="O10" s="52"/>
      <c r="P10" s="51">
        <v>0</v>
      </c>
      <c r="Q10" s="51" t="s">
        <v>4</v>
      </c>
      <c r="R10" s="51">
        <v>0</v>
      </c>
      <c r="S10" s="51" t="s">
        <v>4</v>
      </c>
      <c r="W10" s="51">
        <v>0</v>
      </c>
      <c r="X10" s="43" t="s">
        <v>6</v>
      </c>
    </row>
    <row r="11" spans="2:26" ht="15" x14ac:dyDescent="0.25">
      <c r="B11" s="44">
        <v>39868</v>
      </c>
      <c r="C11" s="44" t="s">
        <v>5</v>
      </c>
      <c r="D11" s="57">
        <v>28.665400000000002</v>
      </c>
      <c r="E11" s="57" t="s">
        <v>4</v>
      </c>
      <c r="F11" s="58">
        <v>27.656500000000001</v>
      </c>
      <c r="G11" s="58" t="s">
        <v>4</v>
      </c>
      <c r="H11" s="58">
        <v>28.467500000000001</v>
      </c>
      <c r="I11" s="58" t="s">
        <v>4</v>
      </c>
      <c r="J11" s="49">
        <f t="shared" si="0"/>
        <v>1.107800000000001</v>
      </c>
      <c r="K11" s="50">
        <f t="shared" si="1"/>
        <v>0</v>
      </c>
      <c r="L11" s="50">
        <f t="shared" si="2"/>
        <v>0</v>
      </c>
      <c r="N11" s="52"/>
      <c r="O11" s="52"/>
      <c r="P11" s="51">
        <v>0</v>
      </c>
      <c r="Q11" s="51" t="s">
        <v>4</v>
      </c>
      <c r="R11" s="51">
        <v>0</v>
      </c>
      <c r="S11" s="51" t="s">
        <v>4</v>
      </c>
      <c r="W11" s="51">
        <v>0</v>
      </c>
      <c r="X11" s="43" t="s">
        <v>6</v>
      </c>
    </row>
    <row r="12" spans="2:26" ht="15" x14ac:dyDescent="0.25">
      <c r="B12" s="44">
        <v>39869</v>
      </c>
      <c r="C12" s="44" t="s">
        <v>5</v>
      </c>
      <c r="D12" s="57">
        <v>28.853200000000001</v>
      </c>
      <c r="E12" s="57" t="s">
        <v>4</v>
      </c>
      <c r="F12" s="58">
        <v>27.834499999999998</v>
      </c>
      <c r="G12" s="58" t="s">
        <v>4</v>
      </c>
      <c r="H12" s="58">
        <v>28.279599999999999</v>
      </c>
      <c r="I12" s="58" t="s">
        <v>4</v>
      </c>
      <c r="J12" s="49">
        <f t="shared" si="0"/>
        <v>1.0187000000000026</v>
      </c>
      <c r="K12" s="50">
        <f t="shared" si="1"/>
        <v>0.1877999999999993</v>
      </c>
      <c r="L12" s="50">
        <f t="shared" si="2"/>
        <v>0</v>
      </c>
      <c r="N12" s="52"/>
      <c r="O12" s="52"/>
      <c r="P12" s="51">
        <v>0</v>
      </c>
      <c r="Q12" s="51" t="s">
        <v>4</v>
      </c>
      <c r="R12" s="51">
        <v>0</v>
      </c>
      <c r="S12" s="51" t="s">
        <v>4</v>
      </c>
      <c r="W12" s="51">
        <v>0</v>
      </c>
      <c r="X12" s="43" t="s">
        <v>6</v>
      </c>
    </row>
    <row r="13" spans="2:26" ht="15" x14ac:dyDescent="0.25">
      <c r="B13" s="44">
        <v>39870</v>
      </c>
      <c r="C13" s="44" t="s">
        <v>5</v>
      </c>
      <c r="D13" s="57">
        <v>28.6356</v>
      </c>
      <c r="E13" s="57" t="s">
        <v>4</v>
      </c>
      <c r="F13" s="58">
        <v>27.3992</v>
      </c>
      <c r="G13" s="58" t="s">
        <v>4</v>
      </c>
      <c r="H13" s="58">
        <v>27.488199999999999</v>
      </c>
      <c r="I13" s="58" t="s">
        <v>4</v>
      </c>
      <c r="J13" s="49">
        <f t="shared" si="0"/>
        <v>1.2363999999999997</v>
      </c>
      <c r="K13" s="50">
        <f t="shared" si="1"/>
        <v>0</v>
      </c>
      <c r="L13" s="50">
        <f t="shared" si="2"/>
        <v>0.43529999999999802</v>
      </c>
      <c r="N13" s="52"/>
      <c r="O13" s="52"/>
      <c r="P13" s="51">
        <v>0</v>
      </c>
      <c r="Q13" s="51" t="s">
        <v>4</v>
      </c>
      <c r="R13" s="51">
        <v>0</v>
      </c>
      <c r="S13" s="51" t="s">
        <v>4</v>
      </c>
      <c r="W13" s="51">
        <v>0</v>
      </c>
      <c r="X13" s="43" t="s">
        <v>6</v>
      </c>
    </row>
    <row r="14" spans="2:26" ht="15" x14ac:dyDescent="0.25">
      <c r="B14" s="44">
        <v>39871</v>
      </c>
      <c r="C14" s="44" t="s">
        <v>5</v>
      </c>
      <c r="D14" s="57">
        <v>27.676100000000002</v>
      </c>
      <c r="E14" s="57" t="s">
        <v>4</v>
      </c>
      <c r="F14" s="58">
        <v>27.092700000000001</v>
      </c>
      <c r="G14" s="58" t="s">
        <v>4</v>
      </c>
      <c r="H14" s="58">
        <v>27.231000000000002</v>
      </c>
      <c r="I14" s="58" t="s">
        <v>4</v>
      </c>
      <c r="J14" s="49">
        <f t="shared" si="0"/>
        <v>0.58340000000000103</v>
      </c>
      <c r="K14" s="50">
        <f t="shared" si="1"/>
        <v>0</v>
      </c>
      <c r="L14" s="50">
        <f t="shared" si="2"/>
        <v>0.30649999999999977</v>
      </c>
      <c r="N14" s="52"/>
      <c r="O14" s="52"/>
      <c r="P14" s="51">
        <v>0</v>
      </c>
      <c r="Q14" s="51" t="s">
        <v>4</v>
      </c>
      <c r="R14" s="51">
        <v>0</v>
      </c>
      <c r="S14" s="51" t="s">
        <v>4</v>
      </c>
      <c r="W14" s="51">
        <v>0</v>
      </c>
      <c r="X14" s="43" t="s">
        <v>6</v>
      </c>
    </row>
    <row r="15" spans="2:26" ht="15" x14ac:dyDescent="0.25">
      <c r="B15" s="44">
        <v>39874</v>
      </c>
      <c r="C15" s="44" t="s">
        <v>5</v>
      </c>
      <c r="D15" s="57">
        <v>27.211200000000002</v>
      </c>
      <c r="E15" s="57" t="s">
        <v>4</v>
      </c>
      <c r="F15" s="58">
        <v>26.182600000000001</v>
      </c>
      <c r="G15" s="58" t="s">
        <v>4</v>
      </c>
      <c r="H15" s="58">
        <v>26.3507</v>
      </c>
      <c r="I15" s="58" t="s">
        <v>4</v>
      </c>
      <c r="J15" s="49">
        <f t="shared" si="0"/>
        <v>1.0484000000000009</v>
      </c>
      <c r="K15" s="50">
        <f t="shared" si="1"/>
        <v>0</v>
      </c>
      <c r="L15" s="50">
        <f t="shared" si="2"/>
        <v>0.91009999999999991</v>
      </c>
      <c r="N15" s="52"/>
      <c r="O15" s="52"/>
      <c r="P15" s="51">
        <v>0</v>
      </c>
      <c r="Q15" s="51" t="s">
        <v>4</v>
      </c>
      <c r="R15" s="51">
        <v>0</v>
      </c>
      <c r="S15" s="51" t="s">
        <v>4</v>
      </c>
      <c r="W15" s="51">
        <v>0</v>
      </c>
      <c r="X15" s="43" t="s">
        <v>6</v>
      </c>
    </row>
    <row r="16" spans="2:26" ht="15" x14ac:dyDescent="0.25">
      <c r="B16" s="44">
        <v>39875</v>
      </c>
      <c r="C16" s="44" t="s">
        <v>5</v>
      </c>
      <c r="D16" s="57">
        <v>26.865100000000002</v>
      </c>
      <c r="E16" s="57" t="s">
        <v>4</v>
      </c>
      <c r="F16" s="58">
        <v>26.133199999999999</v>
      </c>
      <c r="G16" s="58" t="s">
        <v>4</v>
      </c>
      <c r="H16" s="58">
        <v>26.3309</v>
      </c>
      <c r="I16" s="58" t="s">
        <v>4</v>
      </c>
      <c r="J16" s="49">
        <f t="shared" si="0"/>
        <v>0.7319000000000031</v>
      </c>
      <c r="K16" s="50">
        <f t="shared" si="1"/>
        <v>0</v>
      </c>
      <c r="L16" s="50">
        <f t="shared" si="2"/>
        <v>4.9400000000002109E-2</v>
      </c>
      <c r="N16" s="52"/>
      <c r="O16" s="52"/>
      <c r="P16" s="51">
        <v>0</v>
      </c>
      <c r="Q16" s="51" t="s">
        <v>4</v>
      </c>
      <c r="R16" s="51">
        <v>0</v>
      </c>
      <c r="S16" s="51" t="s">
        <v>4</v>
      </c>
      <c r="W16" s="51">
        <v>0</v>
      </c>
      <c r="X16" s="43" t="s">
        <v>6</v>
      </c>
    </row>
    <row r="17" spans="2:24" ht="15" x14ac:dyDescent="0.25">
      <c r="B17" s="44">
        <v>39876</v>
      </c>
      <c r="C17" s="44" t="s">
        <v>5</v>
      </c>
      <c r="D17" s="57">
        <v>27.408999999999999</v>
      </c>
      <c r="E17" s="57" t="s">
        <v>4</v>
      </c>
      <c r="F17" s="58">
        <v>26.627700000000001</v>
      </c>
      <c r="G17" s="58" t="s">
        <v>4</v>
      </c>
      <c r="H17" s="58">
        <v>27.033300000000001</v>
      </c>
      <c r="I17" s="58" t="s">
        <v>4</v>
      </c>
      <c r="J17" s="49">
        <f t="shared" si="0"/>
        <v>1.0780999999999992</v>
      </c>
      <c r="K17" s="50">
        <f t="shared" si="1"/>
        <v>0.54389999999999716</v>
      </c>
      <c r="L17" s="50">
        <f t="shared" si="2"/>
        <v>0</v>
      </c>
      <c r="M17" s="50">
        <f>Z3-(Z3/14)+J17</f>
        <v>12.457650000000005</v>
      </c>
      <c r="N17" s="52">
        <f>Z4-(Z4/14)+K17</f>
        <v>0.8744714285714239</v>
      </c>
      <c r="O17" s="52">
        <f>Z5-(Z5/14)+L17</f>
        <v>4.0137499999999982</v>
      </c>
      <c r="P17" s="51">
        <f>(100*(N17/M17))</f>
        <v>7.0195536764271234</v>
      </c>
      <c r="Q17" s="51" t="s">
        <v>4</v>
      </c>
      <c r="R17" s="51">
        <f>(100*(O17/M17))</f>
        <v>32.21915850902856</v>
      </c>
      <c r="S17" s="51" t="s">
        <v>4</v>
      </c>
      <c r="T17" s="51">
        <f>ABS(P17-R17)</f>
        <v>25.199604832601437</v>
      </c>
      <c r="U17" s="51">
        <f>P17+R17</f>
        <v>39.238712185455682</v>
      </c>
      <c r="V17" s="51">
        <f t="shared" ref="V17:V80" si="3">(100*(T17/U17))</f>
        <v>64.221284107132306</v>
      </c>
      <c r="W17" s="51">
        <v>0</v>
      </c>
      <c r="X17" s="43" t="s">
        <v>6</v>
      </c>
    </row>
    <row r="18" spans="2:24" ht="15" x14ac:dyDescent="0.25">
      <c r="B18" s="44">
        <v>39877</v>
      </c>
      <c r="C18" s="44" t="s">
        <v>5</v>
      </c>
      <c r="D18" s="57">
        <v>26.944099999999999</v>
      </c>
      <c r="E18" s="57" t="s">
        <v>4</v>
      </c>
      <c r="F18" s="58">
        <v>26.133199999999999</v>
      </c>
      <c r="G18" s="58" t="s">
        <v>4</v>
      </c>
      <c r="H18" s="58">
        <v>26.222100000000001</v>
      </c>
      <c r="I18" s="58" t="s">
        <v>4</v>
      </c>
      <c r="J18" s="49">
        <f t="shared" si="0"/>
        <v>0.9001000000000019</v>
      </c>
      <c r="K18" s="50">
        <f t="shared" si="1"/>
        <v>0</v>
      </c>
      <c r="L18" s="50">
        <f t="shared" si="2"/>
        <v>0.49450000000000216</v>
      </c>
      <c r="M18" s="50">
        <f>M17-(M17/14)+J18</f>
        <v>12.467917857142863</v>
      </c>
      <c r="N18" s="52">
        <f>N17-(N17/14)+K18</f>
        <v>0.81200918367346508</v>
      </c>
      <c r="O18" s="52">
        <f>O17-(O17/14)+L18</f>
        <v>4.2215535714285721</v>
      </c>
      <c r="P18" s="51">
        <f t="shared" ref="P18:P81" si="4">(100*(N18/M18))</f>
        <v>6.5127890075748738</v>
      </c>
      <c r="Q18" s="51" t="s">
        <v>4</v>
      </c>
      <c r="R18" s="51">
        <f t="shared" ref="R18:R81" si="5">(100*(O18/M18))</f>
        <v>33.859330962868398</v>
      </c>
      <c r="S18" s="51" t="s">
        <v>4</v>
      </c>
      <c r="T18" s="51">
        <f t="shared" ref="T18:T81" si="6">ABS(P18-R18)</f>
        <v>27.346541955293524</v>
      </c>
      <c r="U18" s="51">
        <f t="shared" ref="U18:U81" si="7">P18+R18</f>
        <v>40.372119970443272</v>
      </c>
      <c r="V18" s="51">
        <f t="shared" si="3"/>
        <v>67.736205022956767</v>
      </c>
      <c r="W18" s="51">
        <v>0</v>
      </c>
      <c r="X18" s="43" t="s">
        <v>6</v>
      </c>
    </row>
    <row r="19" spans="2:24" ht="15" x14ac:dyDescent="0.25">
      <c r="B19" s="44">
        <v>39878</v>
      </c>
      <c r="C19" s="44" t="s">
        <v>5</v>
      </c>
      <c r="D19" s="57">
        <v>26.518899999999999</v>
      </c>
      <c r="E19" s="57" t="s">
        <v>4</v>
      </c>
      <c r="F19" s="58">
        <v>25.430700000000002</v>
      </c>
      <c r="G19" s="58" t="s">
        <v>4</v>
      </c>
      <c r="H19" s="58">
        <v>26.014399999999998</v>
      </c>
      <c r="I19" s="58" t="s">
        <v>4</v>
      </c>
      <c r="J19" s="49">
        <f t="shared" si="0"/>
        <v>1.0881999999999969</v>
      </c>
      <c r="K19" s="50">
        <f t="shared" si="1"/>
        <v>0</v>
      </c>
      <c r="L19" s="50">
        <f t="shared" si="2"/>
        <v>0.70249999999999702</v>
      </c>
      <c r="M19" s="50">
        <f t="shared" ref="M19:O34" si="8">M18-(M18/14)+J19</f>
        <v>12.665552295918371</v>
      </c>
      <c r="N19" s="52">
        <f t="shared" si="8"/>
        <v>0.75400852769678905</v>
      </c>
      <c r="O19" s="52">
        <f t="shared" si="8"/>
        <v>4.6225140306122423</v>
      </c>
      <c r="P19" s="51">
        <f t="shared" si="4"/>
        <v>5.9532226473833081</v>
      </c>
      <c r="Q19" s="51" t="s">
        <v>4</v>
      </c>
      <c r="R19" s="51">
        <f t="shared" si="5"/>
        <v>36.496742681342873</v>
      </c>
      <c r="S19" s="51" t="s">
        <v>4</v>
      </c>
      <c r="T19" s="51">
        <f t="shared" si="6"/>
        <v>30.543520033959567</v>
      </c>
      <c r="U19" s="51">
        <f t="shared" si="7"/>
        <v>42.449965328726179</v>
      </c>
      <c r="V19" s="51">
        <f t="shared" si="3"/>
        <v>71.951813852932787</v>
      </c>
      <c r="W19" s="51">
        <v>0</v>
      </c>
      <c r="X19" s="43" t="s">
        <v>6</v>
      </c>
    </row>
    <row r="20" spans="2:24" ht="15" x14ac:dyDescent="0.25">
      <c r="B20" s="44">
        <v>39881</v>
      </c>
      <c r="C20" s="44" t="s">
        <v>5</v>
      </c>
      <c r="D20" s="57">
        <v>26.518899999999999</v>
      </c>
      <c r="E20" s="57" t="s">
        <v>4</v>
      </c>
      <c r="F20" s="58">
        <v>25.351800000000001</v>
      </c>
      <c r="G20" s="58" t="s">
        <v>4</v>
      </c>
      <c r="H20" s="58">
        <v>25.4605</v>
      </c>
      <c r="I20" s="58" t="s">
        <v>4</v>
      </c>
      <c r="J20" s="49">
        <f t="shared" si="0"/>
        <v>1.1670999999999978</v>
      </c>
      <c r="K20" s="50">
        <f t="shared" si="1"/>
        <v>0</v>
      </c>
      <c r="L20" s="50">
        <f t="shared" si="2"/>
        <v>7.8900000000000858E-2</v>
      </c>
      <c r="M20" s="50">
        <f t="shared" si="8"/>
        <v>12.927969989067057</v>
      </c>
      <c r="N20" s="52">
        <f t="shared" si="8"/>
        <v>0.70015077571844697</v>
      </c>
      <c r="O20" s="52">
        <f t="shared" si="8"/>
        <v>4.3712344569970831</v>
      </c>
      <c r="P20" s="51">
        <f t="shared" si="4"/>
        <v>5.4157828051159731</v>
      </c>
      <c r="Q20" s="51" t="s">
        <v>4</v>
      </c>
      <c r="R20" s="51">
        <f t="shared" si="5"/>
        <v>33.812226209480336</v>
      </c>
      <c r="S20" s="51" t="s">
        <v>4</v>
      </c>
      <c r="T20" s="51">
        <f t="shared" si="6"/>
        <v>28.396443404364362</v>
      </c>
      <c r="U20" s="51">
        <f t="shared" si="7"/>
        <v>39.22800901459631</v>
      </c>
      <c r="V20" s="51">
        <f t="shared" si="3"/>
        <v>72.388184151274046</v>
      </c>
      <c r="W20" s="51">
        <v>0</v>
      </c>
      <c r="X20" s="43" t="s">
        <v>6</v>
      </c>
    </row>
    <row r="21" spans="2:24" ht="15" x14ac:dyDescent="0.25">
      <c r="B21" s="44">
        <v>39882</v>
      </c>
      <c r="C21" s="44" t="s">
        <v>5</v>
      </c>
      <c r="D21" s="57">
        <v>27.092700000000001</v>
      </c>
      <c r="E21" s="57" t="s">
        <v>4</v>
      </c>
      <c r="F21" s="58">
        <v>25.876000000000001</v>
      </c>
      <c r="G21" s="58" t="s">
        <v>4</v>
      </c>
      <c r="H21" s="58">
        <v>27.033300000000001</v>
      </c>
      <c r="I21" s="58" t="s">
        <v>4</v>
      </c>
      <c r="J21" s="49">
        <f t="shared" si="0"/>
        <v>1.632200000000001</v>
      </c>
      <c r="K21" s="50">
        <f t="shared" si="1"/>
        <v>0.57380000000000209</v>
      </c>
      <c r="L21" s="50">
        <f t="shared" si="2"/>
        <v>0</v>
      </c>
      <c r="M21" s="50">
        <f t="shared" si="8"/>
        <v>13.636743561276553</v>
      </c>
      <c r="N21" s="52">
        <f t="shared" si="8"/>
        <v>1.2239400060242742</v>
      </c>
      <c r="O21" s="52">
        <f t="shared" si="8"/>
        <v>4.059003424354434</v>
      </c>
      <c r="P21" s="51">
        <f t="shared" si="4"/>
        <v>8.9753099816280457</v>
      </c>
      <c r="Q21" s="51" t="s">
        <v>4</v>
      </c>
      <c r="R21" s="51">
        <f t="shared" si="5"/>
        <v>29.765195819041018</v>
      </c>
      <c r="S21" s="51" t="s">
        <v>4</v>
      </c>
      <c r="T21" s="51">
        <f t="shared" si="6"/>
        <v>20.789885837412974</v>
      </c>
      <c r="U21" s="51">
        <f t="shared" si="7"/>
        <v>38.740505800669062</v>
      </c>
      <c r="V21" s="51">
        <f t="shared" si="3"/>
        <v>53.664466706714819</v>
      </c>
      <c r="W21" s="51">
        <v>0</v>
      </c>
      <c r="X21" s="43" t="s">
        <v>6</v>
      </c>
    </row>
    <row r="22" spans="2:24" ht="15" x14ac:dyDescent="0.25">
      <c r="B22" s="44">
        <v>39883</v>
      </c>
      <c r="C22" s="44" t="s">
        <v>5</v>
      </c>
      <c r="D22" s="57">
        <v>27.686</v>
      </c>
      <c r="E22" s="57" t="s">
        <v>4</v>
      </c>
      <c r="F22" s="58">
        <v>26.963999999999999</v>
      </c>
      <c r="G22" s="58" t="s">
        <v>4</v>
      </c>
      <c r="H22" s="58">
        <v>27.448699999999999</v>
      </c>
      <c r="I22" s="58" t="s">
        <v>4</v>
      </c>
      <c r="J22" s="49">
        <f t="shared" si="0"/>
        <v>0.72200000000000131</v>
      </c>
      <c r="K22" s="50">
        <f t="shared" si="1"/>
        <v>0.59329999999999927</v>
      </c>
      <c r="L22" s="50">
        <f t="shared" si="2"/>
        <v>0</v>
      </c>
      <c r="M22" s="50">
        <f t="shared" si="8"/>
        <v>13.384690449756802</v>
      </c>
      <c r="N22" s="52">
        <f>N21-(N21/14)+K22</f>
        <v>1.7298157198796824</v>
      </c>
      <c r="O22" s="52">
        <f t="shared" si="8"/>
        <v>3.7690746083291171</v>
      </c>
      <c r="P22" s="51">
        <f t="shared" si="4"/>
        <v>12.923838069868198</v>
      </c>
      <c r="Q22" s="51" t="s">
        <v>4</v>
      </c>
      <c r="R22" s="51">
        <f t="shared" si="5"/>
        <v>28.159594892966695</v>
      </c>
      <c r="S22" s="51" t="s">
        <v>4</v>
      </c>
      <c r="T22" s="51">
        <f t="shared" si="6"/>
        <v>15.235756823098496</v>
      </c>
      <c r="U22" s="51">
        <f t="shared" si="7"/>
        <v>41.083432962834891</v>
      </c>
      <c r="V22" s="51">
        <f t="shared" si="3"/>
        <v>37.084916532854365</v>
      </c>
      <c r="W22" s="51">
        <v>0</v>
      </c>
      <c r="X22" s="43" t="s">
        <v>6</v>
      </c>
    </row>
    <row r="23" spans="2:24" ht="15" x14ac:dyDescent="0.25">
      <c r="B23" s="44">
        <v>39884</v>
      </c>
      <c r="C23" s="44" t="s">
        <v>5</v>
      </c>
      <c r="D23" s="57">
        <v>28.447700000000001</v>
      </c>
      <c r="E23" s="57" t="s">
        <v>4</v>
      </c>
      <c r="F23" s="58">
        <v>27.142099999999999</v>
      </c>
      <c r="G23" s="58" t="s">
        <v>4</v>
      </c>
      <c r="H23" s="58">
        <v>28.358599999999999</v>
      </c>
      <c r="I23" s="58" t="s">
        <v>4</v>
      </c>
      <c r="J23" s="49">
        <f t="shared" si="0"/>
        <v>1.3056000000000019</v>
      </c>
      <c r="K23" s="50">
        <f t="shared" si="1"/>
        <v>0.76170000000000115</v>
      </c>
      <c r="L23" s="50">
        <f t="shared" si="2"/>
        <v>0</v>
      </c>
      <c r="M23" s="50">
        <f t="shared" si="8"/>
        <v>13.734241131917031</v>
      </c>
      <c r="N23" s="52">
        <f t="shared" si="8"/>
        <v>2.3679574541739923</v>
      </c>
      <c r="O23" s="52">
        <f t="shared" si="8"/>
        <v>3.4998549934484657</v>
      </c>
      <c r="P23" s="51">
        <f t="shared" si="4"/>
        <v>17.241268967319144</v>
      </c>
      <c r="Q23" s="51" t="s">
        <v>4</v>
      </c>
      <c r="R23" s="51">
        <f t="shared" si="5"/>
        <v>25.482696567159763</v>
      </c>
      <c r="S23" s="51" t="s">
        <v>4</v>
      </c>
      <c r="T23" s="51">
        <f t="shared" si="6"/>
        <v>8.2414275998406197</v>
      </c>
      <c r="U23" s="51">
        <f t="shared" si="7"/>
        <v>42.723965534478907</v>
      </c>
      <c r="V23" s="51">
        <f t="shared" si="3"/>
        <v>19.289940661499831</v>
      </c>
      <c r="W23" s="51">
        <v>0</v>
      </c>
      <c r="X23" s="43" t="s">
        <v>6</v>
      </c>
    </row>
    <row r="24" spans="2:24" ht="15" x14ac:dyDescent="0.25">
      <c r="B24" s="44">
        <v>39885</v>
      </c>
      <c r="C24" s="44" t="s">
        <v>5</v>
      </c>
      <c r="D24" s="57">
        <v>28.526700000000002</v>
      </c>
      <c r="E24" s="57" t="s">
        <v>4</v>
      </c>
      <c r="F24" s="58">
        <v>28.0123</v>
      </c>
      <c r="G24" s="58" t="s">
        <v>4</v>
      </c>
      <c r="H24" s="58">
        <v>28.427800000000001</v>
      </c>
      <c r="I24" s="58" t="s">
        <v>4</v>
      </c>
      <c r="J24" s="49">
        <f t="shared" si="0"/>
        <v>0.51440000000000197</v>
      </c>
      <c r="K24" s="50">
        <f t="shared" si="1"/>
        <v>7.9000000000000625E-2</v>
      </c>
      <c r="L24" s="50">
        <f t="shared" si="2"/>
        <v>0</v>
      </c>
      <c r="M24" s="50">
        <f t="shared" si="8"/>
        <v>13.267623908208673</v>
      </c>
      <c r="N24" s="52">
        <f t="shared" si="8"/>
        <v>2.2778176360187077</v>
      </c>
      <c r="O24" s="52">
        <f t="shared" si="8"/>
        <v>3.2498653510592894</v>
      </c>
      <c r="P24" s="51">
        <f t="shared" si="4"/>
        <v>17.168240913200915</v>
      </c>
      <c r="Q24" s="51" t="s">
        <v>4</v>
      </c>
      <c r="R24" s="51">
        <f t="shared" si="5"/>
        <v>24.494705107284499</v>
      </c>
      <c r="S24" s="51" t="s">
        <v>4</v>
      </c>
      <c r="T24" s="51">
        <f t="shared" si="6"/>
        <v>7.3264641940835844</v>
      </c>
      <c r="U24" s="51">
        <f t="shared" si="7"/>
        <v>41.662946020485414</v>
      </c>
      <c r="V24" s="51">
        <f t="shared" si="3"/>
        <v>17.585084334845661</v>
      </c>
      <c r="W24" s="51">
        <v>0</v>
      </c>
      <c r="X24" s="43" t="s">
        <v>6</v>
      </c>
    </row>
    <row r="25" spans="2:24" ht="15" x14ac:dyDescent="0.25">
      <c r="B25" s="44">
        <v>39888</v>
      </c>
      <c r="C25" s="44" t="s">
        <v>5</v>
      </c>
      <c r="D25" s="57">
        <v>28.665400000000002</v>
      </c>
      <c r="E25" s="57" t="s">
        <v>4</v>
      </c>
      <c r="F25" s="58">
        <v>27.884</v>
      </c>
      <c r="G25" s="58" t="s">
        <v>4</v>
      </c>
      <c r="H25" s="58">
        <v>27.952999999999999</v>
      </c>
      <c r="I25" s="58" t="s">
        <v>4</v>
      </c>
      <c r="J25" s="49">
        <f t="shared" si="0"/>
        <v>0.78140000000000143</v>
      </c>
      <c r="K25" s="50">
        <f t="shared" si="1"/>
        <v>0.13870000000000005</v>
      </c>
      <c r="L25" s="50">
        <f t="shared" si="2"/>
        <v>0</v>
      </c>
      <c r="M25" s="50">
        <f t="shared" si="8"/>
        <v>13.10133648619377</v>
      </c>
      <c r="N25" s="52">
        <f t="shared" si="8"/>
        <v>2.2538163763030856</v>
      </c>
      <c r="O25" s="52">
        <f t="shared" si="8"/>
        <v>3.0177321116979114</v>
      </c>
      <c r="P25" s="51">
        <f t="shared" si="4"/>
        <v>17.202950085879898</v>
      </c>
      <c r="Q25" s="51" t="s">
        <v>4</v>
      </c>
      <c r="R25" s="51">
        <f t="shared" si="5"/>
        <v>23.033773041994664</v>
      </c>
      <c r="S25" s="51" t="s">
        <v>4</v>
      </c>
      <c r="T25" s="51">
        <f t="shared" si="6"/>
        <v>5.8308229561147655</v>
      </c>
      <c r="U25" s="51">
        <f t="shared" si="7"/>
        <v>40.236723127874562</v>
      </c>
      <c r="V25" s="51">
        <f t="shared" si="3"/>
        <v>14.491296762870284</v>
      </c>
      <c r="W25" s="51">
        <v>0</v>
      </c>
      <c r="X25" s="43" t="s">
        <v>6</v>
      </c>
    </row>
    <row r="26" spans="2:24" ht="15" x14ac:dyDescent="0.25">
      <c r="B26" s="44">
        <v>39889</v>
      </c>
      <c r="C26" s="44" t="s">
        <v>5</v>
      </c>
      <c r="D26" s="57">
        <v>29.011600000000001</v>
      </c>
      <c r="E26" s="57" t="s">
        <v>4</v>
      </c>
      <c r="F26" s="58">
        <v>27.992799999999999</v>
      </c>
      <c r="G26" s="58" t="s">
        <v>4</v>
      </c>
      <c r="H26" s="58">
        <v>29.011600000000001</v>
      </c>
      <c r="I26" s="58" t="s">
        <v>4</v>
      </c>
      <c r="J26" s="49">
        <f t="shared" si="0"/>
        <v>1.058600000000002</v>
      </c>
      <c r="K26" s="50">
        <f t="shared" si="1"/>
        <v>0.34619999999999962</v>
      </c>
      <c r="L26" s="50">
        <f t="shared" si="2"/>
        <v>0</v>
      </c>
      <c r="M26" s="50">
        <f t="shared" si="8"/>
        <v>13.224126737179931</v>
      </c>
      <c r="N26" s="52">
        <f t="shared" si="8"/>
        <v>2.4390294922814362</v>
      </c>
      <c r="O26" s="52">
        <f t="shared" si="8"/>
        <v>2.8021798180052033</v>
      </c>
      <c r="P26" s="51">
        <f t="shared" si="4"/>
        <v>18.443784914916534</v>
      </c>
      <c r="Q26" s="51" t="s">
        <v>4</v>
      </c>
      <c r="R26" s="51">
        <f t="shared" si="5"/>
        <v>21.189904435253265</v>
      </c>
      <c r="S26" s="51" t="s">
        <v>4</v>
      </c>
      <c r="T26" s="51">
        <f t="shared" si="6"/>
        <v>2.7461195203367303</v>
      </c>
      <c r="U26" s="51">
        <f t="shared" si="7"/>
        <v>39.633689350169803</v>
      </c>
      <c r="V26" s="51">
        <f t="shared" si="3"/>
        <v>6.9287506799438665</v>
      </c>
      <c r="W26" s="51">
        <v>0</v>
      </c>
      <c r="X26" s="43" t="s">
        <v>6</v>
      </c>
    </row>
    <row r="27" spans="2:24" ht="15" x14ac:dyDescent="0.25">
      <c r="B27" s="44">
        <v>39890</v>
      </c>
      <c r="C27" s="44" t="s">
        <v>5</v>
      </c>
      <c r="D27" s="57">
        <v>29.872</v>
      </c>
      <c r="E27" s="57" t="s">
        <v>4</v>
      </c>
      <c r="F27" s="58">
        <v>28.764299999999999</v>
      </c>
      <c r="G27" s="58" t="s">
        <v>4</v>
      </c>
      <c r="H27" s="58">
        <v>29.377600000000001</v>
      </c>
      <c r="I27" s="58" t="s">
        <v>4</v>
      </c>
      <c r="J27" s="49">
        <f t="shared" si="0"/>
        <v>1.1077000000000012</v>
      </c>
      <c r="K27" s="50">
        <f t="shared" si="1"/>
        <v>0.8603999999999985</v>
      </c>
      <c r="L27" s="50">
        <f t="shared" si="2"/>
        <v>0</v>
      </c>
      <c r="M27" s="50">
        <f t="shared" si="8"/>
        <v>13.387246255952794</v>
      </c>
      <c r="N27" s="52">
        <f t="shared" si="8"/>
        <v>3.1252130999756176</v>
      </c>
      <c r="O27" s="52">
        <f t="shared" si="8"/>
        <v>2.6020241167191172</v>
      </c>
      <c r="P27" s="51">
        <f t="shared" si="4"/>
        <v>23.3447046556416</v>
      </c>
      <c r="Q27" s="51" t="s">
        <v>4</v>
      </c>
      <c r="R27" s="51">
        <f t="shared" si="5"/>
        <v>19.43658962396465</v>
      </c>
      <c r="S27" s="51" t="s">
        <v>4</v>
      </c>
      <c r="T27" s="51">
        <f t="shared" si="6"/>
        <v>3.9081150316769495</v>
      </c>
      <c r="U27" s="51">
        <f t="shared" si="7"/>
        <v>42.78129427960625</v>
      </c>
      <c r="V27" s="51">
        <f t="shared" si="3"/>
        <v>9.1351023794058968</v>
      </c>
      <c r="W27" s="51">
        <v>0</v>
      </c>
      <c r="X27" s="43" t="s">
        <v>6</v>
      </c>
    </row>
    <row r="28" spans="2:24" ht="15" x14ac:dyDescent="0.25">
      <c r="B28" s="44">
        <v>39891</v>
      </c>
      <c r="C28" s="44" t="s">
        <v>5</v>
      </c>
      <c r="D28" s="57">
        <v>29.802800000000001</v>
      </c>
      <c r="E28" s="57" t="s">
        <v>4</v>
      </c>
      <c r="F28" s="58">
        <v>29.1402</v>
      </c>
      <c r="G28" s="58" t="s">
        <v>4</v>
      </c>
      <c r="H28" s="58">
        <v>29.357600000000001</v>
      </c>
      <c r="I28" s="58" t="s">
        <v>4</v>
      </c>
      <c r="J28" s="49">
        <f t="shared" si="0"/>
        <v>0.66260000000000119</v>
      </c>
      <c r="K28" s="50">
        <f t="shared" si="1"/>
        <v>0</v>
      </c>
      <c r="L28" s="50">
        <f t="shared" si="2"/>
        <v>0</v>
      </c>
      <c r="M28" s="50">
        <f t="shared" si="8"/>
        <v>13.093614380527596</v>
      </c>
      <c r="N28" s="52">
        <f t="shared" si="8"/>
        <v>2.9019835928345019</v>
      </c>
      <c r="O28" s="52">
        <f t="shared" si="8"/>
        <v>2.41616525123918</v>
      </c>
      <c r="P28" s="51">
        <f t="shared" si="4"/>
        <v>22.163350076585722</v>
      </c>
      <c r="Q28" s="51" t="s">
        <v>4</v>
      </c>
      <c r="R28" s="51">
        <f t="shared" si="5"/>
        <v>18.453004502961562</v>
      </c>
      <c r="S28" s="51" t="s">
        <v>4</v>
      </c>
      <c r="T28" s="51">
        <f t="shared" si="6"/>
        <v>3.71034557362416</v>
      </c>
      <c r="U28" s="51">
        <f t="shared" si="7"/>
        <v>40.616354579547284</v>
      </c>
      <c r="V28" s="51">
        <f t="shared" si="3"/>
        <v>9.1351023794058968</v>
      </c>
      <c r="W28" s="51">
        <v>0</v>
      </c>
      <c r="X28" s="43" t="s">
        <v>6</v>
      </c>
    </row>
    <row r="29" spans="2:24" ht="15" x14ac:dyDescent="0.25">
      <c r="B29" s="44">
        <v>39892</v>
      </c>
      <c r="C29" s="44" t="s">
        <v>5</v>
      </c>
      <c r="D29" s="57">
        <v>29.7529</v>
      </c>
      <c r="E29" s="57" t="s">
        <v>4</v>
      </c>
      <c r="F29" s="58">
        <v>28.712700000000002</v>
      </c>
      <c r="G29" s="58" t="s">
        <v>4</v>
      </c>
      <c r="H29" s="58">
        <v>28.910699999999999</v>
      </c>
      <c r="I29" s="58" t="s">
        <v>4</v>
      </c>
      <c r="J29" s="49">
        <f t="shared" si="0"/>
        <v>1.0401999999999987</v>
      </c>
      <c r="K29" s="50">
        <f t="shared" si="1"/>
        <v>0</v>
      </c>
      <c r="L29" s="50">
        <f t="shared" si="2"/>
        <v>0.42749999999999844</v>
      </c>
      <c r="M29" s="50">
        <f t="shared" si="8"/>
        <v>13.198556210489908</v>
      </c>
      <c r="N29" s="52">
        <f t="shared" si="8"/>
        <v>2.6946990504891803</v>
      </c>
      <c r="O29" s="52">
        <f t="shared" si="8"/>
        <v>2.6710820190078084</v>
      </c>
      <c r="P29" s="51">
        <f t="shared" si="4"/>
        <v>20.416619875039785</v>
      </c>
      <c r="Q29" s="51" t="s">
        <v>4</v>
      </c>
      <c r="R29" s="51">
        <f t="shared" si="5"/>
        <v>20.237683398165128</v>
      </c>
      <c r="S29" s="51" t="s">
        <v>4</v>
      </c>
      <c r="T29" s="51">
        <f t="shared" si="6"/>
        <v>0.1789364768746573</v>
      </c>
      <c r="U29" s="51">
        <f t="shared" si="7"/>
        <v>40.654303273204917</v>
      </c>
      <c r="V29" s="51">
        <f t="shared" si="3"/>
        <v>0.44014154091430119</v>
      </c>
      <c r="W29" s="51">
        <v>0</v>
      </c>
      <c r="X29" s="43" t="s">
        <v>6</v>
      </c>
    </row>
    <row r="30" spans="2:24" ht="15" x14ac:dyDescent="0.25">
      <c r="B30" s="44">
        <v>39895</v>
      </c>
      <c r="C30" s="44" t="s">
        <v>5</v>
      </c>
      <c r="D30" s="57">
        <v>30.654599999999999</v>
      </c>
      <c r="E30" s="57" t="s">
        <v>4</v>
      </c>
      <c r="F30" s="58">
        <v>28.928999999999998</v>
      </c>
      <c r="G30" s="58" t="s">
        <v>4</v>
      </c>
      <c r="H30" s="58">
        <v>30.614899999999999</v>
      </c>
      <c r="I30" s="58" t="s">
        <v>4</v>
      </c>
      <c r="J30" s="49">
        <f t="shared" si="0"/>
        <v>1.7439</v>
      </c>
      <c r="K30" s="50">
        <f t="shared" si="1"/>
        <v>0.90169999999999817</v>
      </c>
      <c r="L30" s="50">
        <f t="shared" si="2"/>
        <v>0</v>
      </c>
      <c r="M30" s="50">
        <f t="shared" si="8"/>
        <v>13.999702195454915</v>
      </c>
      <c r="N30" s="52">
        <f t="shared" si="8"/>
        <v>3.4039205468828087</v>
      </c>
      <c r="O30" s="52">
        <f t="shared" si="8"/>
        <v>2.4802904462215363</v>
      </c>
      <c r="P30" s="51">
        <f t="shared" si="4"/>
        <v>24.314235398435198</v>
      </c>
      <c r="Q30" s="51" t="s">
        <v>4</v>
      </c>
      <c r="R30" s="51">
        <f t="shared" si="5"/>
        <v>17.716737196215337</v>
      </c>
      <c r="S30" s="51" t="s">
        <v>4</v>
      </c>
      <c r="T30" s="51">
        <f t="shared" si="6"/>
        <v>6.5974982022198603</v>
      </c>
      <c r="U30" s="51">
        <f t="shared" si="7"/>
        <v>42.030972594650535</v>
      </c>
      <c r="V30" s="51">
        <f t="shared" si="3"/>
        <v>15.696753596083934</v>
      </c>
      <c r="W30" s="51">
        <v>0</v>
      </c>
      <c r="X30" s="43" t="s">
        <v>6</v>
      </c>
    </row>
    <row r="31" spans="2:24" ht="15" x14ac:dyDescent="0.25">
      <c r="B31" s="44">
        <v>39896</v>
      </c>
      <c r="C31" s="44" t="s">
        <v>5</v>
      </c>
      <c r="D31" s="57">
        <v>30.595099999999999</v>
      </c>
      <c r="E31" s="57" t="s">
        <v>4</v>
      </c>
      <c r="F31" s="58">
        <v>30.0304</v>
      </c>
      <c r="G31" s="58" t="s">
        <v>4</v>
      </c>
      <c r="H31" s="58">
        <v>30.0502</v>
      </c>
      <c r="I31" s="58" t="s">
        <v>4</v>
      </c>
      <c r="J31" s="49">
        <f t="shared" si="0"/>
        <v>0.58449999999999847</v>
      </c>
      <c r="K31" s="50">
        <f t="shared" si="1"/>
        <v>0</v>
      </c>
      <c r="L31" s="50">
        <f t="shared" si="2"/>
        <v>0</v>
      </c>
      <c r="M31" s="50">
        <f t="shared" si="8"/>
        <v>13.584223467208135</v>
      </c>
      <c r="N31" s="52">
        <f t="shared" si="8"/>
        <v>3.160783364962608</v>
      </c>
      <c r="O31" s="52">
        <f t="shared" si="8"/>
        <v>2.303126842919998</v>
      </c>
      <c r="P31" s="51">
        <f t="shared" si="4"/>
        <v>23.268045999041714</v>
      </c>
      <c r="Q31" s="51" t="s">
        <v>4</v>
      </c>
      <c r="R31" s="51">
        <f t="shared" si="5"/>
        <v>16.95442399397853</v>
      </c>
      <c r="S31" s="51" t="s">
        <v>4</v>
      </c>
      <c r="T31" s="51">
        <f t="shared" si="6"/>
        <v>6.3136220050631842</v>
      </c>
      <c r="U31" s="51">
        <f t="shared" si="7"/>
        <v>40.222469993020241</v>
      </c>
      <c r="V31" s="51">
        <f t="shared" si="3"/>
        <v>15.696753596083928</v>
      </c>
      <c r="W31" s="51">
        <f>((Z6*13)+V31)/14</f>
        <v>31.614755640612376</v>
      </c>
      <c r="X31" s="43" t="s">
        <v>6</v>
      </c>
    </row>
    <row r="32" spans="2:24" ht="15" x14ac:dyDescent="0.25">
      <c r="B32" s="44">
        <v>39897</v>
      </c>
      <c r="C32" s="44" t="s">
        <v>5</v>
      </c>
      <c r="D32" s="57">
        <v>30.763500000000001</v>
      </c>
      <c r="E32" s="57" t="s">
        <v>4</v>
      </c>
      <c r="F32" s="58">
        <v>29.386299999999999</v>
      </c>
      <c r="G32" s="58" t="s">
        <v>4</v>
      </c>
      <c r="H32" s="58">
        <v>30.189</v>
      </c>
      <c r="I32" s="58" t="s">
        <v>4</v>
      </c>
      <c r="J32" s="49">
        <f t="shared" si="0"/>
        <v>1.377200000000002</v>
      </c>
      <c r="K32" s="50">
        <f t="shared" si="1"/>
        <v>0</v>
      </c>
      <c r="L32" s="50">
        <f t="shared" si="2"/>
        <v>0.64410000000000167</v>
      </c>
      <c r="M32" s="50">
        <f t="shared" si="8"/>
        <v>13.991121790978985</v>
      </c>
      <c r="N32" s="52">
        <f t="shared" si="8"/>
        <v>2.9350131246081359</v>
      </c>
      <c r="O32" s="52">
        <f t="shared" si="8"/>
        <v>2.7827177827114284</v>
      </c>
      <c r="P32" s="51">
        <f t="shared" si="4"/>
        <v>20.977682622279335</v>
      </c>
      <c r="Q32" s="51" t="s">
        <v>4</v>
      </c>
      <c r="R32" s="51">
        <f t="shared" si="5"/>
        <v>19.889168461857242</v>
      </c>
      <c r="S32" s="51" t="s">
        <v>4</v>
      </c>
      <c r="T32" s="51">
        <f t="shared" si="6"/>
        <v>1.0885141604220934</v>
      </c>
      <c r="U32" s="51">
        <f t="shared" si="7"/>
        <v>40.866851084136577</v>
      </c>
      <c r="V32" s="51">
        <f t="shared" si="3"/>
        <v>2.663562597913558</v>
      </c>
      <c r="W32" s="51">
        <f t="shared" ref="W32:W95" si="9">((W31*13)+V32)/14</f>
        <v>29.546813280419602</v>
      </c>
      <c r="X32" s="43" t="s">
        <v>6</v>
      </c>
    </row>
    <row r="33" spans="2:24" ht="15" x14ac:dyDescent="0.25">
      <c r="B33" s="44">
        <v>39898</v>
      </c>
      <c r="C33" s="44" t="s">
        <v>5</v>
      </c>
      <c r="D33" s="57">
        <v>31.169799999999999</v>
      </c>
      <c r="E33" s="57" t="s">
        <v>4</v>
      </c>
      <c r="F33" s="58">
        <v>30.136500000000002</v>
      </c>
      <c r="G33" s="58" t="s">
        <v>4</v>
      </c>
      <c r="H33" s="58">
        <v>31.120200000000001</v>
      </c>
      <c r="I33" s="58" t="s">
        <v>4</v>
      </c>
      <c r="J33" s="49">
        <f t="shared" si="0"/>
        <v>1.033299999999997</v>
      </c>
      <c r="K33" s="50">
        <f t="shared" si="1"/>
        <v>0.40629999999999811</v>
      </c>
      <c r="L33" s="50">
        <f t="shared" si="2"/>
        <v>0</v>
      </c>
      <c r="M33" s="50">
        <f t="shared" si="8"/>
        <v>14.025055948766198</v>
      </c>
      <c r="N33" s="52">
        <f t="shared" si="8"/>
        <v>3.131669329993267</v>
      </c>
      <c r="O33" s="52">
        <f t="shared" si="8"/>
        <v>2.5839522268034694</v>
      </c>
      <c r="P33" s="51">
        <f t="shared" si="4"/>
        <v>22.3291040080932</v>
      </c>
      <c r="Q33" s="51" t="s">
        <v>4</v>
      </c>
      <c r="R33" s="51">
        <f t="shared" si="5"/>
        <v>18.423828298744027</v>
      </c>
      <c r="S33" s="51" t="s">
        <v>4</v>
      </c>
      <c r="T33" s="51">
        <f t="shared" si="6"/>
        <v>3.9052757093491728</v>
      </c>
      <c r="U33" s="51">
        <f t="shared" si="7"/>
        <v>40.752932306837224</v>
      </c>
      <c r="V33" s="51">
        <f t="shared" si="3"/>
        <v>9.5828091091594274</v>
      </c>
      <c r="W33" s="51">
        <f t="shared" si="9"/>
        <v>28.120812982472447</v>
      </c>
      <c r="X33" s="43" t="s">
        <v>6</v>
      </c>
    </row>
    <row r="34" spans="2:24" ht="15" x14ac:dyDescent="0.25">
      <c r="B34" s="44">
        <v>39899</v>
      </c>
      <c r="C34" s="44" t="s">
        <v>5</v>
      </c>
      <c r="D34" s="57">
        <v>30.892299999999999</v>
      </c>
      <c r="E34" s="57" t="s">
        <v>4</v>
      </c>
      <c r="F34" s="58">
        <v>30.4267</v>
      </c>
      <c r="G34" s="58" t="s">
        <v>4</v>
      </c>
      <c r="H34" s="58">
        <v>30.535599999999999</v>
      </c>
      <c r="I34" s="58" t="s">
        <v>4</v>
      </c>
      <c r="J34" s="49">
        <f t="shared" si="0"/>
        <v>0.69350000000000023</v>
      </c>
      <c r="K34" s="50">
        <f t="shared" si="1"/>
        <v>0</v>
      </c>
      <c r="L34" s="50">
        <f t="shared" si="2"/>
        <v>0</v>
      </c>
      <c r="M34" s="50">
        <f t="shared" si="8"/>
        <v>13.716766238140041</v>
      </c>
      <c r="N34" s="52">
        <f t="shared" si="8"/>
        <v>2.9079786635651765</v>
      </c>
      <c r="O34" s="52">
        <f t="shared" si="8"/>
        <v>2.3993842106032215</v>
      </c>
      <c r="P34" s="51">
        <f t="shared" si="4"/>
        <v>21.200176580099619</v>
      </c>
      <c r="Q34" s="51" t="s">
        <v>4</v>
      </c>
      <c r="R34" s="51">
        <f t="shared" si="5"/>
        <v>17.492346001578955</v>
      </c>
      <c r="S34" s="51" t="s">
        <v>4</v>
      </c>
      <c r="T34" s="51">
        <f t="shared" si="6"/>
        <v>3.7078305785206638</v>
      </c>
      <c r="U34" s="51">
        <f t="shared" si="7"/>
        <v>38.692522581678574</v>
      </c>
      <c r="V34" s="51">
        <f t="shared" si="3"/>
        <v>9.5828091091594292</v>
      </c>
      <c r="W34" s="51">
        <f t="shared" si="9"/>
        <v>26.796669848664376</v>
      </c>
      <c r="X34" s="43" t="s">
        <v>6</v>
      </c>
    </row>
    <row r="35" spans="2:24" ht="15" x14ac:dyDescent="0.25">
      <c r="B35" s="44">
        <v>39902</v>
      </c>
      <c r="C35" s="44" t="s">
        <v>5</v>
      </c>
      <c r="D35" s="57">
        <v>30.040199999999999</v>
      </c>
      <c r="E35" s="57" t="s">
        <v>4</v>
      </c>
      <c r="F35" s="58">
        <v>29.346699999999998</v>
      </c>
      <c r="G35" s="58" t="s">
        <v>4</v>
      </c>
      <c r="H35" s="58">
        <v>29.782699999999998</v>
      </c>
      <c r="I35" s="58" t="s">
        <v>4</v>
      </c>
      <c r="J35" s="49">
        <f t="shared" si="0"/>
        <v>1.1889000000000003</v>
      </c>
      <c r="K35" s="50">
        <f t="shared" si="1"/>
        <v>0</v>
      </c>
      <c r="L35" s="50">
        <f t="shared" si="2"/>
        <v>1.0800000000000018</v>
      </c>
      <c r="M35" s="50">
        <f t="shared" ref="M35:O50" si="10">M34-(M34/14)+J35</f>
        <v>13.925897221130038</v>
      </c>
      <c r="N35" s="52">
        <f t="shared" si="10"/>
        <v>2.7002659018819495</v>
      </c>
      <c r="O35" s="52">
        <f t="shared" si="10"/>
        <v>3.3079996241315648</v>
      </c>
      <c r="P35" s="51">
        <f t="shared" si="4"/>
        <v>19.39024724227307</v>
      </c>
      <c r="Q35" s="51" t="s">
        <v>4</v>
      </c>
      <c r="R35" s="51">
        <f t="shared" si="5"/>
        <v>23.75430158361554</v>
      </c>
      <c r="S35" s="51" t="s">
        <v>4</v>
      </c>
      <c r="T35" s="51">
        <f t="shared" si="6"/>
        <v>4.3640543413424702</v>
      </c>
      <c r="U35" s="51">
        <f t="shared" si="7"/>
        <v>43.144548825888606</v>
      </c>
      <c r="V35" s="51">
        <f t="shared" si="3"/>
        <v>10.114961125109385</v>
      </c>
      <c r="W35" s="51">
        <f t="shared" si="9"/>
        <v>25.605119225553306</v>
      </c>
      <c r="X35" s="43" t="s">
        <v>6</v>
      </c>
    </row>
    <row r="36" spans="2:24" ht="15" x14ac:dyDescent="0.25">
      <c r="B36" s="44">
        <v>39903</v>
      </c>
      <c r="C36" s="44" t="s">
        <v>5</v>
      </c>
      <c r="D36" s="57">
        <v>30.6645</v>
      </c>
      <c r="E36" s="57" t="s">
        <v>4</v>
      </c>
      <c r="F36" s="58">
        <v>29.990600000000001</v>
      </c>
      <c r="G36" s="58" t="s">
        <v>4</v>
      </c>
      <c r="H36" s="58">
        <v>30.040199999999999</v>
      </c>
      <c r="I36" s="58" t="s">
        <v>4</v>
      </c>
      <c r="J36" s="49">
        <f t="shared" si="0"/>
        <v>0.88180000000000192</v>
      </c>
      <c r="K36" s="50">
        <f t="shared" si="1"/>
        <v>0.62430000000000163</v>
      </c>
      <c r="L36" s="50">
        <f t="shared" si="2"/>
        <v>0</v>
      </c>
      <c r="M36" s="50">
        <f t="shared" si="10"/>
        <v>13.812990276763609</v>
      </c>
      <c r="N36" s="52">
        <f t="shared" si="10"/>
        <v>3.1316897660332406</v>
      </c>
      <c r="O36" s="52">
        <f t="shared" si="10"/>
        <v>3.0717139366935959</v>
      </c>
      <c r="P36" s="51">
        <f t="shared" si="4"/>
        <v>22.672062336143174</v>
      </c>
      <c r="Q36" s="51" t="s">
        <v>4</v>
      </c>
      <c r="R36" s="51">
        <f t="shared" si="5"/>
        <v>22.237863599027307</v>
      </c>
      <c r="S36" s="51" t="s">
        <v>4</v>
      </c>
      <c r="T36" s="51">
        <f t="shared" si="6"/>
        <v>0.43419873711586732</v>
      </c>
      <c r="U36" s="51">
        <f t="shared" si="7"/>
        <v>44.909925935170477</v>
      </c>
      <c r="V36" s="51">
        <f t="shared" si="3"/>
        <v>0.96682131638928315</v>
      </c>
      <c r="W36" s="51">
        <f t="shared" si="9"/>
        <v>23.845240803470158</v>
      </c>
      <c r="X36" s="43" t="s">
        <v>6</v>
      </c>
    </row>
    <row r="37" spans="2:24" ht="15" x14ac:dyDescent="0.25">
      <c r="B37" s="44">
        <v>39904</v>
      </c>
      <c r="C37" s="44" t="s">
        <v>5</v>
      </c>
      <c r="D37" s="57">
        <v>30.595099999999999</v>
      </c>
      <c r="E37" s="57" t="s">
        <v>4</v>
      </c>
      <c r="F37" s="58">
        <v>29.5152</v>
      </c>
      <c r="G37" s="58" t="s">
        <v>4</v>
      </c>
      <c r="H37" s="58">
        <v>30.4861</v>
      </c>
      <c r="I37" s="58" t="s">
        <v>4</v>
      </c>
      <c r="J37" s="49">
        <f t="shared" si="0"/>
        <v>1.0798999999999985</v>
      </c>
      <c r="K37" s="50">
        <f t="shared" si="1"/>
        <v>0</v>
      </c>
      <c r="L37" s="50">
        <f t="shared" si="2"/>
        <v>0.47540000000000049</v>
      </c>
      <c r="M37" s="50">
        <f t="shared" si="10"/>
        <v>13.906248114137636</v>
      </c>
      <c r="N37" s="52">
        <f t="shared" si="10"/>
        <v>2.9079976398880092</v>
      </c>
      <c r="O37" s="52">
        <f t="shared" si="10"/>
        <v>3.3277057983583394</v>
      </c>
      <c r="P37" s="51">
        <f t="shared" si="4"/>
        <v>20.911446538420559</v>
      </c>
      <c r="Q37" s="51" t="s">
        <v>4</v>
      </c>
      <c r="R37" s="51">
        <f t="shared" si="5"/>
        <v>23.929573031098613</v>
      </c>
      <c r="S37" s="51" t="s">
        <v>4</v>
      </c>
      <c r="T37" s="51">
        <f t="shared" si="6"/>
        <v>3.0181264926780536</v>
      </c>
      <c r="U37" s="51">
        <f t="shared" si="7"/>
        <v>44.841019569519176</v>
      </c>
      <c r="V37" s="51">
        <f t="shared" si="3"/>
        <v>6.7307267355928593</v>
      </c>
      <c r="W37" s="51">
        <f t="shared" si="9"/>
        <v>22.622775512907491</v>
      </c>
      <c r="X37" s="43" t="s">
        <v>6</v>
      </c>
    </row>
    <row r="38" spans="2:24" ht="15" x14ac:dyDescent="0.25">
      <c r="B38" s="44">
        <v>39905</v>
      </c>
      <c r="C38" s="44" t="s">
        <v>5</v>
      </c>
      <c r="D38" s="57">
        <v>31.9724</v>
      </c>
      <c r="E38" s="57" t="s">
        <v>4</v>
      </c>
      <c r="F38" s="58">
        <v>30.941800000000001</v>
      </c>
      <c r="G38" s="58" t="s">
        <v>4</v>
      </c>
      <c r="H38" s="58">
        <v>31.466999999999999</v>
      </c>
      <c r="I38" s="58" t="s">
        <v>4</v>
      </c>
      <c r="J38" s="49">
        <f t="shared" si="0"/>
        <v>1.4863</v>
      </c>
      <c r="K38" s="50">
        <f t="shared" si="1"/>
        <v>1.3773000000000017</v>
      </c>
      <c r="L38" s="50">
        <f t="shared" si="2"/>
        <v>0</v>
      </c>
      <c r="M38" s="50">
        <f t="shared" si="10"/>
        <v>14.399244677413519</v>
      </c>
      <c r="N38" s="52">
        <f t="shared" si="10"/>
        <v>4.0775835227531534</v>
      </c>
      <c r="O38" s="52">
        <f t="shared" si="10"/>
        <v>3.0900125270470293</v>
      </c>
      <c r="P38" s="51">
        <f t="shared" si="4"/>
        <v>28.318037606161393</v>
      </c>
      <c r="Q38" s="51" t="s">
        <v>4</v>
      </c>
      <c r="R38" s="51">
        <f t="shared" si="5"/>
        <v>21.459545943364557</v>
      </c>
      <c r="S38" s="51" t="s">
        <v>4</v>
      </c>
      <c r="T38" s="51">
        <f t="shared" si="6"/>
        <v>6.8584916627968369</v>
      </c>
      <c r="U38" s="51">
        <f t="shared" si="7"/>
        <v>49.77758354952595</v>
      </c>
      <c r="V38" s="51">
        <f t="shared" si="3"/>
        <v>13.778273619837364</v>
      </c>
      <c r="W38" s="51">
        <f t="shared" si="9"/>
        <v>21.991025377688196</v>
      </c>
      <c r="X38" s="43" t="s">
        <v>6</v>
      </c>
    </row>
    <row r="39" spans="2:24" ht="15" x14ac:dyDescent="0.25">
      <c r="B39" s="44">
        <v>39906</v>
      </c>
      <c r="C39" s="44" t="s">
        <v>5</v>
      </c>
      <c r="D39" s="57">
        <v>32.101100000000002</v>
      </c>
      <c r="E39" s="57" t="s">
        <v>4</v>
      </c>
      <c r="F39" s="58">
        <v>31.5364</v>
      </c>
      <c r="G39" s="58" t="s">
        <v>4</v>
      </c>
      <c r="H39" s="58">
        <v>32.051499999999997</v>
      </c>
      <c r="I39" s="58" t="s">
        <v>4</v>
      </c>
      <c r="J39" s="49">
        <f t="shared" si="0"/>
        <v>0.63410000000000366</v>
      </c>
      <c r="K39" s="50">
        <f t="shared" si="1"/>
        <v>0.12870000000000203</v>
      </c>
      <c r="L39" s="50">
        <f t="shared" si="2"/>
        <v>0</v>
      </c>
      <c r="M39" s="50">
        <f t="shared" si="10"/>
        <v>14.004827200455413</v>
      </c>
      <c r="N39" s="52">
        <f t="shared" si="10"/>
        <v>3.9150275568422157</v>
      </c>
      <c r="O39" s="52">
        <f t="shared" si="10"/>
        <v>2.8692973465436702</v>
      </c>
      <c r="P39" s="51">
        <f t="shared" si="4"/>
        <v>27.954843717849698</v>
      </c>
      <c r="Q39" s="51" t="s">
        <v>4</v>
      </c>
      <c r="R39" s="51">
        <f t="shared" si="5"/>
        <v>20.487916812357142</v>
      </c>
      <c r="S39" s="51" t="s">
        <v>4</v>
      </c>
      <c r="T39" s="51">
        <f t="shared" si="6"/>
        <v>7.4669269054925564</v>
      </c>
      <c r="U39" s="51">
        <f t="shared" si="7"/>
        <v>48.44276053020684</v>
      </c>
      <c r="V39" s="51">
        <f t="shared" si="3"/>
        <v>15.413917010027738</v>
      </c>
      <c r="W39" s="51">
        <f t="shared" si="9"/>
        <v>21.521231922855304</v>
      </c>
      <c r="X39" s="43" t="s">
        <v>6</v>
      </c>
    </row>
    <row r="40" spans="2:24" ht="15" x14ac:dyDescent="0.25">
      <c r="B40" s="44">
        <v>39909</v>
      </c>
      <c r="C40" s="44" t="s">
        <v>5</v>
      </c>
      <c r="D40" s="57">
        <v>32.031700000000001</v>
      </c>
      <c r="E40" s="57" t="s">
        <v>4</v>
      </c>
      <c r="F40" s="58">
        <v>31.358000000000001</v>
      </c>
      <c r="G40" s="58" t="s">
        <v>4</v>
      </c>
      <c r="H40" s="58">
        <v>31.9724</v>
      </c>
      <c r="I40" s="58" t="s">
        <v>4</v>
      </c>
      <c r="J40" s="49">
        <f t="shared" si="0"/>
        <v>0.69349999999999667</v>
      </c>
      <c r="K40" s="50">
        <f t="shared" si="1"/>
        <v>0</v>
      </c>
      <c r="L40" s="50">
        <f t="shared" si="2"/>
        <v>0.17839999999999989</v>
      </c>
      <c r="M40" s="50">
        <f t="shared" si="10"/>
        <v>13.69798240042288</v>
      </c>
      <c r="N40" s="52">
        <f t="shared" si="10"/>
        <v>3.6353827313534861</v>
      </c>
      <c r="O40" s="52">
        <f t="shared" si="10"/>
        <v>2.8427475360762653</v>
      </c>
      <c r="P40" s="51">
        <f t="shared" si="4"/>
        <v>26.539548855320881</v>
      </c>
      <c r="Q40" s="51" t="s">
        <v>4</v>
      </c>
      <c r="R40" s="51">
        <f t="shared" si="5"/>
        <v>20.753038315982248</v>
      </c>
      <c r="S40" s="51" t="s">
        <v>4</v>
      </c>
      <c r="T40" s="51">
        <f t="shared" si="6"/>
        <v>5.7865105393386322</v>
      </c>
      <c r="U40" s="51">
        <f t="shared" si="7"/>
        <v>47.292587171303126</v>
      </c>
      <c r="V40" s="51">
        <f t="shared" si="3"/>
        <v>12.235555053012312</v>
      </c>
      <c r="W40" s="51">
        <f t="shared" si="9"/>
        <v>20.857969289295088</v>
      </c>
      <c r="X40" s="43" t="s">
        <v>6</v>
      </c>
    </row>
    <row r="41" spans="2:24" ht="15" x14ac:dyDescent="0.25">
      <c r="B41" s="44">
        <v>39910</v>
      </c>
      <c r="C41" s="44" t="s">
        <v>5</v>
      </c>
      <c r="D41" s="57">
        <v>31.625499999999999</v>
      </c>
      <c r="E41" s="57" t="s">
        <v>4</v>
      </c>
      <c r="F41" s="58">
        <v>30.922000000000001</v>
      </c>
      <c r="G41" s="58" t="s">
        <v>4</v>
      </c>
      <c r="H41" s="58">
        <v>31.130199999999999</v>
      </c>
      <c r="I41" s="58" t="s">
        <v>4</v>
      </c>
      <c r="J41" s="49">
        <f t="shared" si="0"/>
        <v>1.0503999999999998</v>
      </c>
      <c r="K41" s="50">
        <f t="shared" si="1"/>
        <v>0</v>
      </c>
      <c r="L41" s="50">
        <f t="shared" si="2"/>
        <v>0.43599999999999994</v>
      </c>
      <c r="M41" s="50">
        <f t="shared" si="10"/>
        <v>13.769955086106959</v>
      </c>
      <c r="N41" s="52">
        <f t="shared" si="10"/>
        <v>3.3757125362568083</v>
      </c>
      <c r="O41" s="52">
        <f t="shared" si="10"/>
        <v>3.0756941406422462</v>
      </c>
      <c r="P41" s="51">
        <f t="shared" si="4"/>
        <v>24.51505843808231</v>
      </c>
      <c r="Q41" s="51" t="s">
        <v>4</v>
      </c>
      <c r="R41" s="51">
        <f t="shared" si="5"/>
        <v>22.336268502033338</v>
      </c>
      <c r="S41" s="51" t="s">
        <v>4</v>
      </c>
      <c r="T41" s="51">
        <f t="shared" si="6"/>
        <v>2.1787899360489718</v>
      </c>
      <c r="U41" s="51">
        <f t="shared" si="7"/>
        <v>46.851326940115648</v>
      </c>
      <c r="V41" s="51">
        <f t="shared" si="3"/>
        <v>4.6504337835166414</v>
      </c>
      <c r="W41" s="51">
        <f t="shared" si="9"/>
        <v>19.700288181739484</v>
      </c>
      <c r="X41" s="43" t="s">
        <v>6</v>
      </c>
    </row>
    <row r="42" spans="2:24" ht="15" x14ac:dyDescent="0.25">
      <c r="B42" s="44">
        <v>39911</v>
      </c>
      <c r="C42" s="44" t="s">
        <v>5</v>
      </c>
      <c r="D42" s="57">
        <v>31.853400000000001</v>
      </c>
      <c r="E42" s="57" t="s">
        <v>4</v>
      </c>
      <c r="F42" s="58">
        <v>31.199400000000001</v>
      </c>
      <c r="G42" s="58" t="s">
        <v>4</v>
      </c>
      <c r="H42" s="58">
        <v>31.655100000000001</v>
      </c>
      <c r="I42" s="58" t="s">
        <v>4</v>
      </c>
      <c r="J42" s="49">
        <f t="shared" si="0"/>
        <v>0.72320000000000206</v>
      </c>
      <c r="K42" s="50">
        <f t="shared" si="1"/>
        <v>0.22790000000000177</v>
      </c>
      <c r="L42" s="50">
        <f t="shared" si="2"/>
        <v>0</v>
      </c>
      <c r="M42" s="50">
        <f t="shared" si="10"/>
        <v>13.50958686567075</v>
      </c>
      <c r="N42" s="52">
        <f t="shared" si="10"/>
        <v>3.3624902122384666</v>
      </c>
      <c r="O42" s="52">
        <f t="shared" si="10"/>
        <v>2.8560017020249431</v>
      </c>
      <c r="P42" s="51">
        <f t="shared" si="4"/>
        <v>24.889659807309876</v>
      </c>
      <c r="Q42" s="51" t="s">
        <v>4</v>
      </c>
      <c r="R42" s="51">
        <f t="shared" si="5"/>
        <v>21.140555447201255</v>
      </c>
      <c r="S42" s="51" t="s">
        <v>4</v>
      </c>
      <c r="T42" s="51">
        <f t="shared" si="6"/>
        <v>3.7491043601086211</v>
      </c>
      <c r="U42" s="51">
        <f t="shared" si="7"/>
        <v>46.030215254511134</v>
      </c>
      <c r="V42" s="51">
        <f t="shared" si="3"/>
        <v>8.1448768800645457</v>
      </c>
      <c r="W42" s="51">
        <f t="shared" si="9"/>
        <v>18.874901660191277</v>
      </c>
      <c r="X42" s="43" t="s">
        <v>6</v>
      </c>
    </row>
    <row r="43" spans="2:24" ht="15" x14ac:dyDescent="0.25">
      <c r="B43" s="44">
        <v>39912</v>
      </c>
      <c r="C43" s="44" t="s">
        <v>5</v>
      </c>
      <c r="D43" s="57">
        <v>32.705500000000001</v>
      </c>
      <c r="E43" s="57" t="s">
        <v>4</v>
      </c>
      <c r="F43" s="58">
        <v>32.130800000000001</v>
      </c>
      <c r="G43" s="58" t="s">
        <v>4</v>
      </c>
      <c r="H43" s="58">
        <v>32.636000000000003</v>
      </c>
      <c r="I43" s="58" t="s">
        <v>4</v>
      </c>
      <c r="J43" s="49">
        <f t="shared" si="0"/>
        <v>1.0503999999999998</v>
      </c>
      <c r="K43" s="50">
        <f t="shared" si="1"/>
        <v>0.85210000000000008</v>
      </c>
      <c r="L43" s="50">
        <f t="shared" si="2"/>
        <v>0</v>
      </c>
      <c r="M43" s="50">
        <f t="shared" si="10"/>
        <v>13.595016375265697</v>
      </c>
      <c r="N43" s="52">
        <f t="shared" si="10"/>
        <v>3.9744123399357192</v>
      </c>
      <c r="O43" s="52">
        <f t="shared" si="10"/>
        <v>2.6520015804517327</v>
      </c>
      <c r="P43" s="51">
        <f t="shared" si="4"/>
        <v>29.234332863082297</v>
      </c>
      <c r="Q43" s="51" t="s">
        <v>4</v>
      </c>
      <c r="R43" s="51">
        <f t="shared" si="5"/>
        <v>19.507159883063423</v>
      </c>
      <c r="S43" s="51" t="s">
        <v>4</v>
      </c>
      <c r="T43" s="51">
        <f t="shared" si="6"/>
        <v>9.7271729800188744</v>
      </c>
      <c r="U43" s="51">
        <f t="shared" si="7"/>
        <v>48.741492746145724</v>
      </c>
      <c r="V43" s="51">
        <f t="shared" si="3"/>
        <v>19.956657935528778</v>
      </c>
      <c r="W43" s="51">
        <f t="shared" si="9"/>
        <v>18.952169965572526</v>
      </c>
      <c r="X43" s="43" t="s">
        <v>6</v>
      </c>
    </row>
    <row r="44" spans="2:24" ht="15" x14ac:dyDescent="0.25">
      <c r="B44" s="44">
        <v>39916</v>
      </c>
      <c r="C44" s="44" t="s">
        <v>5</v>
      </c>
      <c r="D44" s="57">
        <v>32.764800000000001</v>
      </c>
      <c r="E44" s="57" t="s">
        <v>4</v>
      </c>
      <c r="F44" s="58">
        <v>32.229799999999997</v>
      </c>
      <c r="G44" s="58" t="s">
        <v>4</v>
      </c>
      <c r="H44" s="58">
        <v>32.586599999999997</v>
      </c>
      <c r="I44" s="58" t="s">
        <v>4</v>
      </c>
      <c r="J44" s="49">
        <f t="shared" si="0"/>
        <v>0.53500000000000369</v>
      </c>
      <c r="K44" s="50">
        <f t="shared" si="1"/>
        <v>5.9300000000000352E-2</v>
      </c>
      <c r="L44" s="50">
        <f t="shared" si="2"/>
        <v>0</v>
      </c>
      <c r="M44" s="50">
        <f t="shared" si="10"/>
        <v>13.158943777032437</v>
      </c>
      <c r="N44" s="52">
        <f t="shared" si="10"/>
        <v>3.7498257442260252</v>
      </c>
      <c r="O44" s="52">
        <f t="shared" si="10"/>
        <v>2.4625728961337519</v>
      </c>
      <c r="P44" s="51">
        <f t="shared" si="4"/>
        <v>28.496403721786201</v>
      </c>
      <c r="Q44" s="51" t="s">
        <v>4</v>
      </c>
      <c r="R44" s="51">
        <f t="shared" si="5"/>
        <v>18.714061993576685</v>
      </c>
      <c r="S44" s="51" t="s">
        <v>4</v>
      </c>
      <c r="T44" s="51">
        <f t="shared" si="6"/>
        <v>9.7823417282095164</v>
      </c>
      <c r="U44" s="51">
        <f t="shared" si="7"/>
        <v>47.210465715362886</v>
      </c>
      <c r="V44" s="51">
        <f t="shared" si="3"/>
        <v>20.72070584346347</v>
      </c>
      <c r="W44" s="51">
        <f t="shared" si="9"/>
        <v>19.078493956850451</v>
      </c>
      <c r="X44" s="43" t="s">
        <v>6</v>
      </c>
    </row>
    <row r="45" spans="2:24" ht="15" x14ac:dyDescent="0.25">
      <c r="B45" s="44">
        <v>39917</v>
      </c>
      <c r="C45" s="44" t="s">
        <v>5</v>
      </c>
      <c r="D45" s="57">
        <v>32.576599999999999</v>
      </c>
      <c r="E45" s="57" t="s">
        <v>4</v>
      </c>
      <c r="F45" s="58">
        <v>31.9724</v>
      </c>
      <c r="G45" s="58" t="s">
        <v>4</v>
      </c>
      <c r="H45" s="58">
        <v>32.190300000000001</v>
      </c>
      <c r="I45" s="58" t="s">
        <v>4</v>
      </c>
      <c r="J45" s="49">
        <f t="shared" si="0"/>
        <v>0.61419999999999675</v>
      </c>
      <c r="K45" s="50">
        <f t="shared" si="1"/>
        <v>0</v>
      </c>
      <c r="L45" s="50">
        <f t="shared" si="2"/>
        <v>0.25739999999999696</v>
      </c>
      <c r="M45" s="50">
        <f t="shared" si="10"/>
        <v>12.833219221530117</v>
      </c>
      <c r="N45" s="52">
        <f t="shared" si="10"/>
        <v>3.4819810482098807</v>
      </c>
      <c r="O45" s="52">
        <f t="shared" si="10"/>
        <v>2.5440748321241951</v>
      </c>
      <c r="P45" s="51">
        <f t="shared" si="4"/>
        <v>27.132561114269819</v>
      </c>
      <c r="Q45" s="51" t="s">
        <v>4</v>
      </c>
      <c r="R45" s="51">
        <f t="shared" si="5"/>
        <v>19.824136003661774</v>
      </c>
      <c r="S45" s="51" t="s">
        <v>4</v>
      </c>
      <c r="T45" s="51">
        <f t="shared" si="6"/>
        <v>7.3084251106080451</v>
      </c>
      <c r="U45" s="51">
        <f t="shared" si="7"/>
        <v>46.956697117931597</v>
      </c>
      <c r="V45" s="51">
        <f t="shared" si="3"/>
        <v>15.564180530527857</v>
      </c>
      <c r="W45" s="51">
        <f t="shared" si="9"/>
        <v>18.82747156925598</v>
      </c>
      <c r="X45" s="43" t="s">
        <v>6</v>
      </c>
    </row>
    <row r="46" spans="2:24" ht="15" x14ac:dyDescent="0.25">
      <c r="B46" s="44">
        <v>39918</v>
      </c>
      <c r="C46" s="44" t="s">
        <v>5</v>
      </c>
      <c r="D46" s="57">
        <v>32.130800000000001</v>
      </c>
      <c r="E46" s="57" t="s">
        <v>4</v>
      </c>
      <c r="F46" s="58">
        <v>31.5562</v>
      </c>
      <c r="G46" s="58" t="s">
        <v>4</v>
      </c>
      <c r="H46" s="58">
        <v>32.101100000000002</v>
      </c>
      <c r="I46" s="58" t="s">
        <v>4</v>
      </c>
      <c r="J46" s="49">
        <f t="shared" si="0"/>
        <v>0.63410000000000011</v>
      </c>
      <c r="K46" s="50">
        <f t="shared" si="1"/>
        <v>0</v>
      </c>
      <c r="L46" s="50">
        <f t="shared" si="2"/>
        <v>0.4161999999999999</v>
      </c>
      <c r="M46" s="50">
        <f t="shared" si="10"/>
        <v>12.550660705706537</v>
      </c>
      <c r="N46" s="52">
        <f t="shared" si="10"/>
        <v>3.2332681161948891</v>
      </c>
      <c r="O46" s="52">
        <f t="shared" si="10"/>
        <v>2.7785552012581811</v>
      </c>
      <c r="P46" s="51">
        <f t="shared" si="4"/>
        <v>25.761736310222982</v>
      </c>
      <c r="Q46" s="51" t="s">
        <v>4</v>
      </c>
      <c r="R46" s="51">
        <f t="shared" si="5"/>
        <v>22.138716569676902</v>
      </c>
      <c r="S46" s="51" t="s">
        <v>4</v>
      </c>
      <c r="T46" s="51">
        <f t="shared" si="6"/>
        <v>3.6230197405460807</v>
      </c>
      <c r="U46" s="51">
        <f t="shared" si="7"/>
        <v>47.900452879899888</v>
      </c>
      <c r="V46" s="51">
        <f t="shared" si="3"/>
        <v>7.5636440215503296</v>
      </c>
      <c r="W46" s="51">
        <f t="shared" si="9"/>
        <v>18.022912458705576</v>
      </c>
      <c r="X46" s="43" t="s">
        <v>6</v>
      </c>
    </row>
    <row r="47" spans="2:24" ht="15" x14ac:dyDescent="0.25">
      <c r="B47" s="44">
        <v>39919</v>
      </c>
      <c r="C47" s="44" t="s">
        <v>5</v>
      </c>
      <c r="D47" s="57">
        <v>33.121499999999997</v>
      </c>
      <c r="E47" s="57" t="s">
        <v>4</v>
      </c>
      <c r="F47" s="58">
        <v>32.210099999999997</v>
      </c>
      <c r="G47" s="58" t="s">
        <v>4</v>
      </c>
      <c r="H47" s="58">
        <v>32.933500000000002</v>
      </c>
      <c r="I47" s="58" t="s">
        <v>4</v>
      </c>
      <c r="J47" s="49">
        <f t="shared" si="0"/>
        <v>1.0203999999999951</v>
      </c>
      <c r="K47" s="50">
        <f t="shared" si="1"/>
        <v>0.99069999999999681</v>
      </c>
      <c r="L47" s="50">
        <f t="shared" si="2"/>
        <v>0</v>
      </c>
      <c r="M47" s="50">
        <f t="shared" si="10"/>
        <v>12.674584941013208</v>
      </c>
      <c r="N47" s="52">
        <f t="shared" si="10"/>
        <v>3.9930203936095365</v>
      </c>
      <c r="O47" s="52">
        <f t="shared" si="10"/>
        <v>2.5800869725968827</v>
      </c>
      <c r="P47" s="51">
        <f t="shared" si="4"/>
        <v>31.504151119684192</v>
      </c>
      <c r="Q47" s="51" t="s">
        <v>4</v>
      </c>
      <c r="R47" s="51">
        <f t="shared" si="5"/>
        <v>20.356382355749396</v>
      </c>
      <c r="S47" s="51" t="s">
        <v>4</v>
      </c>
      <c r="T47" s="51">
        <f t="shared" si="6"/>
        <v>11.147768763934796</v>
      </c>
      <c r="U47" s="51">
        <f t="shared" si="7"/>
        <v>51.860533475433584</v>
      </c>
      <c r="V47" s="51">
        <f t="shared" si="3"/>
        <v>21.495669282336848</v>
      </c>
      <c r="W47" s="51">
        <f t="shared" si="9"/>
        <v>18.270966517536383</v>
      </c>
      <c r="X47" s="43" t="s">
        <v>6</v>
      </c>
    </row>
    <row r="48" spans="2:24" ht="15" x14ac:dyDescent="0.25">
      <c r="B48" s="44">
        <v>39920</v>
      </c>
      <c r="C48" s="44" t="s">
        <v>5</v>
      </c>
      <c r="D48" s="57">
        <v>33.190899999999999</v>
      </c>
      <c r="E48" s="57" t="s">
        <v>4</v>
      </c>
      <c r="F48" s="58">
        <v>32.626199999999997</v>
      </c>
      <c r="G48" s="58" t="s">
        <v>4</v>
      </c>
      <c r="H48" s="58">
        <v>33.002699999999997</v>
      </c>
      <c r="I48" s="58" t="s">
        <v>4</v>
      </c>
      <c r="J48" s="49">
        <f t="shared" si="0"/>
        <v>0.56470000000000198</v>
      </c>
      <c r="K48" s="50">
        <f t="shared" si="1"/>
        <v>6.9400000000001683E-2</v>
      </c>
      <c r="L48" s="50">
        <f t="shared" si="2"/>
        <v>0</v>
      </c>
      <c r="M48" s="50">
        <f t="shared" si="10"/>
        <v>12.333957445226552</v>
      </c>
      <c r="N48" s="52">
        <f t="shared" si="10"/>
        <v>3.7772046512088568</v>
      </c>
      <c r="O48" s="52">
        <f t="shared" si="10"/>
        <v>2.3957950459828194</v>
      </c>
      <c r="P48" s="51">
        <f t="shared" si="4"/>
        <v>30.624433949791989</v>
      </c>
      <c r="Q48" s="51" t="s">
        <v>4</v>
      </c>
      <c r="R48" s="51">
        <f t="shared" si="5"/>
        <v>19.424382292724971</v>
      </c>
      <c r="S48" s="51" t="s">
        <v>4</v>
      </c>
      <c r="T48" s="51">
        <f t="shared" si="6"/>
        <v>11.200051657067018</v>
      </c>
      <c r="U48" s="51">
        <f t="shared" si="7"/>
        <v>50.048816242516963</v>
      </c>
      <c r="V48" s="51">
        <f t="shared" si="3"/>
        <v>22.378254867799377</v>
      </c>
      <c r="W48" s="51">
        <f t="shared" si="9"/>
        <v>18.564344256840883</v>
      </c>
      <c r="X48" s="43" t="s">
        <v>6</v>
      </c>
    </row>
    <row r="49" spans="2:24" ht="15" x14ac:dyDescent="0.25">
      <c r="B49" s="44">
        <v>39923</v>
      </c>
      <c r="C49" s="44" t="s">
        <v>5</v>
      </c>
      <c r="D49" s="57">
        <v>32.517200000000003</v>
      </c>
      <c r="E49" s="57" t="s">
        <v>4</v>
      </c>
      <c r="F49" s="58">
        <v>31.764199999999999</v>
      </c>
      <c r="G49" s="58" t="s">
        <v>4</v>
      </c>
      <c r="H49" s="58">
        <v>31.942499999999999</v>
      </c>
      <c r="I49" s="58" t="s">
        <v>4</v>
      </c>
      <c r="J49" s="49">
        <f t="shared" si="0"/>
        <v>1.2384999999999984</v>
      </c>
      <c r="K49" s="50">
        <f t="shared" si="1"/>
        <v>0</v>
      </c>
      <c r="L49" s="50">
        <f t="shared" si="2"/>
        <v>0.86199999999999832</v>
      </c>
      <c r="M49" s="50">
        <f t="shared" si="10"/>
        <v>12.691460484853225</v>
      </c>
      <c r="N49" s="52">
        <f t="shared" si="10"/>
        <v>3.5074043189796527</v>
      </c>
      <c r="O49" s="52">
        <f t="shared" si="10"/>
        <v>3.0866668284126164</v>
      </c>
      <c r="P49" s="51">
        <f t="shared" si="4"/>
        <v>27.635939324442653</v>
      </c>
      <c r="Q49" s="51" t="s">
        <v>4</v>
      </c>
      <c r="R49" s="51">
        <f t="shared" si="5"/>
        <v>24.320816600236324</v>
      </c>
      <c r="S49" s="51" t="s">
        <v>4</v>
      </c>
      <c r="T49" s="51">
        <f t="shared" si="6"/>
        <v>3.3151227242063293</v>
      </c>
      <c r="U49" s="51">
        <f t="shared" si="7"/>
        <v>51.956755924678973</v>
      </c>
      <c r="V49" s="51">
        <f t="shared" si="3"/>
        <v>6.3805421743655808</v>
      </c>
      <c r="W49" s="51">
        <f t="shared" si="9"/>
        <v>17.69407267952122</v>
      </c>
      <c r="X49" s="43" t="s">
        <v>6</v>
      </c>
    </row>
    <row r="50" spans="2:24" ht="15" x14ac:dyDescent="0.25">
      <c r="B50" s="44">
        <v>39924</v>
      </c>
      <c r="C50" s="44" t="s">
        <v>5</v>
      </c>
      <c r="D50" s="57">
        <v>32.437899999999999</v>
      </c>
      <c r="E50" s="57" t="s">
        <v>4</v>
      </c>
      <c r="F50" s="58">
        <v>31.783999999999999</v>
      </c>
      <c r="G50" s="58" t="s">
        <v>4</v>
      </c>
      <c r="H50" s="58">
        <v>32.388300000000001</v>
      </c>
      <c r="I50" s="58" t="s">
        <v>4</v>
      </c>
      <c r="J50" s="49">
        <f t="shared" si="0"/>
        <v>0.65390000000000015</v>
      </c>
      <c r="K50" s="50">
        <f t="shared" si="1"/>
        <v>0</v>
      </c>
      <c r="L50" s="50">
        <f t="shared" si="2"/>
        <v>0</v>
      </c>
      <c r="M50" s="50">
        <f t="shared" si="10"/>
        <v>12.438827593077995</v>
      </c>
      <c r="N50" s="52">
        <f t="shared" si="10"/>
        <v>3.2568754390525347</v>
      </c>
      <c r="O50" s="52">
        <f t="shared" si="10"/>
        <v>2.866190626383144</v>
      </c>
      <c r="P50" s="51">
        <f t="shared" si="4"/>
        <v>26.183138359960328</v>
      </c>
      <c r="Q50" s="51" t="s">
        <v>4</v>
      </c>
      <c r="R50" s="51">
        <f t="shared" si="5"/>
        <v>23.042289194346036</v>
      </c>
      <c r="S50" s="51" t="s">
        <v>4</v>
      </c>
      <c r="T50" s="51">
        <f t="shared" si="6"/>
        <v>3.1408491656142914</v>
      </c>
      <c r="U50" s="51">
        <f t="shared" si="7"/>
        <v>49.225427554306364</v>
      </c>
      <c r="V50" s="51">
        <f t="shared" si="3"/>
        <v>6.3805421743655781</v>
      </c>
      <c r="W50" s="51">
        <f t="shared" si="9"/>
        <v>16.885963357724389</v>
      </c>
      <c r="X50" s="43" t="s">
        <v>6</v>
      </c>
    </row>
    <row r="51" spans="2:24" ht="15" x14ac:dyDescent="0.25">
      <c r="B51" s="44">
        <v>39925</v>
      </c>
      <c r="C51" s="44" t="s">
        <v>5</v>
      </c>
      <c r="D51" s="57">
        <v>33.220700000000001</v>
      </c>
      <c r="E51" s="57" t="s">
        <v>4</v>
      </c>
      <c r="F51" s="58">
        <v>32.091200000000001</v>
      </c>
      <c r="G51" s="58" t="s">
        <v>4</v>
      </c>
      <c r="H51" s="58">
        <v>32.487499999999997</v>
      </c>
      <c r="I51" s="58" t="s">
        <v>4</v>
      </c>
      <c r="J51" s="49">
        <f t="shared" si="0"/>
        <v>1.1295000000000002</v>
      </c>
      <c r="K51" s="50">
        <f t="shared" si="1"/>
        <v>0.78280000000000172</v>
      </c>
      <c r="L51" s="50">
        <f t="shared" si="2"/>
        <v>0</v>
      </c>
      <c r="M51" s="50">
        <f t="shared" ref="M51:O66" si="11">M50-(M50/14)+J51</f>
        <v>12.679839907858138</v>
      </c>
      <c r="N51" s="52">
        <f t="shared" si="11"/>
        <v>3.8070414791202127</v>
      </c>
      <c r="O51" s="52">
        <f t="shared" si="11"/>
        <v>2.6614627244986337</v>
      </c>
      <c r="P51" s="51">
        <f t="shared" si="4"/>
        <v>30.024365502918194</v>
      </c>
      <c r="Q51" s="51" t="s">
        <v>4</v>
      </c>
      <c r="R51" s="51">
        <f t="shared" si="5"/>
        <v>20.98971867025886</v>
      </c>
      <c r="S51" s="51" t="s">
        <v>4</v>
      </c>
      <c r="T51" s="51">
        <f t="shared" si="6"/>
        <v>9.0346468326593339</v>
      </c>
      <c r="U51" s="51">
        <f t="shared" si="7"/>
        <v>51.014084173177054</v>
      </c>
      <c r="V51" s="51">
        <f t="shared" si="3"/>
        <v>17.710102962918043</v>
      </c>
      <c r="W51" s="51">
        <f t="shared" si="9"/>
        <v>16.944830472381078</v>
      </c>
      <c r="X51" s="43" t="s">
        <v>6</v>
      </c>
    </row>
    <row r="52" spans="2:24" ht="15" x14ac:dyDescent="0.25">
      <c r="B52" s="44">
        <v>39926</v>
      </c>
      <c r="C52" s="44" t="s">
        <v>5</v>
      </c>
      <c r="D52" s="57">
        <v>32.834299999999999</v>
      </c>
      <c r="E52" s="57" t="s">
        <v>4</v>
      </c>
      <c r="F52" s="58">
        <v>32.190300000000001</v>
      </c>
      <c r="G52" s="58" t="s">
        <v>4</v>
      </c>
      <c r="H52" s="58">
        <v>32.804600000000001</v>
      </c>
      <c r="I52" s="58" t="s">
        <v>4</v>
      </c>
      <c r="J52" s="49">
        <f t="shared" si="0"/>
        <v>0.64399999999999835</v>
      </c>
      <c r="K52" s="50">
        <f t="shared" si="1"/>
        <v>0</v>
      </c>
      <c r="L52" s="50">
        <f t="shared" si="2"/>
        <v>0</v>
      </c>
      <c r="M52" s="50">
        <f t="shared" si="11"/>
        <v>12.418137057296841</v>
      </c>
      <c r="N52" s="52">
        <f t="shared" si="11"/>
        <v>3.5351099448973402</v>
      </c>
      <c r="O52" s="52">
        <f t="shared" si="11"/>
        <v>2.4713582441773028</v>
      </c>
      <c r="P52" s="51">
        <f t="shared" si="4"/>
        <v>28.467313000222731</v>
      </c>
      <c r="Q52" s="51" t="s">
        <v>4</v>
      </c>
      <c r="R52" s="51">
        <f t="shared" si="5"/>
        <v>19.901199614519825</v>
      </c>
      <c r="S52" s="51" t="s">
        <v>4</v>
      </c>
      <c r="T52" s="51">
        <f t="shared" si="6"/>
        <v>8.5661133857029057</v>
      </c>
      <c r="U52" s="51">
        <f t="shared" si="7"/>
        <v>48.368512614742556</v>
      </c>
      <c r="V52" s="51">
        <f t="shared" si="3"/>
        <v>17.710102962918036</v>
      </c>
      <c r="W52" s="51">
        <f t="shared" si="9"/>
        <v>16.999492793133719</v>
      </c>
      <c r="X52" s="43" t="s">
        <v>6</v>
      </c>
    </row>
    <row r="53" spans="2:24" ht="15" x14ac:dyDescent="0.25">
      <c r="B53" s="44">
        <v>39927</v>
      </c>
      <c r="C53" s="44" t="s">
        <v>5</v>
      </c>
      <c r="D53" s="57">
        <v>33.616900000000001</v>
      </c>
      <c r="E53" s="57" t="s">
        <v>4</v>
      </c>
      <c r="F53" s="58">
        <v>32.764800000000001</v>
      </c>
      <c r="G53" s="58" t="s">
        <v>4</v>
      </c>
      <c r="H53" s="58">
        <v>33.379199999999997</v>
      </c>
      <c r="I53" s="58" t="s">
        <v>4</v>
      </c>
      <c r="J53" s="49">
        <f t="shared" si="0"/>
        <v>0.85210000000000008</v>
      </c>
      <c r="K53" s="50">
        <f t="shared" si="1"/>
        <v>0.78260000000000218</v>
      </c>
      <c r="L53" s="50">
        <f t="shared" si="2"/>
        <v>0</v>
      </c>
      <c r="M53" s="50">
        <f t="shared" si="11"/>
        <v>12.383227267489923</v>
      </c>
      <c r="N53" s="52">
        <f t="shared" si="11"/>
        <v>4.0652020916903897</v>
      </c>
      <c r="O53" s="52">
        <f t="shared" si="11"/>
        <v>2.2948326553074954</v>
      </c>
      <c r="P53" s="51">
        <f t="shared" si="4"/>
        <v>32.828292688796019</v>
      </c>
      <c r="Q53" s="51" t="s">
        <v>4</v>
      </c>
      <c r="R53" s="51">
        <f t="shared" si="5"/>
        <v>18.5317817862569</v>
      </c>
      <c r="S53" s="51" t="s">
        <v>4</v>
      </c>
      <c r="T53" s="51">
        <f t="shared" si="6"/>
        <v>14.296510902539119</v>
      </c>
      <c r="U53" s="51">
        <f t="shared" si="7"/>
        <v>51.360074475052919</v>
      </c>
      <c r="V53" s="51">
        <f t="shared" si="3"/>
        <v>27.835845350036141</v>
      </c>
      <c r="W53" s="51">
        <f t="shared" si="9"/>
        <v>17.773517975769607</v>
      </c>
      <c r="X53" s="43" t="s">
        <v>6</v>
      </c>
    </row>
    <row r="54" spans="2:24" ht="15" x14ac:dyDescent="0.25">
      <c r="B54" s="44">
        <v>39930</v>
      </c>
      <c r="C54" s="44" t="s">
        <v>5</v>
      </c>
      <c r="D54" s="57">
        <v>33.745899999999999</v>
      </c>
      <c r="E54" s="57" t="s">
        <v>4</v>
      </c>
      <c r="F54" s="58">
        <v>33.042299999999997</v>
      </c>
      <c r="G54" s="58" t="s">
        <v>4</v>
      </c>
      <c r="H54" s="58">
        <v>33.418799999999997</v>
      </c>
      <c r="I54" s="58" t="s">
        <v>4</v>
      </c>
      <c r="J54" s="49">
        <f t="shared" si="0"/>
        <v>0.70360000000000156</v>
      </c>
      <c r="K54" s="50">
        <f t="shared" si="1"/>
        <v>0.12899999999999778</v>
      </c>
      <c r="L54" s="50">
        <f t="shared" si="2"/>
        <v>0</v>
      </c>
      <c r="M54" s="50">
        <f t="shared" si="11"/>
        <v>12.202311034097788</v>
      </c>
      <c r="N54" s="52">
        <f t="shared" si="11"/>
        <v>3.9038305137125024</v>
      </c>
      <c r="O54" s="52">
        <f t="shared" si="11"/>
        <v>2.1309160370712457</v>
      </c>
      <c r="P54" s="51">
        <f t="shared" si="4"/>
        <v>31.992550450515072</v>
      </c>
      <c r="Q54" s="51" t="s">
        <v>4</v>
      </c>
      <c r="R54" s="51">
        <f t="shared" si="5"/>
        <v>17.463216853894931</v>
      </c>
      <c r="S54" s="51" t="s">
        <v>4</v>
      </c>
      <c r="T54" s="51">
        <f t="shared" si="6"/>
        <v>14.529333596620141</v>
      </c>
      <c r="U54" s="51">
        <f t="shared" si="7"/>
        <v>49.455767304410003</v>
      </c>
      <c r="V54" s="51">
        <f t="shared" si="3"/>
        <v>29.378441359911022</v>
      </c>
      <c r="W54" s="51">
        <f t="shared" si="9"/>
        <v>18.602441074636854</v>
      </c>
      <c r="X54" s="43" t="s">
        <v>6</v>
      </c>
    </row>
    <row r="55" spans="2:24" ht="15" x14ac:dyDescent="0.25">
      <c r="B55" s="44">
        <v>39931</v>
      </c>
      <c r="C55" s="44" t="s">
        <v>5</v>
      </c>
      <c r="D55" s="57">
        <v>33.597099999999998</v>
      </c>
      <c r="E55" s="57" t="s">
        <v>4</v>
      </c>
      <c r="F55" s="58">
        <v>33.052199999999999</v>
      </c>
      <c r="G55" s="58" t="s">
        <v>4</v>
      </c>
      <c r="H55" s="58">
        <v>33.171100000000003</v>
      </c>
      <c r="I55" s="58" t="s">
        <v>4</v>
      </c>
      <c r="J55" s="49">
        <f t="shared" si="0"/>
        <v>0.54489999999999839</v>
      </c>
      <c r="K55" s="50">
        <f t="shared" si="1"/>
        <v>0</v>
      </c>
      <c r="L55" s="50">
        <f t="shared" si="2"/>
        <v>0</v>
      </c>
      <c r="M55" s="50">
        <f t="shared" si="11"/>
        <v>11.875617388805086</v>
      </c>
      <c r="N55" s="52">
        <f t="shared" si="11"/>
        <v>3.6249854770187522</v>
      </c>
      <c r="O55" s="52">
        <f t="shared" si="11"/>
        <v>1.9787077487090139</v>
      </c>
      <c r="P55" s="51">
        <f t="shared" si="4"/>
        <v>30.524606496972158</v>
      </c>
      <c r="Q55" s="51" t="s">
        <v>4</v>
      </c>
      <c r="R55" s="51">
        <f t="shared" si="5"/>
        <v>16.661935829747286</v>
      </c>
      <c r="S55" s="51" t="s">
        <v>4</v>
      </c>
      <c r="T55" s="51">
        <f t="shared" si="6"/>
        <v>13.862670667224872</v>
      </c>
      <c r="U55" s="51">
        <f t="shared" si="7"/>
        <v>47.186542326719447</v>
      </c>
      <c r="V55" s="51">
        <f t="shared" si="3"/>
        <v>29.378441359911033</v>
      </c>
      <c r="W55" s="51">
        <f t="shared" si="9"/>
        <v>19.372155380727865</v>
      </c>
      <c r="X55" s="43" t="s">
        <v>6</v>
      </c>
    </row>
    <row r="56" spans="2:24" ht="15" x14ac:dyDescent="0.25">
      <c r="B56" s="44">
        <v>39932</v>
      </c>
      <c r="C56" s="44" t="s">
        <v>5</v>
      </c>
      <c r="D56" s="57">
        <v>34.082500000000003</v>
      </c>
      <c r="E56" s="57" t="s">
        <v>4</v>
      </c>
      <c r="F56" s="58">
        <v>33.329700000000003</v>
      </c>
      <c r="G56" s="58" t="s">
        <v>4</v>
      </c>
      <c r="H56" s="58">
        <v>33.626800000000003</v>
      </c>
      <c r="I56" s="58" t="s">
        <v>4</v>
      </c>
      <c r="J56" s="49">
        <f t="shared" si="0"/>
        <v>0.91140000000000043</v>
      </c>
      <c r="K56" s="50">
        <f t="shared" si="1"/>
        <v>0.4854000000000056</v>
      </c>
      <c r="L56" s="50">
        <f t="shared" si="2"/>
        <v>0</v>
      </c>
      <c r="M56" s="50">
        <f t="shared" si="11"/>
        <v>11.938759003890437</v>
      </c>
      <c r="N56" s="52">
        <f t="shared" si="11"/>
        <v>3.8514579429459896</v>
      </c>
      <c r="O56" s="52">
        <f t="shared" si="11"/>
        <v>1.8373714809440844</v>
      </c>
      <c r="P56" s="51">
        <f t="shared" si="4"/>
        <v>32.260119679867309</v>
      </c>
      <c r="Q56" s="51" t="s">
        <v>4</v>
      </c>
      <c r="R56" s="51">
        <f t="shared" si="5"/>
        <v>15.389970434492792</v>
      </c>
      <c r="S56" s="51" t="s">
        <v>4</v>
      </c>
      <c r="T56" s="51">
        <f t="shared" si="6"/>
        <v>16.870149245374517</v>
      </c>
      <c r="U56" s="51">
        <f t="shared" si="7"/>
        <v>47.650090114360097</v>
      </c>
      <c r="V56" s="51">
        <f t="shared" si="3"/>
        <v>35.40423366437755</v>
      </c>
      <c r="W56" s="51">
        <f t="shared" si="9"/>
        <v>20.517303829559985</v>
      </c>
      <c r="X56" s="43" t="s">
        <v>6</v>
      </c>
    </row>
    <row r="57" spans="2:24" ht="15" x14ac:dyDescent="0.25">
      <c r="B57" s="44">
        <v>39933</v>
      </c>
      <c r="C57" s="44" t="s">
        <v>5</v>
      </c>
      <c r="D57" s="57">
        <v>34.578000000000003</v>
      </c>
      <c r="E57" s="57" t="s">
        <v>4</v>
      </c>
      <c r="F57" s="58">
        <v>33.725999999999999</v>
      </c>
      <c r="G57" s="58" t="s">
        <v>4</v>
      </c>
      <c r="H57" s="58">
        <v>33.963799999999999</v>
      </c>
      <c r="I57" s="58" t="s">
        <v>4</v>
      </c>
      <c r="J57" s="49">
        <f t="shared" si="0"/>
        <v>0.95120000000000005</v>
      </c>
      <c r="K57" s="50">
        <f t="shared" si="1"/>
        <v>0.49549999999999983</v>
      </c>
      <c r="L57" s="50">
        <f t="shared" si="2"/>
        <v>0</v>
      </c>
      <c r="M57" s="50">
        <f t="shared" si="11"/>
        <v>12.03719050361255</v>
      </c>
      <c r="N57" s="52">
        <f t="shared" si="11"/>
        <v>4.0718538041641335</v>
      </c>
      <c r="O57" s="52">
        <f t="shared" si="11"/>
        <v>1.7061306608766498</v>
      </c>
      <c r="P57" s="51">
        <f t="shared" si="4"/>
        <v>33.827277244985915</v>
      </c>
      <c r="Q57" s="51" t="s">
        <v>4</v>
      </c>
      <c r="R57" s="51">
        <f t="shared" si="5"/>
        <v>14.173827857626852</v>
      </c>
      <c r="S57" s="51" t="s">
        <v>4</v>
      </c>
      <c r="T57" s="51">
        <f t="shared" si="6"/>
        <v>19.653449387359061</v>
      </c>
      <c r="U57" s="51">
        <f t="shared" si="7"/>
        <v>48.001105102612769</v>
      </c>
      <c r="V57" s="51">
        <f t="shared" si="3"/>
        <v>40.943743577039641</v>
      </c>
      <c r="W57" s="51">
        <f t="shared" si="9"/>
        <v>21.976335240094247</v>
      </c>
      <c r="X57" s="43" t="s">
        <v>6</v>
      </c>
    </row>
    <row r="58" spans="2:24" ht="15" x14ac:dyDescent="0.25">
      <c r="B58" s="44">
        <v>39934</v>
      </c>
      <c r="C58" s="44" t="s">
        <v>5</v>
      </c>
      <c r="D58" s="57">
        <v>34.221400000000003</v>
      </c>
      <c r="E58" s="57" t="s">
        <v>4</v>
      </c>
      <c r="F58" s="58">
        <v>33.696199999999997</v>
      </c>
      <c r="G58" s="58" t="s">
        <v>4</v>
      </c>
      <c r="H58" s="58">
        <v>34.052900000000001</v>
      </c>
      <c r="I58" s="58" t="s">
        <v>4</v>
      </c>
      <c r="J58" s="49">
        <f t="shared" si="0"/>
        <v>0.52520000000000522</v>
      </c>
      <c r="K58" s="50">
        <f t="shared" si="1"/>
        <v>0</v>
      </c>
      <c r="L58" s="50">
        <f t="shared" si="2"/>
        <v>2.9800000000001603E-2</v>
      </c>
      <c r="M58" s="50">
        <f t="shared" si="11"/>
        <v>11.702591181925944</v>
      </c>
      <c r="N58" s="52">
        <f t="shared" si="11"/>
        <v>3.7810071038666955</v>
      </c>
      <c r="O58" s="52">
        <f t="shared" si="11"/>
        <v>1.6140641850997479</v>
      </c>
      <c r="P58" s="51">
        <f t="shared" si="4"/>
        <v>32.309144573949297</v>
      </c>
      <c r="Q58" s="51" t="s">
        <v>4</v>
      </c>
      <c r="R58" s="51">
        <f t="shared" si="5"/>
        <v>13.792365810339405</v>
      </c>
      <c r="S58" s="51" t="s">
        <v>4</v>
      </c>
      <c r="T58" s="51">
        <f t="shared" si="6"/>
        <v>18.516778763609892</v>
      </c>
      <c r="U58" s="51">
        <f t="shared" si="7"/>
        <v>46.101510384288702</v>
      </c>
      <c r="V58" s="51">
        <f t="shared" si="3"/>
        <v>40.165232351954288</v>
      </c>
      <c r="W58" s="51">
        <f t="shared" si="9"/>
        <v>23.275542176655676</v>
      </c>
      <c r="X58" s="43" t="s">
        <v>6</v>
      </c>
    </row>
    <row r="59" spans="2:24" ht="15" x14ac:dyDescent="0.25">
      <c r="B59" s="44">
        <v>39937</v>
      </c>
      <c r="C59" s="44" t="s">
        <v>5</v>
      </c>
      <c r="D59" s="57">
        <v>34.766300000000001</v>
      </c>
      <c r="E59" s="57" t="s">
        <v>4</v>
      </c>
      <c r="F59" s="58">
        <v>34.201500000000003</v>
      </c>
      <c r="G59" s="58" t="s">
        <v>4</v>
      </c>
      <c r="H59" s="58">
        <v>34.726599999999998</v>
      </c>
      <c r="I59" s="58" t="s">
        <v>4</v>
      </c>
      <c r="J59" s="49">
        <f t="shared" si="0"/>
        <v>0.71340000000000003</v>
      </c>
      <c r="K59" s="50">
        <f t="shared" si="1"/>
        <v>0.54489999999999839</v>
      </c>
      <c r="L59" s="50">
        <f t="shared" si="2"/>
        <v>0</v>
      </c>
      <c r="M59" s="50">
        <f t="shared" si="11"/>
        <v>11.580091811788376</v>
      </c>
      <c r="N59" s="52">
        <f t="shared" si="11"/>
        <v>4.0558351678762161</v>
      </c>
      <c r="O59" s="52">
        <f t="shared" si="11"/>
        <v>1.4987738861640516</v>
      </c>
      <c r="P59" s="51">
        <f t="shared" si="4"/>
        <v>35.024205626309723</v>
      </c>
      <c r="Q59" s="51" t="s">
        <v>4</v>
      </c>
      <c r="R59" s="51">
        <f t="shared" si="5"/>
        <v>12.942677057519699</v>
      </c>
      <c r="S59" s="51" t="s">
        <v>4</v>
      </c>
      <c r="T59" s="51">
        <f t="shared" si="6"/>
        <v>22.081528568790024</v>
      </c>
      <c r="U59" s="51">
        <f t="shared" si="7"/>
        <v>47.966882683829425</v>
      </c>
      <c r="V59" s="51">
        <f t="shared" si="3"/>
        <v>46.034946057134832</v>
      </c>
      <c r="W59" s="51">
        <f t="shared" si="9"/>
        <v>24.901213882404189</v>
      </c>
      <c r="X59" s="43" t="s">
        <v>6</v>
      </c>
    </row>
    <row r="60" spans="2:24" ht="15" x14ac:dyDescent="0.25">
      <c r="B60" s="44">
        <v>39938</v>
      </c>
      <c r="C60" s="44" t="s">
        <v>5</v>
      </c>
      <c r="D60" s="57">
        <v>34.736400000000003</v>
      </c>
      <c r="E60" s="57" t="s">
        <v>4</v>
      </c>
      <c r="F60" s="58">
        <v>34.310499999999998</v>
      </c>
      <c r="G60" s="58" t="s">
        <v>4</v>
      </c>
      <c r="H60" s="58">
        <v>34.696899999999999</v>
      </c>
      <c r="I60" s="58" t="s">
        <v>4</v>
      </c>
      <c r="J60" s="49">
        <f t="shared" si="0"/>
        <v>0.42590000000000572</v>
      </c>
      <c r="K60" s="50">
        <f t="shared" si="1"/>
        <v>0</v>
      </c>
      <c r="L60" s="50">
        <f t="shared" si="2"/>
        <v>0</v>
      </c>
      <c r="M60" s="50">
        <f t="shared" si="11"/>
        <v>11.178842396660642</v>
      </c>
      <c r="N60" s="52">
        <f t="shared" si="11"/>
        <v>3.7661326558850576</v>
      </c>
      <c r="O60" s="52">
        <f t="shared" si="11"/>
        <v>1.391718608580905</v>
      </c>
      <c r="P60" s="51">
        <f t="shared" si="4"/>
        <v>33.689826927071465</v>
      </c>
      <c r="Q60" s="51" t="s">
        <v>4</v>
      </c>
      <c r="R60" s="51">
        <f t="shared" si="5"/>
        <v>12.449577149389288</v>
      </c>
      <c r="S60" s="51" t="s">
        <v>4</v>
      </c>
      <c r="T60" s="51">
        <f t="shared" si="6"/>
        <v>21.240249777682177</v>
      </c>
      <c r="U60" s="51">
        <f t="shared" si="7"/>
        <v>46.13940407646075</v>
      </c>
      <c r="V60" s="51">
        <f t="shared" si="3"/>
        <v>46.034946057134832</v>
      </c>
      <c r="W60" s="51">
        <f t="shared" si="9"/>
        <v>26.410766180599236</v>
      </c>
      <c r="X60" s="43" t="s">
        <v>6</v>
      </c>
    </row>
    <row r="61" spans="2:24" ht="15" x14ac:dyDescent="0.25">
      <c r="B61" s="44">
        <v>39939</v>
      </c>
      <c r="C61" s="44" t="s">
        <v>5</v>
      </c>
      <c r="D61" s="57">
        <v>35.014000000000003</v>
      </c>
      <c r="E61" s="57" t="s">
        <v>4</v>
      </c>
      <c r="F61" s="58">
        <v>34.142000000000003</v>
      </c>
      <c r="G61" s="58" t="s">
        <v>4</v>
      </c>
      <c r="H61" s="58">
        <v>34.706699999999998</v>
      </c>
      <c r="I61" s="58" t="s">
        <v>4</v>
      </c>
      <c r="J61" s="49">
        <f t="shared" si="0"/>
        <v>0.87199999999999989</v>
      </c>
      <c r="K61" s="50">
        <f t="shared" si="1"/>
        <v>0.27759999999999962</v>
      </c>
      <c r="L61" s="50">
        <f t="shared" si="2"/>
        <v>0</v>
      </c>
      <c r="M61" s="50">
        <f t="shared" si="11"/>
        <v>11.252353654042023</v>
      </c>
      <c r="N61" s="52">
        <f t="shared" si="11"/>
        <v>3.7747231804646959</v>
      </c>
      <c r="O61" s="52">
        <f t="shared" si="11"/>
        <v>1.2923101365394118</v>
      </c>
      <c r="P61" s="51">
        <f t="shared" si="4"/>
        <v>33.546076638897283</v>
      </c>
      <c r="Q61" s="51" t="s">
        <v>4</v>
      </c>
      <c r="R61" s="51">
        <f t="shared" si="5"/>
        <v>11.484798436593694</v>
      </c>
      <c r="S61" s="51" t="s">
        <v>4</v>
      </c>
      <c r="T61" s="51">
        <f t="shared" si="6"/>
        <v>22.06127820230359</v>
      </c>
      <c r="U61" s="51">
        <f t="shared" si="7"/>
        <v>45.030875075490975</v>
      </c>
      <c r="V61" s="51">
        <f t="shared" si="3"/>
        <v>48.991449012082192</v>
      </c>
      <c r="W61" s="51">
        <f t="shared" si="9"/>
        <v>28.02367209713373</v>
      </c>
      <c r="X61" s="43" t="s">
        <v>6</v>
      </c>
    </row>
    <row r="62" spans="2:24" ht="15" x14ac:dyDescent="0.25">
      <c r="B62" s="44">
        <v>39940</v>
      </c>
      <c r="C62" s="44" t="s">
        <v>5</v>
      </c>
      <c r="D62" s="57">
        <v>34.944699999999997</v>
      </c>
      <c r="E62" s="57" t="s">
        <v>4</v>
      </c>
      <c r="F62" s="58">
        <v>33.567399999999999</v>
      </c>
      <c r="G62" s="58" t="s">
        <v>4</v>
      </c>
      <c r="H62" s="58">
        <v>33.894399999999997</v>
      </c>
      <c r="I62" s="58" t="s">
        <v>4</v>
      </c>
      <c r="J62" s="49">
        <f t="shared" si="0"/>
        <v>1.3772999999999982</v>
      </c>
      <c r="K62" s="50">
        <f t="shared" si="1"/>
        <v>0</v>
      </c>
      <c r="L62" s="50">
        <f t="shared" si="2"/>
        <v>0.57460000000000377</v>
      </c>
      <c r="M62" s="50">
        <f t="shared" si="11"/>
        <v>11.825914107324735</v>
      </c>
      <c r="N62" s="52">
        <f t="shared" si="11"/>
        <v>3.5051000961457892</v>
      </c>
      <c r="O62" s="52">
        <f t="shared" si="11"/>
        <v>1.7746022696437433</v>
      </c>
      <c r="P62" s="51">
        <f t="shared" si="4"/>
        <v>29.63914725183739</v>
      </c>
      <c r="Q62" s="51" t="s">
        <v>4</v>
      </c>
      <c r="R62" s="51">
        <f t="shared" si="5"/>
        <v>15.006047342628593</v>
      </c>
      <c r="S62" s="51" t="s">
        <v>4</v>
      </c>
      <c r="T62" s="51">
        <f t="shared" si="6"/>
        <v>14.633099909208797</v>
      </c>
      <c r="U62" s="51">
        <f t="shared" si="7"/>
        <v>44.645194594465984</v>
      </c>
      <c r="V62" s="51">
        <f t="shared" si="3"/>
        <v>32.776427658403911</v>
      </c>
      <c r="W62" s="51">
        <f t="shared" si="9"/>
        <v>28.363154637224458</v>
      </c>
      <c r="X62" s="43" t="s">
        <v>6</v>
      </c>
    </row>
    <row r="63" spans="2:24" ht="15" x14ac:dyDescent="0.25">
      <c r="B63" s="44">
        <v>39941</v>
      </c>
      <c r="C63" s="44" t="s">
        <v>5</v>
      </c>
      <c r="D63" s="57">
        <v>34.419400000000003</v>
      </c>
      <c r="E63" s="57" t="s">
        <v>4</v>
      </c>
      <c r="F63" s="58">
        <v>33.567399999999999</v>
      </c>
      <c r="G63" s="58" t="s">
        <v>4</v>
      </c>
      <c r="H63" s="58">
        <v>33.914200000000001</v>
      </c>
      <c r="I63" s="58" t="s">
        <v>4</v>
      </c>
      <c r="J63" s="49">
        <f t="shared" si="0"/>
        <v>0.85200000000000387</v>
      </c>
      <c r="K63" s="50">
        <f t="shared" si="1"/>
        <v>0</v>
      </c>
      <c r="L63" s="50">
        <f t="shared" si="2"/>
        <v>0</v>
      </c>
      <c r="M63" s="50">
        <f t="shared" si="11"/>
        <v>11.833205956801544</v>
      </c>
      <c r="N63" s="52">
        <f t="shared" si="11"/>
        <v>3.2547358035639471</v>
      </c>
      <c r="O63" s="52">
        <f t="shared" si="11"/>
        <v>1.6478449646691902</v>
      </c>
      <c r="P63" s="51">
        <f t="shared" si="4"/>
        <v>27.505105678425</v>
      </c>
      <c r="Q63" s="51" t="s">
        <v>4</v>
      </c>
      <c r="R63" s="51">
        <f t="shared" si="5"/>
        <v>13.925600303796237</v>
      </c>
      <c r="S63" s="51" t="s">
        <v>4</v>
      </c>
      <c r="T63" s="51">
        <f t="shared" si="6"/>
        <v>13.579505374628763</v>
      </c>
      <c r="U63" s="51">
        <f t="shared" si="7"/>
        <v>41.430705982221241</v>
      </c>
      <c r="V63" s="51">
        <f t="shared" si="3"/>
        <v>32.776427658403904</v>
      </c>
      <c r="W63" s="51">
        <f t="shared" si="9"/>
        <v>28.678388424451562</v>
      </c>
      <c r="X63" s="43" t="s">
        <v>6</v>
      </c>
    </row>
    <row r="64" spans="2:24" ht="15" x14ac:dyDescent="0.25">
      <c r="B64" s="44">
        <v>39944</v>
      </c>
      <c r="C64" s="44" t="s">
        <v>5</v>
      </c>
      <c r="D64" s="57">
        <v>34.399500000000003</v>
      </c>
      <c r="E64" s="57" t="s">
        <v>4</v>
      </c>
      <c r="F64" s="58">
        <v>33.369199999999999</v>
      </c>
      <c r="G64" s="58" t="s">
        <v>4</v>
      </c>
      <c r="H64" s="58">
        <v>34.033099999999997</v>
      </c>
      <c r="I64" s="58" t="s">
        <v>4</v>
      </c>
      <c r="J64" s="49">
        <f t="shared" si="0"/>
        <v>1.030300000000004</v>
      </c>
      <c r="K64" s="50">
        <f t="shared" si="1"/>
        <v>0</v>
      </c>
      <c r="L64" s="50">
        <f t="shared" si="2"/>
        <v>0.19819999999999993</v>
      </c>
      <c r="M64" s="50">
        <f t="shared" si="11"/>
        <v>12.018276959887153</v>
      </c>
      <c r="N64" s="52">
        <f t="shared" si="11"/>
        <v>3.0222546747379511</v>
      </c>
      <c r="O64" s="52">
        <f t="shared" si="11"/>
        <v>1.728341752907105</v>
      </c>
      <c r="P64" s="51">
        <f t="shared" si="4"/>
        <v>25.14715449498452</v>
      </c>
      <c r="Q64" s="51" t="s">
        <v>4</v>
      </c>
      <c r="R64" s="51">
        <f t="shared" si="5"/>
        <v>14.380944611908273</v>
      </c>
      <c r="S64" s="51" t="s">
        <v>4</v>
      </c>
      <c r="T64" s="51">
        <f t="shared" si="6"/>
        <v>10.766209883076247</v>
      </c>
      <c r="U64" s="51">
        <f t="shared" si="7"/>
        <v>39.528099106892796</v>
      </c>
      <c r="V64" s="51">
        <f t="shared" si="3"/>
        <v>27.236852078219126</v>
      </c>
      <c r="W64" s="51">
        <f t="shared" si="9"/>
        <v>28.575421542577818</v>
      </c>
      <c r="X64" s="43" t="s">
        <v>6</v>
      </c>
    </row>
    <row r="65" spans="2:24" ht="15" x14ac:dyDescent="0.25">
      <c r="B65" s="44">
        <v>39945</v>
      </c>
      <c r="C65" s="44" t="s">
        <v>5</v>
      </c>
      <c r="D65" s="57">
        <v>34.161900000000003</v>
      </c>
      <c r="E65" s="57" t="s">
        <v>4</v>
      </c>
      <c r="F65" s="58">
        <v>33.210799999999999</v>
      </c>
      <c r="G65" s="58" t="s">
        <v>4</v>
      </c>
      <c r="H65" s="58">
        <v>33.616900000000001</v>
      </c>
      <c r="I65" s="58" t="s">
        <v>4</v>
      </c>
      <c r="J65" s="49">
        <f t="shared" si="0"/>
        <v>0.95110000000000383</v>
      </c>
      <c r="K65" s="50">
        <f t="shared" si="1"/>
        <v>0</v>
      </c>
      <c r="L65" s="50">
        <f t="shared" si="2"/>
        <v>0.15840000000000032</v>
      </c>
      <c r="M65" s="50">
        <f t="shared" si="11"/>
        <v>12.110928605609503</v>
      </c>
      <c r="N65" s="52">
        <f t="shared" si="11"/>
        <v>2.8063793408280975</v>
      </c>
      <c r="O65" s="52">
        <f t="shared" si="11"/>
        <v>1.7632887705565978</v>
      </c>
      <c r="P65" s="51">
        <f t="shared" si="4"/>
        <v>23.172288700704975</v>
      </c>
      <c r="Q65" s="51" t="s">
        <v>4</v>
      </c>
      <c r="R65" s="51">
        <f t="shared" si="5"/>
        <v>14.559484478670637</v>
      </c>
      <c r="S65" s="51" t="s">
        <v>4</v>
      </c>
      <c r="T65" s="51">
        <f t="shared" si="6"/>
        <v>8.6128042220343382</v>
      </c>
      <c r="U65" s="51">
        <f t="shared" si="7"/>
        <v>37.731773179375608</v>
      </c>
      <c r="V65" s="51">
        <f t="shared" si="3"/>
        <v>22.826396684537855</v>
      </c>
      <c r="W65" s="51">
        <f t="shared" si="9"/>
        <v>28.164776909860677</v>
      </c>
      <c r="X65" s="43" t="s">
        <v>6</v>
      </c>
    </row>
    <row r="66" spans="2:24" ht="15" x14ac:dyDescent="0.25">
      <c r="B66" s="44">
        <v>39946</v>
      </c>
      <c r="C66" s="44" t="s">
        <v>5</v>
      </c>
      <c r="D66" s="57">
        <v>33.339599999999997</v>
      </c>
      <c r="E66" s="57" t="s">
        <v>4</v>
      </c>
      <c r="F66" s="58">
        <v>32.655999999999999</v>
      </c>
      <c r="G66" s="58" t="s">
        <v>4</v>
      </c>
      <c r="H66" s="58">
        <v>32.715400000000002</v>
      </c>
      <c r="I66" s="58" t="s">
        <v>4</v>
      </c>
      <c r="J66" s="49">
        <f t="shared" si="0"/>
        <v>0.96090000000000231</v>
      </c>
      <c r="K66" s="50">
        <f t="shared" si="1"/>
        <v>0</v>
      </c>
      <c r="L66" s="50">
        <f t="shared" si="2"/>
        <v>0.55480000000000018</v>
      </c>
      <c r="M66" s="50">
        <f t="shared" si="11"/>
        <v>12.206762276637399</v>
      </c>
      <c r="N66" s="52">
        <f t="shared" si="11"/>
        <v>2.6059236736260907</v>
      </c>
      <c r="O66" s="52">
        <f t="shared" si="11"/>
        <v>2.1921395726596984</v>
      </c>
      <c r="P66" s="51">
        <f t="shared" si="4"/>
        <v>21.348197126879295</v>
      </c>
      <c r="Q66" s="51" t="s">
        <v>4</v>
      </c>
      <c r="R66" s="51">
        <f t="shared" si="5"/>
        <v>17.958403080030884</v>
      </c>
      <c r="S66" s="51" t="s">
        <v>4</v>
      </c>
      <c r="T66" s="51">
        <f t="shared" si="6"/>
        <v>3.3897940468484116</v>
      </c>
      <c r="U66" s="51">
        <f t="shared" si="7"/>
        <v>39.306600206910176</v>
      </c>
      <c r="V66" s="51">
        <f t="shared" si="3"/>
        <v>8.623981796961619</v>
      </c>
      <c r="W66" s="51">
        <f t="shared" si="9"/>
        <v>26.769005830367888</v>
      </c>
      <c r="X66" s="43" t="s">
        <v>6</v>
      </c>
    </row>
    <row r="67" spans="2:24" ht="15" x14ac:dyDescent="0.25">
      <c r="B67" s="44">
        <v>39947</v>
      </c>
      <c r="C67" s="44" t="s">
        <v>5</v>
      </c>
      <c r="D67" s="57">
        <v>33.389200000000002</v>
      </c>
      <c r="E67" s="57" t="s">
        <v>4</v>
      </c>
      <c r="F67" s="58">
        <v>32.774700000000003</v>
      </c>
      <c r="G67" s="58" t="s">
        <v>4</v>
      </c>
      <c r="H67" s="58">
        <v>33.081899999999997</v>
      </c>
      <c r="I67" s="58" t="s">
        <v>4</v>
      </c>
      <c r="J67" s="49">
        <f t="shared" si="0"/>
        <v>0.67379999999999995</v>
      </c>
      <c r="K67" s="50">
        <f t="shared" si="1"/>
        <v>4.9600000000005195E-2</v>
      </c>
      <c r="L67" s="50">
        <f t="shared" si="2"/>
        <v>0</v>
      </c>
      <c r="M67" s="50">
        <f t="shared" ref="M67:O82" si="12">M66-(M66/14)+J67</f>
        <v>12.008650685449012</v>
      </c>
      <c r="N67" s="52">
        <f t="shared" si="12"/>
        <v>2.4693862683670895</v>
      </c>
      <c r="O67" s="52">
        <f t="shared" si="12"/>
        <v>2.0355581746125773</v>
      </c>
      <c r="P67" s="51">
        <f t="shared" si="4"/>
        <v>20.563394947937542</v>
      </c>
      <c r="Q67" s="51" t="s">
        <v>4</v>
      </c>
      <c r="R67" s="51">
        <f t="shared" si="5"/>
        <v>16.950765143656657</v>
      </c>
      <c r="S67" s="51" t="s">
        <v>4</v>
      </c>
      <c r="T67" s="51">
        <f t="shared" si="6"/>
        <v>3.6126298042808855</v>
      </c>
      <c r="U67" s="51">
        <f t="shared" si="7"/>
        <v>37.514160091594199</v>
      </c>
      <c r="V67" s="51">
        <f t="shared" si="3"/>
        <v>9.6300431502673245</v>
      </c>
      <c r="W67" s="51">
        <f t="shared" si="9"/>
        <v>25.544794210360703</v>
      </c>
      <c r="X67" s="43" t="s">
        <v>6</v>
      </c>
    </row>
    <row r="68" spans="2:24" ht="15" x14ac:dyDescent="0.25">
      <c r="B68" s="44">
        <v>39948</v>
      </c>
      <c r="C68" s="44" t="s">
        <v>5</v>
      </c>
      <c r="D68" s="57">
        <v>33.507899999999999</v>
      </c>
      <c r="E68" s="57" t="s">
        <v>4</v>
      </c>
      <c r="F68" s="58">
        <v>32.923499999999997</v>
      </c>
      <c r="G68" s="58" t="s">
        <v>4</v>
      </c>
      <c r="H68" s="58">
        <v>33.062100000000001</v>
      </c>
      <c r="I68" s="58" t="s">
        <v>4</v>
      </c>
      <c r="J68" s="49">
        <f t="shared" si="0"/>
        <v>0.58440000000000225</v>
      </c>
      <c r="K68" s="50">
        <f t="shared" si="1"/>
        <v>0.11869999999999692</v>
      </c>
      <c r="L68" s="50">
        <f t="shared" si="2"/>
        <v>0</v>
      </c>
      <c r="M68" s="50">
        <f t="shared" si="12"/>
        <v>11.735289922202657</v>
      </c>
      <c r="N68" s="52">
        <f t="shared" si="12"/>
        <v>2.4117015349122943</v>
      </c>
      <c r="O68" s="52">
        <f t="shared" si="12"/>
        <v>1.8901611621402503</v>
      </c>
      <c r="P68" s="51">
        <f t="shared" si="4"/>
        <v>20.550847494184698</v>
      </c>
      <c r="Q68" s="51" t="s">
        <v>4</v>
      </c>
      <c r="R68" s="51">
        <f t="shared" si="5"/>
        <v>16.106642227595483</v>
      </c>
      <c r="S68" s="51" t="s">
        <v>4</v>
      </c>
      <c r="T68" s="51">
        <f t="shared" si="6"/>
        <v>4.4442052665892149</v>
      </c>
      <c r="U68" s="51">
        <f t="shared" si="7"/>
        <v>36.657489721780181</v>
      </c>
      <c r="V68" s="51">
        <f t="shared" si="3"/>
        <v>12.123594114925645</v>
      </c>
      <c r="W68" s="51">
        <f t="shared" si="9"/>
        <v>24.58613706068677</v>
      </c>
      <c r="X68" s="43" t="s">
        <v>6</v>
      </c>
    </row>
    <row r="69" spans="2:24" ht="15" x14ac:dyDescent="0.25">
      <c r="B69" s="44">
        <v>39951</v>
      </c>
      <c r="C69" s="44" t="s">
        <v>5</v>
      </c>
      <c r="D69" s="57">
        <v>33.963799999999999</v>
      </c>
      <c r="E69" s="57" t="s">
        <v>4</v>
      </c>
      <c r="F69" s="58">
        <v>33.082000000000001</v>
      </c>
      <c r="G69" s="58" t="s">
        <v>4</v>
      </c>
      <c r="H69" s="58">
        <v>33.923999999999999</v>
      </c>
      <c r="I69" s="58" t="s">
        <v>4</v>
      </c>
      <c r="J69" s="49">
        <f t="shared" ref="J69:J132" si="13">MAX(D69-F69,ABS(D69-H68),ABS(F69-H68))</f>
        <v>0.90169999999999817</v>
      </c>
      <c r="K69" s="50">
        <f t="shared" ref="K69:K132" si="14">IF(D69-D68&gt;F68-F69,MAX(D69-D68,0),0)</f>
        <v>0.45589999999999975</v>
      </c>
      <c r="L69" s="50">
        <f t="shared" ref="L69:L132" si="15">IF(F68-F69&gt;D69-D68,MAX(F68-F69,0),0)</f>
        <v>0</v>
      </c>
      <c r="M69" s="50">
        <f t="shared" si="12"/>
        <v>11.798754927759608</v>
      </c>
      <c r="N69" s="52">
        <f t="shared" si="12"/>
        <v>2.6953371395614161</v>
      </c>
      <c r="O69" s="52">
        <f t="shared" si="12"/>
        <v>1.7551496505588038</v>
      </c>
      <c r="P69" s="51">
        <f t="shared" si="4"/>
        <v>22.844250567658978</v>
      </c>
      <c r="Q69" s="51" t="s">
        <v>4</v>
      </c>
      <c r="R69" s="51">
        <f t="shared" si="5"/>
        <v>14.875719186516555</v>
      </c>
      <c r="S69" s="51" t="s">
        <v>4</v>
      </c>
      <c r="T69" s="51">
        <f t="shared" si="6"/>
        <v>7.968531381142423</v>
      </c>
      <c r="U69" s="51">
        <f t="shared" si="7"/>
        <v>37.719969754175537</v>
      </c>
      <c r="V69" s="51">
        <f t="shared" si="3"/>
        <v>21.125497801493651</v>
      </c>
      <c r="W69" s="51">
        <f t="shared" si="9"/>
        <v>24.338948542172975</v>
      </c>
      <c r="X69" s="43" t="s">
        <v>6</v>
      </c>
    </row>
    <row r="70" spans="2:24" ht="15" x14ac:dyDescent="0.25">
      <c r="B70" s="44">
        <v>39952</v>
      </c>
      <c r="C70" s="44" t="s">
        <v>5</v>
      </c>
      <c r="D70" s="57">
        <v>34.419400000000003</v>
      </c>
      <c r="E70" s="57" t="s">
        <v>4</v>
      </c>
      <c r="F70" s="58">
        <v>33.636800000000001</v>
      </c>
      <c r="G70" s="58" t="s">
        <v>4</v>
      </c>
      <c r="H70" s="58">
        <v>34.082500000000003</v>
      </c>
      <c r="I70" s="58" t="s">
        <v>4</v>
      </c>
      <c r="J70" s="49">
        <f t="shared" si="13"/>
        <v>0.78260000000000218</v>
      </c>
      <c r="K70" s="50">
        <f t="shared" si="14"/>
        <v>0.455600000000004</v>
      </c>
      <c r="L70" s="50">
        <f t="shared" si="15"/>
        <v>0</v>
      </c>
      <c r="M70" s="50">
        <f t="shared" si="12"/>
        <v>11.738586718633924</v>
      </c>
      <c r="N70" s="52">
        <f t="shared" si="12"/>
        <v>2.9584130581641759</v>
      </c>
      <c r="O70" s="52">
        <f t="shared" si="12"/>
        <v>1.6297818183760322</v>
      </c>
      <c r="P70" s="51">
        <f t="shared" si="4"/>
        <v>25.202463712841748</v>
      </c>
      <c r="Q70" s="51" t="s">
        <v>4</v>
      </c>
      <c r="R70" s="51">
        <f t="shared" si="5"/>
        <v>13.88396965870605</v>
      </c>
      <c r="S70" s="51" t="s">
        <v>4</v>
      </c>
      <c r="T70" s="51">
        <f t="shared" si="6"/>
        <v>11.318494054135698</v>
      </c>
      <c r="U70" s="51">
        <f t="shared" si="7"/>
        <v>39.086433371547798</v>
      </c>
      <c r="V70" s="51">
        <f t="shared" si="3"/>
        <v>28.957602620183742</v>
      </c>
      <c r="W70" s="51">
        <f t="shared" si="9"/>
        <v>24.668852404888032</v>
      </c>
      <c r="X70" s="43" t="s">
        <v>6</v>
      </c>
    </row>
    <row r="71" spans="2:24" ht="15" x14ac:dyDescent="0.25">
      <c r="B71" s="44">
        <v>39953</v>
      </c>
      <c r="C71" s="44" t="s">
        <v>5</v>
      </c>
      <c r="D71" s="57">
        <v>34.716700000000003</v>
      </c>
      <c r="E71" s="57" t="s">
        <v>4</v>
      </c>
      <c r="F71" s="58">
        <v>33.864699999999999</v>
      </c>
      <c r="G71" s="58" t="s">
        <v>4</v>
      </c>
      <c r="H71" s="58">
        <v>33.963799999999999</v>
      </c>
      <c r="I71" s="58" t="s">
        <v>4</v>
      </c>
      <c r="J71" s="49">
        <f t="shared" si="13"/>
        <v>0.85200000000000387</v>
      </c>
      <c r="K71" s="50">
        <f t="shared" si="14"/>
        <v>0.2972999999999999</v>
      </c>
      <c r="L71" s="50">
        <f t="shared" si="15"/>
        <v>0</v>
      </c>
      <c r="M71" s="50">
        <f t="shared" si="12"/>
        <v>11.752116238731505</v>
      </c>
      <c r="N71" s="52">
        <f t="shared" si="12"/>
        <v>3.0443978397238776</v>
      </c>
      <c r="O71" s="52">
        <f t="shared" si="12"/>
        <v>1.5133688313491727</v>
      </c>
      <c r="P71" s="51">
        <f t="shared" si="4"/>
        <v>25.905103199119502</v>
      </c>
      <c r="Q71" s="51" t="s">
        <v>4</v>
      </c>
      <c r="R71" s="51">
        <f t="shared" si="5"/>
        <v>12.877415442518819</v>
      </c>
      <c r="S71" s="51" t="s">
        <v>4</v>
      </c>
      <c r="T71" s="51">
        <f t="shared" si="6"/>
        <v>13.027687756600683</v>
      </c>
      <c r="U71" s="51">
        <f t="shared" si="7"/>
        <v>38.782518641638319</v>
      </c>
      <c r="V71" s="51">
        <f t="shared" si="3"/>
        <v>33.591649570210443</v>
      </c>
      <c r="W71" s="51">
        <f t="shared" si="9"/>
        <v>25.306195059553918</v>
      </c>
      <c r="X71" s="43" t="s">
        <v>6</v>
      </c>
    </row>
    <row r="72" spans="2:24" ht="15" x14ac:dyDescent="0.25">
      <c r="B72" s="44">
        <v>39954</v>
      </c>
      <c r="C72" s="44" t="s">
        <v>5</v>
      </c>
      <c r="D72" s="57">
        <v>33.944000000000003</v>
      </c>
      <c r="E72" s="57" t="s">
        <v>4</v>
      </c>
      <c r="F72" s="58">
        <v>33.002699999999997</v>
      </c>
      <c r="G72" s="58" t="s">
        <v>4</v>
      </c>
      <c r="H72" s="58">
        <v>33.339599999999997</v>
      </c>
      <c r="I72" s="58" t="s">
        <v>4</v>
      </c>
      <c r="J72" s="49">
        <f t="shared" si="13"/>
        <v>0.96110000000000184</v>
      </c>
      <c r="K72" s="50">
        <f t="shared" si="14"/>
        <v>0</v>
      </c>
      <c r="L72" s="50">
        <f t="shared" si="15"/>
        <v>0.86200000000000188</v>
      </c>
      <c r="M72" s="50">
        <f t="shared" si="12"/>
        <v>11.8737793645364</v>
      </c>
      <c r="N72" s="52">
        <f t="shared" si="12"/>
        <v>2.8269408511721719</v>
      </c>
      <c r="O72" s="52">
        <f t="shared" si="12"/>
        <v>2.2672710576813766</v>
      </c>
      <c r="P72" s="51">
        <f t="shared" si="4"/>
        <v>23.808264954083953</v>
      </c>
      <c r="Q72" s="51" t="s">
        <v>4</v>
      </c>
      <c r="R72" s="51">
        <f t="shared" si="5"/>
        <v>19.094771665145387</v>
      </c>
      <c r="S72" s="51" t="s">
        <v>4</v>
      </c>
      <c r="T72" s="51">
        <f t="shared" si="6"/>
        <v>4.7134932889385652</v>
      </c>
      <c r="U72" s="51">
        <f t="shared" si="7"/>
        <v>42.90303661922934</v>
      </c>
      <c r="V72" s="51">
        <f t="shared" si="3"/>
        <v>10.986386187000003</v>
      </c>
      <c r="W72" s="51">
        <f t="shared" si="9"/>
        <v>24.283351568657206</v>
      </c>
      <c r="X72" s="43" t="s">
        <v>6</v>
      </c>
    </row>
    <row r="73" spans="2:24" ht="15" x14ac:dyDescent="0.25">
      <c r="B73" s="44">
        <v>39955</v>
      </c>
      <c r="C73" s="44" t="s">
        <v>5</v>
      </c>
      <c r="D73" s="57">
        <v>33.656700000000001</v>
      </c>
      <c r="E73" s="57" t="s">
        <v>4</v>
      </c>
      <c r="F73" s="58">
        <v>33.012700000000002</v>
      </c>
      <c r="G73" s="58" t="s">
        <v>4</v>
      </c>
      <c r="H73" s="58">
        <v>33.230600000000003</v>
      </c>
      <c r="I73" s="58" t="s">
        <v>4</v>
      </c>
      <c r="J73" s="49">
        <f t="shared" si="13"/>
        <v>0.64399999999999835</v>
      </c>
      <c r="K73" s="50">
        <f t="shared" si="14"/>
        <v>0</v>
      </c>
      <c r="L73" s="50">
        <f t="shared" si="15"/>
        <v>0</v>
      </c>
      <c r="M73" s="50">
        <f t="shared" si="12"/>
        <v>11.669652267069512</v>
      </c>
      <c r="N73" s="52">
        <f t="shared" si="12"/>
        <v>2.6250165046598739</v>
      </c>
      <c r="O73" s="52">
        <f t="shared" si="12"/>
        <v>2.1053231249898499</v>
      </c>
      <c r="P73" s="51">
        <f t="shared" si="4"/>
        <v>22.49438496181574</v>
      </c>
      <c r="Q73" s="51" t="s">
        <v>4</v>
      </c>
      <c r="R73" s="51">
        <f t="shared" si="5"/>
        <v>18.041009935924503</v>
      </c>
      <c r="S73" s="51" t="s">
        <v>4</v>
      </c>
      <c r="T73" s="51">
        <f t="shared" si="6"/>
        <v>4.453375025891237</v>
      </c>
      <c r="U73" s="51">
        <f t="shared" si="7"/>
        <v>40.535394897740247</v>
      </c>
      <c r="V73" s="51">
        <f t="shared" si="3"/>
        <v>10.986386186999999</v>
      </c>
      <c r="W73" s="51">
        <f t="shared" si="9"/>
        <v>23.333568327110264</v>
      </c>
      <c r="X73" s="43" t="s">
        <v>6</v>
      </c>
    </row>
    <row r="74" spans="2:24" ht="15" x14ac:dyDescent="0.25">
      <c r="B74" s="44">
        <v>39959</v>
      </c>
      <c r="C74" s="44" t="s">
        <v>5</v>
      </c>
      <c r="D74" s="57">
        <v>34.508600000000001</v>
      </c>
      <c r="E74" s="57" t="s">
        <v>4</v>
      </c>
      <c r="F74" s="58">
        <v>32.873800000000003</v>
      </c>
      <c r="G74" s="58" t="s">
        <v>4</v>
      </c>
      <c r="H74" s="58">
        <v>34.469099999999997</v>
      </c>
      <c r="I74" s="58" t="s">
        <v>4</v>
      </c>
      <c r="J74" s="49">
        <f t="shared" si="13"/>
        <v>1.6347999999999985</v>
      </c>
      <c r="K74" s="50">
        <f t="shared" si="14"/>
        <v>0.85190000000000055</v>
      </c>
      <c r="L74" s="50">
        <f t="shared" si="15"/>
        <v>0</v>
      </c>
      <c r="M74" s="50">
        <f t="shared" si="12"/>
        <v>12.470905676564545</v>
      </c>
      <c r="N74" s="52">
        <f t="shared" si="12"/>
        <v>3.2894153257555976</v>
      </c>
      <c r="O74" s="52">
        <f t="shared" si="12"/>
        <v>1.9549429017762892</v>
      </c>
      <c r="P74" s="51">
        <f t="shared" si="4"/>
        <v>26.376715621681758</v>
      </c>
      <c r="Q74" s="51" t="s">
        <v>4</v>
      </c>
      <c r="R74" s="51">
        <f t="shared" si="5"/>
        <v>15.676029892921395</v>
      </c>
      <c r="S74" s="51" t="s">
        <v>4</v>
      </c>
      <c r="T74" s="51">
        <f t="shared" si="6"/>
        <v>10.700685728760362</v>
      </c>
      <c r="U74" s="51">
        <f t="shared" si="7"/>
        <v>42.052745514603153</v>
      </c>
      <c r="V74" s="51">
        <f t="shared" si="3"/>
        <v>25.445867083861302</v>
      </c>
      <c r="W74" s="51">
        <f t="shared" si="9"/>
        <v>23.484446809735338</v>
      </c>
      <c r="X74" s="43" t="s">
        <v>6</v>
      </c>
    </row>
    <row r="75" spans="2:24" ht="15" x14ac:dyDescent="0.25">
      <c r="B75" s="44">
        <v>39960</v>
      </c>
      <c r="C75" s="44" t="s">
        <v>5</v>
      </c>
      <c r="D75" s="57">
        <v>34.865299999999998</v>
      </c>
      <c r="E75" s="57" t="s">
        <v>4</v>
      </c>
      <c r="F75" s="58">
        <v>34.112400000000001</v>
      </c>
      <c r="G75" s="58" t="s">
        <v>4</v>
      </c>
      <c r="H75" s="58">
        <v>34.231200000000001</v>
      </c>
      <c r="I75" s="58" t="s">
        <v>4</v>
      </c>
      <c r="J75" s="49">
        <f t="shared" si="13"/>
        <v>0.75289999999999679</v>
      </c>
      <c r="K75" s="50">
        <f t="shared" si="14"/>
        <v>0.35669999999999646</v>
      </c>
      <c r="L75" s="50">
        <f t="shared" si="15"/>
        <v>0</v>
      </c>
      <c r="M75" s="50">
        <f t="shared" si="12"/>
        <v>12.333026699667075</v>
      </c>
      <c r="N75" s="52">
        <f t="shared" si="12"/>
        <v>3.4111570882016227</v>
      </c>
      <c r="O75" s="52">
        <f t="shared" si="12"/>
        <v>1.8153041230779827</v>
      </c>
      <c r="P75" s="51">
        <f t="shared" si="4"/>
        <v>27.65871810115927</v>
      </c>
      <c r="Q75" s="51" t="s">
        <v>4</v>
      </c>
      <c r="R75" s="51">
        <f t="shared" si="5"/>
        <v>14.719048026766909</v>
      </c>
      <c r="S75" s="51" t="s">
        <v>4</v>
      </c>
      <c r="T75" s="51">
        <f t="shared" si="6"/>
        <v>12.93967007439236</v>
      </c>
      <c r="U75" s="51">
        <f t="shared" si="7"/>
        <v>42.377766127926179</v>
      </c>
      <c r="V75" s="51">
        <f t="shared" si="3"/>
        <v>30.53410138545588</v>
      </c>
      <c r="W75" s="51">
        <f t="shared" si="9"/>
        <v>23.987993565143945</v>
      </c>
      <c r="X75" s="43" t="s">
        <v>6</v>
      </c>
    </row>
    <row r="76" spans="2:24" ht="15" x14ac:dyDescent="0.25">
      <c r="B76" s="44">
        <v>39961</v>
      </c>
      <c r="C76" s="44" t="s">
        <v>5</v>
      </c>
      <c r="D76" s="57">
        <v>34.746400000000001</v>
      </c>
      <c r="E76" s="57" t="s">
        <v>4</v>
      </c>
      <c r="F76" s="58">
        <v>33.894399999999997</v>
      </c>
      <c r="G76" s="58" t="s">
        <v>4</v>
      </c>
      <c r="H76" s="58">
        <v>34.627499999999998</v>
      </c>
      <c r="I76" s="58" t="s">
        <v>4</v>
      </c>
      <c r="J76" s="49">
        <f t="shared" si="13"/>
        <v>0.85200000000000387</v>
      </c>
      <c r="K76" s="50">
        <f t="shared" si="14"/>
        <v>0</v>
      </c>
      <c r="L76" s="50">
        <f t="shared" si="15"/>
        <v>0.21800000000000352</v>
      </c>
      <c r="M76" s="50">
        <f t="shared" si="12"/>
        <v>12.30409622111943</v>
      </c>
      <c r="N76" s="52">
        <f t="shared" si="12"/>
        <v>3.1675030104729354</v>
      </c>
      <c r="O76" s="52">
        <f t="shared" si="12"/>
        <v>1.9036395428581303</v>
      </c>
      <c r="P76" s="51">
        <f t="shared" si="4"/>
        <v>25.743483743536228</v>
      </c>
      <c r="Q76" s="51" t="s">
        <v>4</v>
      </c>
      <c r="R76" s="51">
        <f t="shared" si="5"/>
        <v>15.471591806886378</v>
      </c>
      <c r="S76" s="51" t="s">
        <v>4</v>
      </c>
      <c r="T76" s="51">
        <f t="shared" si="6"/>
        <v>10.271891936649849</v>
      </c>
      <c r="U76" s="51">
        <f t="shared" si="7"/>
        <v>41.215075550422604</v>
      </c>
      <c r="V76" s="51">
        <f t="shared" si="3"/>
        <v>24.922657060480688</v>
      </c>
      <c r="W76" s="51">
        <f t="shared" si="9"/>
        <v>24.054755243382285</v>
      </c>
      <c r="X76" s="43" t="s">
        <v>6</v>
      </c>
    </row>
    <row r="77" spans="2:24" ht="15" x14ac:dyDescent="0.25">
      <c r="B77" s="44">
        <v>39962</v>
      </c>
      <c r="C77" s="44" t="s">
        <v>5</v>
      </c>
      <c r="D77" s="57">
        <v>35.172499999999999</v>
      </c>
      <c r="E77" s="57" t="s">
        <v>4</v>
      </c>
      <c r="F77" s="58">
        <v>34.439300000000003</v>
      </c>
      <c r="G77" s="58" t="s">
        <v>4</v>
      </c>
      <c r="H77" s="58">
        <v>35.053600000000003</v>
      </c>
      <c r="I77" s="58" t="s">
        <v>4</v>
      </c>
      <c r="J77" s="49">
        <f t="shared" si="13"/>
        <v>0.73319999999999652</v>
      </c>
      <c r="K77" s="50">
        <f t="shared" si="14"/>
        <v>0.42609999999999815</v>
      </c>
      <c r="L77" s="50">
        <f t="shared" si="15"/>
        <v>0</v>
      </c>
      <c r="M77" s="50">
        <f t="shared" si="12"/>
        <v>12.158432205325182</v>
      </c>
      <c r="N77" s="52">
        <f t="shared" si="12"/>
        <v>3.3673527954391522</v>
      </c>
      <c r="O77" s="52">
        <f t="shared" si="12"/>
        <v>1.7676652897968352</v>
      </c>
      <c r="P77" s="51">
        <f t="shared" si="4"/>
        <v>27.695616824382263</v>
      </c>
      <c r="Q77" s="51" t="s">
        <v>4</v>
      </c>
      <c r="R77" s="51">
        <f t="shared" si="5"/>
        <v>14.538595601352522</v>
      </c>
      <c r="S77" s="51" t="s">
        <v>4</v>
      </c>
      <c r="T77" s="51">
        <f t="shared" si="6"/>
        <v>13.157021223029741</v>
      </c>
      <c r="U77" s="51">
        <f t="shared" si="7"/>
        <v>42.234212425734782</v>
      </c>
      <c r="V77" s="51">
        <f t="shared" si="3"/>
        <v>31.152519408678987</v>
      </c>
      <c r="W77" s="51">
        <f t="shared" si="9"/>
        <v>24.561738398046337</v>
      </c>
      <c r="X77" s="43" t="s">
        <v>6</v>
      </c>
    </row>
    <row r="78" spans="2:24" ht="15" x14ac:dyDescent="0.25">
      <c r="B78" s="44">
        <v>39965</v>
      </c>
      <c r="C78" s="44" t="s">
        <v>5</v>
      </c>
      <c r="D78" s="57">
        <v>36.1633</v>
      </c>
      <c r="E78" s="57" t="s">
        <v>4</v>
      </c>
      <c r="F78" s="58">
        <v>35.281599999999997</v>
      </c>
      <c r="G78" s="58" t="s">
        <v>4</v>
      </c>
      <c r="H78" s="58">
        <v>36.054299999999998</v>
      </c>
      <c r="I78" s="58" t="s">
        <v>4</v>
      </c>
      <c r="J78" s="49">
        <f t="shared" si="13"/>
        <v>1.1096999999999966</v>
      </c>
      <c r="K78" s="50">
        <f t="shared" si="14"/>
        <v>0.99080000000000013</v>
      </c>
      <c r="L78" s="50">
        <f t="shared" si="15"/>
        <v>0</v>
      </c>
      <c r="M78" s="50">
        <f t="shared" si="12"/>
        <v>12.399672762087665</v>
      </c>
      <c r="N78" s="52">
        <f t="shared" si="12"/>
        <v>4.1176275957649278</v>
      </c>
      <c r="O78" s="52">
        <f t="shared" si="12"/>
        <v>1.6414034833827755</v>
      </c>
      <c r="P78" s="51">
        <f t="shared" si="4"/>
        <v>33.207550511773867</v>
      </c>
      <c r="Q78" s="51" t="s">
        <v>4</v>
      </c>
      <c r="R78" s="51">
        <f t="shared" si="5"/>
        <v>13.237474204975886</v>
      </c>
      <c r="S78" s="51" t="s">
        <v>4</v>
      </c>
      <c r="T78" s="51">
        <f t="shared" si="6"/>
        <v>19.970076306797981</v>
      </c>
      <c r="U78" s="51">
        <f t="shared" si="7"/>
        <v>46.445024716749757</v>
      </c>
      <c r="V78" s="51">
        <f t="shared" si="3"/>
        <v>42.997234749228262</v>
      </c>
      <c r="W78" s="51">
        <f t="shared" si="9"/>
        <v>25.878559565987903</v>
      </c>
      <c r="X78" s="43" t="s">
        <v>6</v>
      </c>
    </row>
    <row r="79" spans="2:24" ht="15" x14ac:dyDescent="0.25">
      <c r="B79" s="44">
        <v>39966</v>
      </c>
      <c r="C79" s="44" t="s">
        <v>5</v>
      </c>
      <c r="D79" s="57">
        <v>36.450400000000002</v>
      </c>
      <c r="E79" s="57" t="s">
        <v>4</v>
      </c>
      <c r="F79" s="58">
        <v>35.776800000000001</v>
      </c>
      <c r="G79" s="58" t="s">
        <v>4</v>
      </c>
      <c r="H79" s="58">
        <v>36.1038</v>
      </c>
      <c r="I79" s="58" t="s">
        <v>4</v>
      </c>
      <c r="J79" s="49">
        <f t="shared" si="13"/>
        <v>0.67360000000000042</v>
      </c>
      <c r="K79" s="50">
        <f t="shared" si="14"/>
        <v>0.28710000000000235</v>
      </c>
      <c r="L79" s="50">
        <f t="shared" si="15"/>
        <v>0</v>
      </c>
      <c r="M79" s="50">
        <f t="shared" si="12"/>
        <v>12.187581850509975</v>
      </c>
      <c r="N79" s="52">
        <f t="shared" si="12"/>
        <v>4.1106113389245778</v>
      </c>
      <c r="O79" s="52">
        <f t="shared" si="12"/>
        <v>1.5241603774268631</v>
      </c>
      <c r="P79" s="51">
        <f t="shared" si="4"/>
        <v>33.727866523026258</v>
      </c>
      <c r="Q79" s="51" t="s">
        <v>4</v>
      </c>
      <c r="R79" s="51">
        <f t="shared" si="5"/>
        <v>12.505847313452803</v>
      </c>
      <c r="S79" s="51" t="s">
        <v>4</v>
      </c>
      <c r="T79" s="51">
        <f t="shared" si="6"/>
        <v>21.222019209573453</v>
      </c>
      <c r="U79" s="51">
        <f t="shared" si="7"/>
        <v>46.233713836479062</v>
      </c>
      <c r="V79" s="51">
        <f t="shared" si="3"/>
        <v>45.901610423580067</v>
      </c>
      <c r="W79" s="51">
        <f t="shared" si="9"/>
        <v>27.308777484387342</v>
      </c>
      <c r="X79" s="43" t="s">
        <v>6</v>
      </c>
    </row>
    <row r="80" spans="2:24" ht="15" x14ac:dyDescent="0.25">
      <c r="B80" s="44">
        <v>39967</v>
      </c>
      <c r="C80" s="44" t="s">
        <v>5</v>
      </c>
      <c r="D80" s="57">
        <v>36.034399999999998</v>
      </c>
      <c r="E80" s="57" t="s">
        <v>4</v>
      </c>
      <c r="F80" s="58">
        <v>35.598500000000001</v>
      </c>
      <c r="G80" s="58" t="s">
        <v>4</v>
      </c>
      <c r="H80" s="58">
        <v>35.994799999999998</v>
      </c>
      <c r="I80" s="58" t="s">
        <v>4</v>
      </c>
      <c r="J80" s="49">
        <f t="shared" si="13"/>
        <v>0.50529999999999831</v>
      </c>
      <c r="K80" s="50">
        <f t="shared" si="14"/>
        <v>0</v>
      </c>
      <c r="L80" s="50">
        <f t="shared" si="15"/>
        <v>0.17830000000000013</v>
      </c>
      <c r="M80" s="50">
        <f t="shared" si="12"/>
        <v>11.822340289759261</v>
      </c>
      <c r="N80" s="52">
        <f t="shared" si="12"/>
        <v>3.8169962432871078</v>
      </c>
      <c r="O80" s="52">
        <f t="shared" si="12"/>
        <v>1.59359177903923</v>
      </c>
      <c r="P80" s="51">
        <f t="shared" si="4"/>
        <v>32.286299918075137</v>
      </c>
      <c r="Q80" s="51" t="s">
        <v>4</v>
      </c>
      <c r="R80" s="51">
        <f t="shared" si="5"/>
        <v>13.47949509133678</v>
      </c>
      <c r="S80" s="51" t="s">
        <v>4</v>
      </c>
      <c r="T80" s="51">
        <f t="shared" si="6"/>
        <v>18.806804826738357</v>
      </c>
      <c r="U80" s="51">
        <f t="shared" si="7"/>
        <v>45.765795009411917</v>
      </c>
      <c r="V80" s="51">
        <f t="shared" si="3"/>
        <v>41.093582713619774</v>
      </c>
      <c r="W80" s="51">
        <f t="shared" si="9"/>
        <v>28.293406429332514</v>
      </c>
      <c r="X80" s="43" t="s">
        <v>6</v>
      </c>
    </row>
    <row r="81" spans="2:24" ht="15" x14ac:dyDescent="0.25">
      <c r="B81" s="44">
        <v>39968</v>
      </c>
      <c r="C81" s="44" t="s">
        <v>5</v>
      </c>
      <c r="D81" s="57">
        <v>36.450400000000002</v>
      </c>
      <c r="E81" s="57" t="s">
        <v>4</v>
      </c>
      <c r="F81" s="58">
        <v>36.004800000000003</v>
      </c>
      <c r="G81" s="58" t="s">
        <v>4</v>
      </c>
      <c r="H81" s="58">
        <v>36.4011</v>
      </c>
      <c r="I81" s="58" t="s">
        <v>4</v>
      </c>
      <c r="J81" s="49">
        <f t="shared" si="13"/>
        <v>0.455600000000004</v>
      </c>
      <c r="K81" s="50">
        <f t="shared" si="14"/>
        <v>0.41600000000000392</v>
      </c>
      <c r="L81" s="50">
        <f t="shared" si="15"/>
        <v>0</v>
      </c>
      <c r="M81" s="50">
        <f t="shared" si="12"/>
        <v>11.433487411919318</v>
      </c>
      <c r="N81" s="52">
        <f t="shared" si="12"/>
        <v>3.9603536544808899</v>
      </c>
      <c r="O81" s="52">
        <f t="shared" si="12"/>
        <v>1.479763794822142</v>
      </c>
      <c r="P81" s="51">
        <f t="shared" si="4"/>
        <v>34.638194907638187</v>
      </c>
      <c r="Q81" s="51" t="s">
        <v>4</v>
      </c>
      <c r="R81" s="51">
        <f t="shared" si="5"/>
        <v>12.942366064788773</v>
      </c>
      <c r="S81" s="51" t="s">
        <v>4</v>
      </c>
      <c r="T81" s="51">
        <f t="shared" si="6"/>
        <v>21.695828842849416</v>
      </c>
      <c r="U81" s="51">
        <f t="shared" si="7"/>
        <v>47.580560972426959</v>
      </c>
      <c r="V81" s="51">
        <f t="shared" ref="V81:V144" si="16">(100*(T81/U81))</f>
        <v>45.598093842193663</v>
      </c>
      <c r="W81" s="51">
        <f t="shared" si="9"/>
        <v>29.529455530251166</v>
      </c>
      <c r="X81" s="43" t="s">
        <v>6</v>
      </c>
    </row>
    <row r="82" spans="2:24" ht="15" x14ac:dyDescent="0.25">
      <c r="B82" s="44">
        <v>39969</v>
      </c>
      <c r="C82" s="44" t="s">
        <v>5</v>
      </c>
      <c r="D82" s="57">
        <v>36.738</v>
      </c>
      <c r="E82" s="57" t="s">
        <v>4</v>
      </c>
      <c r="F82" s="58">
        <v>36.0839</v>
      </c>
      <c r="G82" s="58" t="s">
        <v>4</v>
      </c>
      <c r="H82" s="58">
        <v>36.4407</v>
      </c>
      <c r="I82" s="58" t="s">
        <v>4</v>
      </c>
      <c r="J82" s="49">
        <f t="shared" si="13"/>
        <v>0.65409999999999968</v>
      </c>
      <c r="K82" s="50">
        <f t="shared" si="14"/>
        <v>0.28759999999999764</v>
      </c>
      <c r="L82" s="50">
        <f t="shared" si="15"/>
        <v>0</v>
      </c>
      <c r="M82" s="50">
        <f t="shared" si="12"/>
        <v>11.270909739639366</v>
      </c>
      <c r="N82" s="52">
        <f t="shared" si="12"/>
        <v>3.9650712505893955</v>
      </c>
      <c r="O82" s="52">
        <f t="shared" si="12"/>
        <v>1.3740663809062748</v>
      </c>
      <c r="P82" s="51">
        <f t="shared" ref="P82:P145" si="17">(100*(N82/M82))</f>
        <v>35.179691277664915</v>
      </c>
      <c r="Q82" s="51" t="s">
        <v>4</v>
      </c>
      <c r="R82" s="51">
        <f t="shared" ref="R82:R145" si="18">(100*(O82/M82))</f>
        <v>12.191264171637672</v>
      </c>
      <c r="S82" s="51" t="s">
        <v>4</v>
      </c>
      <c r="T82" s="51">
        <f t="shared" ref="T82:T145" si="19">ABS(P82-R82)</f>
        <v>22.988427106027245</v>
      </c>
      <c r="U82" s="51">
        <f t="shared" ref="U82:U145" si="20">P82+R82</f>
        <v>47.370955449302585</v>
      </c>
      <c r="V82" s="51">
        <f t="shared" si="16"/>
        <v>48.528527423581217</v>
      </c>
      <c r="W82" s="51">
        <f t="shared" si="9"/>
        <v>30.88653209406046</v>
      </c>
      <c r="X82" s="43" t="s">
        <v>6</v>
      </c>
    </row>
    <row r="83" spans="2:24" ht="15" x14ac:dyDescent="0.25">
      <c r="B83" s="44">
        <v>39972</v>
      </c>
      <c r="C83" s="44" t="s">
        <v>5</v>
      </c>
      <c r="D83" s="57">
        <v>36.609099999999998</v>
      </c>
      <c r="E83" s="57" t="s">
        <v>4</v>
      </c>
      <c r="F83" s="58">
        <v>35.786799999999999</v>
      </c>
      <c r="G83" s="58" t="s">
        <v>4</v>
      </c>
      <c r="H83" s="58">
        <v>36.331800000000001</v>
      </c>
      <c r="I83" s="58" t="s">
        <v>4</v>
      </c>
      <c r="J83" s="49">
        <f t="shared" si="13"/>
        <v>0.82229999999999848</v>
      </c>
      <c r="K83" s="50">
        <f t="shared" si="14"/>
        <v>0</v>
      </c>
      <c r="L83" s="50">
        <f t="shared" si="15"/>
        <v>0.29710000000000036</v>
      </c>
      <c r="M83" s="50">
        <f t="shared" ref="M83:O98" si="21">M82-(M82/14)+J83</f>
        <v>11.288144758236553</v>
      </c>
      <c r="N83" s="52">
        <f t="shared" si="21"/>
        <v>3.681851875547296</v>
      </c>
      <c r="O83" s="52">
        <f t="shared" si="21"/>
        <v>1.5730187822701127</v>
      </c>
      <c r="P83" s="51">
        <f t="shared" si="17"/>
        <v>32.616979622455503</v>
      </c>
      <c r="Q83" s="51" t="s">
        <v>4</v>
      </c>
      <c r="R83" s="51">
        <f t="shared" si="18"/>
        <v>13.935140060303864</v>
      </c>
      <c r="S83" s="51" t="s">
        <v>4</v>
      </c>
      <c r="T83" s="51">
        <f t="shared" si="19"/>
        <v>18.681839562151637</v>
      </c>
      <c r="U83" s="51">
        <f t="shared" si="20"/>
        <v>46.552119682759368</v>
      </c>
      <c r="V83" s="51">
        <f t="shared" si="16"/>
        <v>40.13101807063466</v>
      </c>
      <c r="W83" s="51">
        <f t="shared" si="9"/>
        <v>31.546852520958616</v>
      </c>
      <c r="X83" s="43" t="s">
        <v>6</v>
      </c>
    </row>
    <row r="84" spans="2:24" ht="15" x14ac:dyDescent="0.25">
      <c r="B84" s="44">
        <v>39973</v>
      </c>
      <c r="C84" s="44" t="s">
        <v>5</v>
      </c>
      <c r="D84" s="57">
        <v>36.826999999999998</v>
      </c>
      <c r="E84" s="57" t="s">
        <v>4</v>
      </c>
      <c r="F84" s="58">
        <v>36.331800000000001</v>
      </c>
      <c r="G84" s="58" t="s">
        <v>4</v>
      </c>
      <c r="H84" s="58">
        <v>36.609099999999998</v>
      </c>
      <c r="I84" s="58" t="s">
        <v>4</v>
      </c>
      <c r="J84" s="49">
        <f t="shared" si="13"/>
        <v>0.49519999999999698</v>
      </c>
      <c r="K84" s="50">
        <f t="shared" si="14"/>
        <v>0.2179000000000002</v>
      </c>
      <c r="L84" s="50">
        <f t="shared" si="15"/>
        <v>0</v>
      </c>
      <c r="M84" s="50">
        <f t="shared" si="21"/>
        <v>10.977048704076797</v>
      </c>
      <c r="N84" s="52">
        <f t="shared" si="21"/>
        <v>3.6367624558653464</v>
      </c>
      <c r="O84" s="52">
        <f t="shared" si="21"/>
        <v>1.4606602978222476</v>
      </c>
      <c r="P84" s="51">
        <f t="shared" si="17"/>
        <v>33.130603260552896</v>
      </c>
      <c r="Q84" s="51" t="s">
        <v>4</v>
      </c>
      <c r="R84" s="51">
        <f t="shared" si="18"/>
        <v>13.306493732507253</v>
      </c>
      <c r="S84" s="51" t="s">
        <v>4</v>
      </c>
      <c r="T84" s="51">
        <f t="shared" si="19"/>
        <v>19.824109528045643</v>
      </c>
      <c r="U84" s="51">
        <f t="shared" si="20"/>
        <v>46.437096993060152</v>
      </c>
      <c r="V84" s="51">
        <f t="shared" si="16"/>
        <v>42.690242955989007</v>
      </c>
      <c r="W84" s="51">
        <f t="shared" si="9"/>
        <v>32.342808980603643</v>
      </c>
      <c r="X84" s="43" t="s">
        <v>6</v>
      </c>
    </row>
    <row r="85" spans="2:24" ht="15" x14ac:dyDescent="0.25">
      <c r="B85" s="44">
        <v>39974</v>
      </c>
      <c r="C85" s="44" t="s">
        <v>5</v>
      </c>
      <c r="D85" s="57">
        <v>36.8369</v>
      </c>
      <c r="E85" s="57" t="s">
        <v>4</v>
      </c>
      <c r="F85" s="58">
        <v>35.955199999999998</v>
      </c>
      <c r="G85" s="58" t="s">
        <v>4</v>
      </c>
      <c r="H85" s="58">
        <v>36.4803</v>
      </c>
      <c r="I85" s="58" t="s">
        <v>4</v>
      </c>
      <c r="J85" s="49">
        <f t="shared" si="13"/>
        <v>0.88170000000000215</v>
      </c>
      <c r="K85" s="50">
        <f t="shared" si="14"/>
        <v>0</v>
      </c>
      <c r="L85" s="50">
        <f t="shared" si="15"/>
        <v>0.37660000000000338</v>
      </c>
      <c r="M85" s="50">
        <f t="shared" si="21"/>
        <v>11.074673796642742</v>
      </c>
      <c r="N85" s="52">
        <f t="shared" si="21"/>
        <v>3.3769937090178215</v>
      </c>
      <c r="O85" s="52">
        <f t="shared" si="21"/>
        <v>1.7329274194063762</v>
      </c>
      <c r="P85" s="51">
        <f t="shared" si="17"/>
        <v>30.492940659268431</v>
      </c>
      <c r="Q85" s="51" t="s">
        <v>4</v>
      </c>
      <c r="R85" s="51">
        <f t="shared" si="18"/>
        <v>15.647661061869908</v>
      </c>
      <c r="S85" s="51" t="s">
        <v>4</v>
      </c>
      <c r="T85" s="51">
        <f t="shared" si="19"/>
        <v>14.845279597398523</v>
      </c>
      <c r="U85" s="51">
        <f t="shared" si="20"/>
        <v>46.140601721138339</v>
      </c>
      <c r="V85" s="51">
        <f t="shared" si="16"/>
        <v>32.174005200711271</v>
      </c>
      <c r="W85" s="51">
        <f t="shared" si="9"/>
        <v>32.330751567754184</v>
      </c>
      <c r="X85" s="43" t="s">
        <v>6</v>
      </c>
    </row>
    <row r="86" spans="2:24" ht="15" x14ac:dyDescent="0.25">
      <c r="B86" s="44">
        <v>39975</v>
      </c>
      <c r="C86" s="44" t="s">
        <v>5</v>
      </c>
      <c r="D86" s="57">
        <v>36.886499999999998</v>
      </c>
      <c r="E86" s="57" t="s">
        <v>4</v>
      </c>
      <c r="F86" s="58">
        <v>36.411000000000001</v>
      </c>
      <c r="G86" s="58" t="s">
        <v>4</v>
      </c>
      <c r="H86" s="58">
        <v>36.4803</v>
      </c>
      <c r="I86" s="58" t="s">
        <v>4</v>
      </c>
      <c r="J86" s="49">
        <f t="shared" si="13"/>
        <v>0.4754999999999967</v>
      </c>
      <c r="K86" s="50">
        <f t="shared" si="14"/>
        <v>4.959999999999809E-2</v>
      </c>
      <c r="L86" s="50">
        <f t="shared" si="15"/>
        <v>0</v>
      </c>
      <c r="M86" s="50">
        <f t="shared" si="21"/>
        <v>10.759125668311114</v>
      </c>
      <c r="N86" s="52">
        <f t="shared" si="21"/>
        <v>3.1853798726594036</v>
      </c>
      <c r="O86" s="52">
        <f t="shared" si="21"/>
        <v>1.6091468894487779</v>
      </c>
      <c r="P86" s="51">
        <f t="shared" si="17"/>
        <v>29.606307899547197</v>
      </c>
      <c r="Q86" s="51" t="s">
        <v>4</v>
      </c>
      <c r="R86" s="51">
        <f t="shared" si="18"/>
        <v>14.956112039737606</v>
      </c>
      <c r="S86" s="51" t="s">
        <v>4</v>
      </c>
      <c r="T86" s="51">
        <f t="shared" si="19"/>
        <v>14.650195859809591</v>
      </c>
      <c r="U86" s="51">
        <f t="shared" si="20"/>
        <v>44.562419939284801</v>
      </c>
      <c r="V86" s="51">
        <f t="shared" si="16"/>
        <v>32.875673896907124</v>
      </c>
      <c r="W86" s="51">
        <f t="shared" si="9"/>
        <v>32.36967459126511</v>
      </c>
      <c r="X86" s="43" t="s">
        <v>6</v>
      </c>
    </row>
    <row r="87" spans="2:24" ht="15" x14ac:dyDescent="0.25">
      <c r="B87" s="44">
        <v>39976</v>
      </c>
      <c r="C87" s="44" t="s">
        <v>5</v>
      </c>
      <c r="D87" s="57">
        <v>36.380200000000002</v>
      </c>
      <c r="E87" s="57" t="s">
        <v>4</v>
      </c>
      <c r="F87" s="58">
        <v>35.865900000000003</v>
      </c>
      <c r="G87" s="58" t="s">
        <v>4</v>
      </c>
      <c r="H87" s="58">
        <v>36.311900000000001</v>
      </c>
      <c r="I87" s="58" t="s">
        <v>4</v>
      </c>
      <c r="J87" s="49">
        <f t="shared" si="13"/>
        <v>0.61439999999999628</v>
      </c>
      <c r="K87" s="50">
        <f t="shared" si="14"/>
        <v>0</v>
      </c>
      <c r="L87" s="50">
        <f t="shared" si="15"/>
        <v>0.54509999999999792</v>
      </c>
      <c r="M87" s="50">
        <f t="shared" si="21"/>
        <v>10.605016692003174</v>
      </c>
      <c r="N87" s="52">
        <f t="shared" si="21"/>
        <v>2.9578527388980178</v>
      </c>
      <c r="O87" s="52">
        <f t="shared" si="21"/>
        <v>2.0393078259167203</v>
      </c>
      <c r="P87" s="51">
        <f t="shared" si="17"/>
        <v>27.891071035545078</v>
      </c>
      <c r="Q87" s="51" t="s">
        <v>4</v>
      </c>
      <c r="R87" s="51">
        <f t="shared" si="18"/>
        <v>19.229652202758739</v>
      </c>
      <c r="S87" s="51" t="s">
        <v>4</v>
      </c>
      <c r="T87" s="51">
        <f t="shared" si="19"/>
        <v>8.6614188327863388</v>
      </c>
      <c r="U87" s="51">
        <f t="shared" si="20"/>
        <v>47.120723238303817</v>
      </c>
      <c r="V87" s="51">
        <f t="shared" si="16"/>
        <v>18.381336782508434</v>
      </c>
      <c r="W87" s="51">
        <f t="shared" si="9"/>
        <v>31.370507604925344</v>
      </c>
      <c r="X87" s="43" t="s">
        <v>6</v>
      </c>
    </row>
    <row r="88" spans="2:24" ht="15" x14ac:dyDescent="0.25">
      <c r="B88" s="44">
        <v>39979</v>
      </c>
      <c r="C88" s="44" t="s">
        <v>5</v>
      </c>
      <c r="D88" s="57">
        <v>35.994799999999998</v>
      </c>
      <c r="E88" s="57" t="s">
        <v>4</v>
      </c>
      <c r="F88" s="58">
        <v>35.251600000000003</v>
      </c>
      <c r="G88" s="58" t="s">
        <v>4</v>
      </c>
      <c r="H88" s="58">
        <v>35.568800000000003</v>
      </c>
      <c r="I88" s="58" t="s">
        <v>4</v>
      </c>
      <c r="J88" s="49">
        <f t="shared" si="13"/>
        <v>1.060299999999998</v>
      </c>
      <c r="K88" s="50">
        <f t="shared" si="14"/>
        <v>0</v>
      </c>
      <c r="L88" s="50">
        <f t="shared" si="15"/>
        <v>0.61430000000000007</v>
      </c>
      <c r="M88" s="50">
        <f t="shared" si="21"/>
        <v>10.907815499717231</v>
      </c>
      <c r="N88" s="52">
        <f t="shared" si="21"/>
        <v>2.7465775432624451</v>
      </c>
      <c r="O88" s="52">
        <f t="shared" si="21"/>
        <v>2.5079429812083833</v>
      </c>
      <c r="P88" s="51">
        <f t="shared" si="17"/>
        <v>25.179904659495261</v>
      </c>
      <c r="Q88" s="51" t="s">
        <v>4</v>
      </c>
      <c r="R88" s="51">
        <f t="shared" si="18"/>
        <v>22.992165399876797</v>
      </c>
      <c r="S88" s="51" t="s">
        <v>4</v>
      </c>
      <c r="T88" s="51">
        <f t="shared" si="19"/>
        <v>2.1877392596184642</v>
      </c>
      <c r="U88" s="51">
        <f t="shared" si="20"/>
        <v>48.172070059372061</v>
      </c>
      <c r="V88" s="51">
        <f t="shared" si="16"/>
        <v>4.5415097522736234</v>
      </c>
      <c r="W88" s="51">
        <f t="shared" si="9"/>
        <v>29.454150615450221</v>
      </c>
      <c r="X88" s="43" t="s">
        <v>6</v>
      </c>
    </row>
    <row r="89" spans="2:24" ht="15" x14ac:dyDescent="0.25">
      <c r="B89" s="44">
        <v>39980</v>
      </c>
      <c r="C89" s="44" t="s">
        <v>5</v>
      </c>
      <c r="D89" s="57">
        <v>35.856099999999998</v>
      </c>
      <c r="E89" s="57" t="s">
        <v>4</v>
      </c>
      <c r="F89" s="58">
        <v>35.192300000000003</v>
      </c>
      <c r="G89" s="58" t="s">
        <v>4</v>
      </c>
      <c r="H89" s="58">
        <v>35.222000000000001</v>
      </c>
      <c r="I89" s="58" t="s">
        <v>4</v>
      </c>
      <c r="J89" s="49">
        <f t="shared" si="13"/>
        <v>0.66379999999999484</v>
      </c>
      <c r="K89" s="50">
        <f t="shared" si="14"/>
        <v>0</v>
      </c>
      <c r="L89" s="50">
        <f t="shared" si="15"/>
        <v>5.9300000000000352E-2</v>
      </c>
      <c r="M89" s="50">
        <f t="shared" si="21"/>
        <v>10.792485821165995</v>
      </c>
      <c r="N89" s="52">
        <f t="shared" si="21"/>
        <v>2.5503934330294133</v>
      </c>
      <c r="O89" s="52">
        <f t="shared" si="21"/>
        <v>2.3881041968363563</v>
      </c>
      <c r="P89" s="51">
        <f t="shared" si="17"/>
        <v>23.631195586355421</v>
      </c>
      <c r="Q89" s="51" t="s">
        <v>4</v>
      </c>
      <c r="R89" s="51">
        <f t="shared" si="18"/>
        <v>22.12747124627078</v>
      </c>
      <c r="S89" s="51" t="s">
        <v>4</v>
      </c>
      <c r="T89" s="51">
        <f t="shared" si="19"/>
        <v>1.5037243400846414</v>
      </c>
      <c r="U89" s="51">
        <f t="shared" si="20"/>
        <v>45.758666832626204</v>
      </c>
      <c r="V89" s="51">
        <f t="shared" si="16"/>
        <v>3.2862066230751221</v>
      </c>
      <c r="W89" s="51">
        <f t="shared" si="9"/>
        <v>27.585011758852001</v>
      </c>
      <c r="X89" s="43" t="s">
        <v>6</v>
      </c>
    </row>
    <row r="90" spans="2:24" ht="15" x14ac:dyDescent="0.25">
      <c r="B90" s="44">
        <v>39981</v>
      </c>
      <c r="C90" s="44" t="s">
        <v>5</v>
      </c>
      <c r="D90" s="57">
        <v>35.875900000000001</v>
      </c>
      <c r="E90" s="57" t="s">
        <v>4</v>
      </c>
      <c r="F90" s="58">
        <v>35.122999999999998</v>
      </c>
      <c r="G90" s="58" t="s">
        <v>4</v>
      </c>
      <c r="H90" s="58">
        <v>35.5578</v>
      </c>
      <c r="I90" s="58" t="s">
        <v>4</v>
      </c>
      <c r="J90" s="49">
        <f t="shared" si="13"/>
        <v>0.7529000000000039</v>
      </c>
      <c r="K90" s="50">
        <f t="shared" si="14"/>
        <v>0</v>
      </c>
      <c r="L90" s="50">
        <f t="shared" si="15"/>
        <v>6.9300000000005468E-2</v>
      </c>
      <c r="M90" s="50">
        <f t="shared" si="21"/>
        <v>10.774493976796998</v>
      </c>
      <c r="N90" s="52">
        <f t="shared" si="21"/>
        <v>2.3682224735273123</v>
      </c>
      <c r="O90" s="52">
        <f t="shared" si="21"/>
        <v>2.2868253256337647</v>
      </c>
      <c r="P90" s="51">
        <f t="shared" si="17"/>
        <v>21.979895098807496</v>
      </c>
      <c r="Q90" s="51" t="s">
        <v>4</v>
      </c>
      <c r="R90" s="51">
        <f t="shared" si="18"/>
        <v>21.2244336537611</v>
      </c>
      <c r="S90" s="51" t="s">
        <v>4</v>
      </c>
      <c r="T90" s="51">
        <f t="shared" si="19"/>
        <v>0.75546144504639656</v>
      </c>
      <c r="U90" s="51">
        <f t="shared" si="20"/>
        <v>43.2043287525686</v>
      </c>
      <c r="V90" s="51">
        <f t="shared" si="16"/>
        <v>1.7485781329295218</v>
      </c>
      <c r="W90" s="51">
        <f t="shared" si="9"/>
        <v>25.739552214143256</v>
      </c>
      <c r="X90" s="43" t="s">
        <v>6</v>
      </c>
    </row>
    <row r="91" spans="2:24" ht="15" x14ac:dyDescent="0.25">
      <c r="B91" s="44">
        <v>39982</v>
      </c>
      <c r="C91" s="44" t="s">
        <v>5</v>
      </c>
      <c r="D91" s="57">
        <v>35.7273</v>
      </c>
      <c r="E91" s="57" t="s">
        <v>4</v>
      </c>
      <c r="F91" s="58">
        <v>35.241799999999998</v>
      </c>
      <c r="G91" s="58" t="s">
        <v>4</v>
      </c>
      <c r="H91" s="58">
        <v>35.489600000000003</v>
      </c>
      <c r="I91" s="58" t="s">
        <v>4</v>
      </c>
      <c r="J91" s="49">
        <f t="shared" si="13"/>
        <v>0.48550000000000182</v>
      </c>
      <c r="K91" s="50">
        <f t="shared" si="14"/>
        <v>0</v>
      </c>
      <c r="L91" s="50">
        <f t="shared" si="15"/>
        <v>0</v>
      </c>
      <c r="M91" s="50">
        <f t="shared" si="21"/>
        <v>10.490387264168643</v>
      </c>
      <c r="N91" s="52">
        <f t="shared" si="21"/>
        <v>2.1990637254182186</v>
      </c>
      <c r="O91" s="52">
        <f t="shared" si="21"/>
        <v>2.1234806595170674</v>
      </c>
      <c r="P91" s="51">
        <f t="shared" si="17"/>
        <v>20.962655334273716</v>
      </c>
      <c r="Q91" s="51" t="s">
        <v>4</v>
      </c>
      <c r="R91" s="51">
        <f t="shared" si="18"/>
        <v>20.242156996149294</v>
      </c>
      <c r="S91" s="51" t="s">
        <v>4</v>
      </c>
      <c r="T91" s="51">
        <f t="shared" si="19"/>
        <v>0.72049833812442188</v>
      </c>
      <c r="U91" s="51">
        <f t="shared" si="20"/>
        <v>41.20481233042301</v>
      </c>
      <c r="V91" s="51">
        <f t="shared" si="16"/>
        <v>1.7485781329295167</v>
      </c>
      <c r="W91" s="51">
        <f t="shared" si="9"/>
        <v>24.025911208342276</v>
      </c>
      <c r="X91" s="43" t="s">
        <v>6</v>
      </c>
    </row>
    <row r="92" spans="2:24" ht="15" x14ac:dyDescent="0.25">
      <c r="B92" s="44">
        <v>39983</v>
      </c>
      <c r="C92" s="44" t="s">
        <v>5</v>
      </c>
      <c r="D92" s="57">
        <v>36.068800000000003</v>
      </c>
      <c r="E92" s="57" t="s">
        <v>4</v>
      </c>
      <c r="F92" s="58">
        <v>35.622500000000002</v>
      </c>
      <c r="G92" s="58" t="s">
        <v>4</v>
      </c>
      <c r="H92" s="58">
        <v>35.8703</v>
      </c>
      <c r="I92" s="58" t="s">
        <v>4</v>
      </c>
      <c r="J92" s="49">
        <f t="shared" si="13"/>
        <v>0.57920000000000016</v>
      </c>
      <c r="K92" s="50">
        <f t="shared" si="14"/>
        <v>0.34150000000000347</v>
      </c>
      <c r="L92" s="50">
        <f t="shared" si="15"/>
        <v>0</v>
      </c>
      <c r="M92" s="50">
        <f t="shared" si="21"/>
        <v>10.320273888156597</v>
      </c>
      <c r="N92" s="52">
        <f t="shared" si="21"/>
        <v>2.3834877450312066</v>
      </c>
      <c r="O92" s="52">
        <f t="shared" si="21"/>
        <v>1.9718034695515627</v>
      </c>
      <c r="P92" s="51">
        <f t="shared" si="17"/>
        <v>23.095198546682603</v>
      </c>
      <c r="Q92" s="51" t="s">
        <v>4</v>
      </c>
      <c r="R92" s="51">
        <f t="shared" si="18"/>
        <v>19.106115699258496</v>
      </c>
      <c r="S92" s="51" t="s">
        <v>4</v>
      </c>
      <c r="T92" s="51">
        <f t="shared" si="19"/>
        <v>3.9890828474241076</v>
      </c>
      <c r="U92" s="51">
        <f t="shared" si="20"/>
        <v>42.201314245941099</v>
      </c>
      <c r="V92" s="51">
        <f t="shared" si="16"/>
        <v>9.4525085739664512</v>
      </c>
      <c r="W92" s="51">
        <f t="shared" si="9"/>
        <v>22.98495387731543</v>
      </c>
      <c r="X92" s="43" t="s">
        <v>6</v>
      </c>
    </row>
    <row r="93" spans="2:24" ht="15" x14ac:dyDescent="0.25">
      <c r="B93" s="44">
        <v>39986</v>
      </c>
      <c r="C93" s="44" t="s">
        <v>5</v>
      </c>
      <c r="D93" s="57">
        <v>35.602499999999999</v>
      </c>
      <c r="E93" s="57" t="s">
        <v>4</v>
      </c>
      <c r="F93" s="58">
        <v>34.739400000000003</v>
      </c>
      <c r="G93" s="58" t="s">
        <v>4</v>
      </c>
      <c r="H93" s="58">
        <v>34.798999999999999</v>
      </c>
      <c r="I93" s="58" t="s">
        <v>4</v>
      </c>
      <c r="J93" s="49">
        <f t="shared" si="13"/>
        <v>1.1308999999999969</v>
      </c>
      <c r="K93" s="50">
        <f t="shared" si="14"/>
        <v>0</v>
      </c>
      <c r="L93" s="50">
        <f t="shared" si="15"/>
        <v>0.88309999999999889</v>
      </c>
      <c r="M93" s="50">
        <f t="shared" si="21"/>
        <v>10.714011467573981</v>
      </c>
      <c r="N93" s="52">
        <f t="shared" si="21"/>
        <v>2.2132386203861203</v>
      </c>
      <c r="O93" s="52">
        <f t="shared" si="21"/>
        <v>2.7140603645835926</v>
      </c>
      <c r="P93" s="51">
        <f t="shared" si="17"/>
        <v>20.65742254508967</v>
      </c>
      <c r="Q93" s="51" t="s">
        <v>4</v>
      </c>
      <c r="R93" s="51">
        <f t="shared" si="18"/>
        <v>25.331878473321712</v>
      </c>
      <c r="S93" s="51" t="s">
        <v>4</v>
      </c>
      <c r="T93" s="51">
        <f t="shared" si="19"/>
        <v>4.6744559282320424</v>
      </c>
      <c r="U93" s="51">
        <f t="shared" si="20"/>
        <v>45.989301018411382</v>
      </c>
      <c r="V93" s="51">
        <f t="shared" si="16"/>
        <v>10.164224775585669</v>
      </c>
      <c r="W93" s="51">
        <f t="shared" si="9"/>
        <v>22.069187512906161</v>
      </c>
      <c r="X93" s="43" t="s">
        <v>6</v>
      </c>
    </row>
    <row r="94" spans="2:24" ht="15" x14ac:dyDescent="0.25">
      <c r="B94" s="44">
        <v>39987</v>
      </c>
      <c r="C94" s="44" t="s">
        <v>5</v>
      </c>
      <c r="D94" s="57">
        <v>34.977499999999999</v>
      </c>
      <c r="E94" s="57" t="s">
        <v>4</v>
      </c>
      <c r="F94" s="58">
        <v>34.491500000000002</v>
      </c>
      <c r="G94" s="58" t="s">
        <v>4</v>
      </c>
      <c r="H94" s="58">
        <v>34.7196</v>
      </c>
      <c r="I94" s="58" t="s">
        <v>4</v>
      </c>
      <c r="J94" s="49">
        <f t="shared" si="13"/>
        <v>0.4859999999999971</v>
      </c>
      <c r="K94" s="50">
        <f t="shared" si="14"/>
        <v>0</v>
      </c>
      <c r="L94" s="50">
        <f t="shared" si="15"/>
        <v>0.24790000000000134</v>
      </c>
      <c r="M94" s="50">
        <f t="shared" si="21"/>
        <v>10.434724934175836</v>
      </c>
      <c r="N94" s="52">
        <f t="shared" si="21"/>
        <v>2.0551501475013976</v>
      </c>
      <c r="O94" s="52">
        <f t="shared" si="21"/>
        <v>2.76809890997048</v>
      </c>
      <c r="P94" s="51">
        <f t="shared" si="17"/>
        <v>19.695297772252385</v>
      </c>
      <c r="Q94" s="51" t="s">
        <v>4</v>
      </c>
      <c r="R94" s="51">
        <f t="shared" si="18"/>
        <v>26.527761176573001</v>
      </c>
      <c r="S94" s="51" t="s">
        <v>4</v>
      </c>
      <c r="T94" s="51">
        <f t="shared" si="19"/>
        <v>6.8324634043206167</v>
      </c>
      <c r="U94" s="51">
        <f t="shared" si="20"/>
        <v>46.223058948825383</v>
      </c>
      <c r="V94" s="51">
        <f t="shared" si="16"/>
        <v>14.781504209587244</v>
      </c>
      <c r="W94" s="51">
        <f t="shared" si="9"/>
        <v>21.548638705526237</v>
      </c>
      <c r="X94" s="43" t="s">
        <v>6</v>
      </c>
    </row>
    <row r="95" spans="2:24" ht="15" x14ac:dyDescent="0.25">
      <c r="B95" s="44">
        <v>39988</v>
      </c>
      <c r="C95" s="44" t="s">
        <v>5</v>
      </c>
      <c r="D95" s="57">
        <v>35.582700000000003</v>
      </c>
      <c r="E95" s="57" t="s">
        <v>4</v>
      </c>
      <c r="F95" s="58">
        <v>34.997399999999999</v>
      </c>
      <c r="G95" s="58" t="s">
        <v>4</v>
      </c>
      <c r="H95" s="58">
        <v>35.304900000000004</v>
      </c>
      <c r="I95" s="58" t="s">
        <v>4</v>
      </c>
      <c r="J95" s="49">
        <f t="shared" si="13"/>
        <v>0.86310000000000286</v>
      </c>
      <c r="K95" s="50">
        <f t="shared" si="14"/>
        <v>0.60520000000000351</v>
      </c>
      <c r="L95" s="50">
        <f t="shared" si="15"/>
        <v>0</v>
      </c>
      <c r="M95" s="50">
        <f t="shared" si="21"/>
        <v>10.552487438877565</v>
      </c>
      <c r="N95" s="52">
        <f t="shared" si="21"/>
        <v>2.5135537083941584</v>
      </c>
      <c r="O95" s="52">
        <f t="shared" si="21"/>
        <v>2.5703775592583029</v>
      </c>
      <c r="P95" s="51">
        <f t="shared" si="17"/>
        <v>23.819537554090822</v>
      </c>
      <c r="Q95" s="51" t="s">
        <v>4</v>
      </c>
      <c r="R95" s="51">
        <f t="shared" si="18"/>
        <v>24.358025291634043</v>
      </c>
      <c r="S95" s="51" t="s">
        <v>4</v>
      </c>
      <c r="T95" s="51">
        <f t="shared" si="19"/>
        <v>0.5384877375432211</v>
      </c>
      <c r="U95" s="51">
        <f t="shared" si="20"/>
        <v>48.177562845724864</v>
      </c>
      <c r="V95" s="51">
        <f t="shared" si="16"/>
        <v>1.1177147737165061</v>
      </c>
      <c r="W95" s="51">
        <f t="shared" si="9"/>
        <v>20.089286996111259</v>
      </c>
      <c r="X95" s="43" t="s">
        <v>6</v>
      </c>
    </row>
    <row r="96" spans="2:24" ht="15" x14ac:dyDescent="0.25">
      <c r="B96" s="44">
        <v>39989</v>
      </c>
      <c r="C96" s="44" t="s">
        <v>5</v>
      </c>
      <c r="D96" s="57">
        <v>36.068800000000003</v>
      </c>
      <c r="E96" s="57" t="s">
        <v>4</v>
      </c>
      <c r="F96" s="58">
        <v>34.997399999999999</v>
      </c>
      <c r="G96" s="58" t="s">
        <v>4</v>
      </c>
      <c r="H96" s="58">
        <v>35.999299999999998</v>
      </c>
      <c r="I96" s="58" t="s">
        <v>4</v>
      </c>
      <c r="J96" s="49">
        <f t="shared" si="13"/>
        <v>1.0714000000000041</v>
      </c>
      <c r="K96" s="50">
        <f t="shared" si="14"/>
        <v>0.48610000000000042</v>
      </c>
      <c r="L96" s="50">
        <f t="shared" si="15"/>
        <v>0</v>
      </c>
      <c r="M96" s="50">
        <f t="shared" si="21"/>
        <v>10.870138336100601</v>
      </c>
      <c r="N96" s="52">
        <f t="shared" si="21"/>
        <v>2.8201141577945759</v>
      </c>
      <c r="O96" s="52">
        <f t="shared" si="21"/>
        <v>2.3867791621684242</v>
      </c>
      <c r="P96" s="51">
        <f t="shared" si="17"/>
        <v>25.943682321215277</v>
      </c>
      <c r="Q96" s="51" t="s">
        <v>4</v>
      </c>
      <c r="R96" s="51">
        <f t="shared" si="18"/>
        <v>21.957210555837538</v>
      </c>
      <c r="S96" s="51" t="s">
        <v>4</v>
      </c>
      <c r="T96" s="51">
        <f t="shared" si="19"/>
        <v>3.9864717653777397</v>
      </c>
      <c r="U96" s="51">
        <f t="shared" si="20"/>
        <v>47.900892877052812</v>
      </c>
      <c r="V96" s="51">
        <f t="shared" si="16"/>
        <v>8.3223328959854967</v>
      </c>
      <c r="W96" s="51">
        <f t="shared" ref="W96:W159" si="22">((W95*13)+V96)/14</f>
        <v>19.248790274673702</v>
      </c>
      <c r="X96" s="43" t="s">
        <v>6</v>
      </c>
    </row>
    <row r="97" spans="2:24" ht="15" x14ac:dyDescent="0.25">
      <c r="B97" s="44">
        <v>39990</v>
      </c>
      <c r="C97" s="44" t="s">
        <v>5</v>
      </c>
      <c r="D97" s="57">
        <v>36.207599999999999</v>
      </c>
      <c r="E97" s="57" t="s">
        <v>4</v>
      </c>
      <c r="F97" s="58">
        <v>35.761200000000002</v>
      </c>
      <c r="G97" s="58" t="s">
        <v>4</v>
      </c>
      <c r="H97" s="58">
        <v>36.078600000000002</v>
      </c>
      <c r="I97" s="58" t="s">
        <v>4</v>
      </c>
      <c r="J97" s="49">
        <f t="shared" si="13"/>
        <v>0.44639999999999702</v>
      </c>
      <c r="K97" s="50">
        <f t="shared" si="14"/>
        <v>0.13879999999999626</v>
      </c>
      <c r="L97" s="50">
        <f t="shared" si="15"/>
        <v>0</v>
      </c>
      <c r="M97" s="50">
        <f t="shared" si="21"/>
        <v>10.540099883521982</v>
      </c>
      <c r="N97" s="52">
        <f t="shared" si="21"/>
        <v>2.7574774322378168</v>
      </c>
      <c r="O97" s="52">
        <f t="shared" si="21"/>
        <v>2.216294936299251</v>
      </c>
      <c r="P97" s="51">
        <f t="shared" si="17"/>
        <v>26.161777048704813</v>
      </c>
      <c r="Q97" s="51" t="s">
        <v>4</v>
      </c>
      <c r="R97" s="51">
        <f t="shared" si="18"/>
        <v>21.027266921484568</v>
      </c>
      <c r="S97" s="51" t="s">
        <v>4</v>
      </c>
      <c r="T97" s="51">
        <f t="shared" si="19"/>
        <v>5.1345101272202456</v>
      </c>
      <c r="U97" s="51">
        <f t="shared" si="20"/>
        <v>47.189043970189381</v>
      </c>
      <c r="V97" s="51">
        <f t="shared" si="16"/>
        <v>10.880725048093488</v>
      </c>
      <c r="W97" s="51">
        <f t="shared" si="22"/>
        <v>18.651071329917972</v>
      </c>
      <c r="X97" s="43" t="s">
        <v>6</v>
      </c>
    </row>
    <row r="98" spans="2:24" ht="15" x14ac:dyDescent="0.25">
      <c r="B98" s="44">
        <v>39993</v>
      </c>
      <c r="C98" s="44" t="s">
        <v>5</v>
      </c>
      <c r="D98" s="57">
        <v>36.455500000000001</v>
      </c>
      <c r="E98" s="57" t="s">
        <v>4</v>
      </c>
      <c r="F98" s="58">
        <v>35.8307</v>
      </c>
      <c r="G98" s="58" t="s">
        <v>4</v>
      </c>
      <c r="H98" s="58">
        <v>36.158000000000001</v>
      </c>
      <c r="I98" s="58" t="s">
        <v>4</v>
      </c>
      <c r="J98" s="49">
        <f t="shared" si="13"/>
        <v>0.62480000000000047</v>
      </c>
      <c r="K98" s="50">
        <f t="shared" si="14"/>
        <v>0.24790000000000134</v>
      </c>
      <c r="L98" s="50">
        <f t="shared" si="15"/>
        <v>0</v>
      </c>
      <c r="M98" s="50">
        <f t="shared" si="21"/>
        <v>10.412035606127555</v>
      </c>
      <c r="N98" s="52">
        <f t="shared" si="21"/>
        <v>2.8084147585065455</v>
      </c>
      <c r="O98" s="52">
        <f t="shared" si="21"/>
        <v>2.057988155135019</v>
      </c>
      <c r="P98" s="51">
        <f t="shared" si="17"/>
        <v>26.972773286078411</v>
      </c>
      <c r="Q98" s="51" t="s">
        <v>4</v>
      </c>
      <c r="R98" s="51">
        <f t="shared" si="18"/>
        <v>19.765473659385862</v>
      </c>
      <c r="S98" s="51" t="s">
        <v>4</v>
      </c>
      <c r="T98" s="51">
        <f t="shared" si="19"/>
        <v>7.2072996266925493</v>
      </c>
      <c r="U98" s="51">
        <f t="shared" si="20"/>
        <v>46.738246945464269</v>
      </c>
      <c r="V98" s="51">
        <f t="shared" si="16"/>
        <v>15.420560456840121</v>
      </c>
      <c r="W98" s="51">
        <f t="shared" si="22"/>
        <v>18.420320553269555</v>
      </c>
      <c r="X98" s="43" t="s">
        <v>6</v>
      </c>
    </row>
    <row r="99" spans="2:24" ht="15" x14ac:dyDescent="0.25">
      <c r="B99" s="44">
        <v>39994</v>
      </c>
      <c r="C99" s="44" t="s">
        <v>5</v>
      </c>
      <c r="D99" s="57">
        <v>36.435899999999997</v>
      </c>
      <c r="E99" s="57" t="s">
        <v>4</v>
      </c>
      <c r="F99" s="58">
        <v>35.820700000000002</v>
      </c>
      <c r="G99" s="58" t="s">
        <v>4</v>
      </c>
      <c r="H99" s="58">
        <v>36.088500000000003</v>
      </c>
      <c r="I99" s="58" t="s">
        <v>4</v>
      </c>
      <c r="J99" s="49">
        <f t="shared" si="13"/>
        <v>0.61519999999999442</v>
      </c>
      <c r="K99" s="50">
        <f t="shared" si="14"/>
        <v>0</v>
      </c>
      <c r="L99" s="50">
        <f t="shared" si="15"/>
        <v>9.9999999999980105E-3</v>
      </c>
      <c r="M99" s="50">
        <f t="shared" ref="M99:O114" si="23">M98-(M98/14)+J99</f>
        <v>10.283518777118438</v>
      </c>
      <c r="N99" s="52">
        <f t="shared" si="23"/>
        <v>2.6078137043275067</v>
      </c>
      <c r="O99" s="52">
        <f t="shared" si="23"/>
        <v>1.9209890011968014</v>
      </c>
      <c r="P99" s="51">
        <f t="shared" si="17"/>
        <v>25.359157316171562</v>
      </c>
      <c r="Q99" s="51" t="s">
        <v>4</v>
      </c>
      <c r="R99" s="51">
        <f t="shared" si="18"/>
        <v>18.680269301118397</v>
      </c>
      <c r="S99" s="51" t="s">
        <v>4</v>
      </c>
      <c r="T99" s="51">
        <f t="shared" si="19"/>
        <v>6.6788880150531647</v>
      </c>
      <c r="U99" s="51">
        <f t="shared" si="20"/>
        <v>44.039426617289962</v>
      </c>
      <c r="V99" s="51">
        <f t="shared" si="16"/>
        <v>15.165701572579104</v>
      </c>
      <c r="W99" s="51">
        <f t="shared" si="22"/>
        <v>18.187847768934525</v>
      </c>
      <c r="X99" s="43" t="s">
        <v>6</v>
      </c>
    </row>
    <row r="100" spans="2:24" ht="15" x14ac:dyDescent="0.25">
      <c r="B100" s="44">
        <v>39995</v>
      </c>
      <c r="C100" s="44" t="s">
        <v>5</v>
      </c>
      <c r="D100" s="57">
        <v>36.544800000000002</v>
      </c>
      <c r="E100" s="57" t="s">
        <v>4</v>
      </c>
      <c r="F100" s="58">
        <v>36.098500000000001</v>
      </c>
      <c r="G100" s="58" t="s">
        <v>4</v>
      </c>
      <c r="H100" s="58">
        <v>36.108400000000003</v>
      </c>
      <c r="I100" s="58" t="s">
        <v>4</v>
      </c>
      <c r="J100" s="49">
        <f t="shared" si="13"/>
        <v>0.45629999999999882</v>
      </c>
      <c r="K100" s="50">
        <f t="shared" si="14"/>
        <v>0.10890000000000555</v>
      </c>
      <c r="L100" s="50">
        <f t="shared" si="15"/>
        <v>0</v>
      </c>
      <c r="M100" s="50">
        <f t="shared" si="23"/>
        <v>10.005281721609977</v>
      </c>
      <c r="N100" s="52">
        <f t="shared" si="23"/>
        <v>2.5304412968755474</v>
      </c>
      <c r="O100" s="52">
        <f t="shared" si="23"/>
        <v>1.7837755011113157</v>
      </c>
      <c r="P100" s="51">
        <f t="shared" si="17"/>
        <v>25.291054937615158</v>
      </c>
      <c r="Q100" s="51" t="s">
        <v>4</v>
      </c>
      <c r="R100" s="51">
        <f t="shared" si="18"/>
        <v>17.828338578998888</v>
      </c>
      <c r="S100" s="51" t="s">
        <v>4</v>
      </c>
      <c r="T100" s="51">
        <f t="shared" si="19"/>
        <v>7.4627163586162695</v>
      </c>
      <c r="U100" s="51">
        <f t="shared" si="20"/>
        <v>43.119393516614046</v>
      </c>
      <c r="V100" s="51">
        <f t="shared" si="16"/>
        <v>17.307099543830226</v>
      </c>
      <c r="W100" s="51">
        <f t="shared" si="22"/>
        <v>18.124937181427075</v>
      </c>
      <c r="X100" s="43" t="s">
        <v>6</v>
      </c>
    </row>
    <row r="101" spans="2:24" ht="15" x14ac:dyDescent="0.25">
      <c r="B101" s="44">
        <v>39996</v>
      </c>
      <c r="C101" s="44" t="s">
        <v>5</v>
      </c>
      <c r="D101" s="57">
        <v>35.810699999999997</v>
      </c>
      <c r="E101" s="57" t="s">
        <v>4</v>
      </c>
      <c r="F101" s="58">
        <v>35.215600000000002</v>
      </c>
      <c r="G101" s="58" t="s">
        <v>4</v>
      </c>
      <c r="H101" s="58">
        <v>35.314900000000002</v>
      </c>
      <c r="I101" s="58" t="s">
        <v>4</v>
      </c>
      <c r="J101" s="49">
        <f t="shared" si="13"/>
        <v>0.89280000000000115</v>
      </c>
      <c r="K101" s="50">
        <f t="shared" si="14"/>
        <v>0</v>
      </c>
      <c r="L101" s="50">
        <f t="shared" si="15"/>
        <v>0.88289999999999935</v>
      </c>
      <c r="M101" s="50">
        <f t="shared" si="23"/>
        <v>10.183418741494981</v>
      </c>
      <c r="N101" s="52">
        <f t="shared" si="23"/>
        <v>2.3496954899558653</v>
      </c>
      <c r="O101" s="52">
        <f t="shared" si="23"/>
        <v>2.5392629653176497</v>
      </c>
      <c r="P101" s="51">
        <f t="shared" si="17"/>
        <v>23.073739277571111</v>
      </c>
      <c r="Q101" s="51" t="s">
        <v>4</v>
      </c>
      <c r="R101" s="51">
        <f t="shared" si="18"/>
        <v>24.9352700677108</v>
      </c>
      <c r="S101" s="51" t="s">
        <v>4</v>
      </c>
      <c r="T101" s="51">
        <f t="shared" si="19"/>
        <v>1.8615307901396889</v>
      </c>
      <c r="U101" s="51">
        <f t="shared" si="20"/>
        <v>48.00900934528191</v>
      </c>
      <c r="V101" s="51">
        <f t="shared" si="16"/>
        <v>3.8774613672019691</v>
      </c>
      <c r="W101" s="51">
        <f t="shared" si="22"/>
        <v>17.107260337553853</v>
      </c>
      <c r="X101" s="43" t="s">
        <v>6</v>
      </c>
    </row>
    <row r="102" spans="2:24" ht="15" x14ac:dyDescent="0.25">
      <c r="B102" s="44">
        <v>40000</v>
      </c>
      <c r="C102" s="44" t="s">
        <v>5</v>
      </c>
      <c r="D102" s="57">
        <v>35.255200000000002</v>
      </c>
      <c r="E102" s="57" t="s">
        <v>4</v>
      </c>
      <c r="F102" s="58">
        <v>34.759300000000003</v>
      </c>
      <c r="G102" s="58" t="s">
        <v>4</v>
      </c>
      <c r="H102" s="58">
        <v>35.126300000000001</v>
      </c>
      <c r="I102" s="58" t="s">
        <v>4</v>
      </c>
      <c r="J102" s="49">
        <f t="shared" si="13"/>
        <v>0.55559999999999832</v>
      </c>
      <c r="K102" s="50">
        <f t="shared" si="14"/>
        <v>0</v>
      </c>
      <c r="L102" s="50">
        <f t="shared" si="15"/>
        <v>0.45629999999999882</v>
      </c>
      <c r="M102" s="50">
        <f t="shared" si="23"/>
        <v>10.011631688531052</v>
      </c>
      <c r="N102" s="52">
        <f t="shared" si="23"/>
        <v>2.1818600978161609</v>
      </c>
      <c r="O102" s="52">
        <f t="shared" si="23"/>
        <v>2.8141870392235306</v>
      </c>
      <c r="P102" s="51">
        <f t="shared" si="17"/>
        <v>21.793251746522174</v>
      </c>
      <c r="Q102" s="51" t="s">
        <v>4</v>
      </c>
      <c r="R102" s="51">
        <f t="shared" si="18"/>
        <v>28.109174675765964</v>
      </c>
      <c r="S102" s="51" t="s">
        <v>4</v>
      </c>
      <c r="T102" s="51">
        <f t="shared" si="19"/>
        <v>6.31592292924379</v>
      </c>
      <c r="U102" s="51">
        <f t="shared" si="20"/>
        <v>49.902426422288137</v>
      </c>
      <c r="V102" s="51">
        <f t="shared" si="16"/>
        <v>12.656544745533418</v>
      </c>
      <c r="W102" s="51">
        <f t="shared" si="22"/>
        <v>16.789352080980965</v>
      </c>
      <c r="X102" s="43" t="s">
        <v>6</v>
      </c>
    </row>
    <row r="103" spans="2:24" ht="15" x14ac:dyDescent="0.25">
      <c r="B103" s="44">
        <v>40001</v>
      </c>
      <c r="C103" s="44" t="s">
        <v>5</v>
      </c>
      <c r="D103" s="57">
        <v>35.205800000000004</v>
      </c>
      <c r="E103" s="57" t="s">
        <v>4</v>
      </c>
      <c r="F103" s="58">
        <v>34.233499999999999</v>
      </c>
      <c r="G103" s="58" t="s">
        <v>4</v>
      </c>
      <c r="H103" s="58">
        <v>34.253399999999999</v>
      </c>
      <c r="I103" s="58" t="s">
        <v>4</v>
      </c>
      <c r="J103" s="49">
        <f t="shared" si="13"/>
        <v>0.97230000000000416</v>
      </c>
      <c r="K103" s="50">
        <f t="shared" si="14"/>
        <v>0</v>
      </c>
      <c r="L103" s="50">
        <f t="shared" si="15"/>
        <v>0.52580000000000382</v>
      </c>
      <c r="M103" s="50">
        <f t="shared" si="23"/>
        <v>10.268815139350266</v>
      </c>
      <c r="N103" s="52">
        <f t="shared" si="23"/>
        <v>2.0260129479721494</v>
      </c>
      <c r="O103" s="52">
        <f t="shared" si="23"/>
        <v>3.1389736792789966</v>
      </c>
      <c r="P103" s="51">
        <f t="shared" si="17"/>
        <v>19.729763565500704</v>
      </c>
      <c r="Q103" s="51" t="s">
        <v>4</v>
      </c>
      <c r="R103" s="51">
        <f t="shared" si="18"/>
        <v>30.568022081246731</v>
      </c>
      <c r="S103" s="51" t="s">
        <v>4</v>
      </c>
      <c r="T103" s="51">
        <f t="shared" si="19"/>
        <v>10.838258515746027</v>
      </c>
      <c r="U103" s="51">
        <f t="shared" si="20"/>
        <v>50.297785646747435</v>
      </c>
      <c r="V103" s="51">
        <f t="shared" si="16"/>
        <v>21.548182243778154</v>
      </c>
      <c r="W103" s="51">
        <f t="shared" si="22"/>
        <v>17.129268521180766</v>
      </c>
      <c r="X103" s="43" t="s">
        <v>6</v>
      </c>
    </row>
    <row r="104" spans="2:24" ht="15" x14ac:dyDescent="0.25">
      <c r="B104" s="44">
        <v>40002</v>
      </c>
      <c r="C104" s="44" t="s">
        <v>5</v>
      </c>
      <c r="D104" s="57">
        <v>34.590800000000002</v>
      </c>
      <c r="E104" s="57" t="s">
        <v>4</v>
      </c>
      <c r="F104" s="58">
        <v>34.025199999999998</v>
      </c>
      <c r="G104" s="58" t="s">
        <v>4</v>
      </c>
      <c r="H104" s="58">
        <v>34.432000000000002</v>
      </c>
      <c r="I104" s="58" t="s">
        <v>4</v>
      </c>
      <c r="J104" s="49">
        <f t="shared" si="13"/>
        <v>0.56560000000000343</v>
      </c>
      <c r="K104" s="50">
        <f t="shared" si="14"/>
        <v>0</v>
      </c>
      <c r="L104" s="50">
        <f t="shared" si="15"/>
        <v>0.20830000000000126</v>
      </c>
      <c r="M104" s="50">
        <f t="shared" si="23"/>
        <v>10.100928343682394</v>
      </c>
      <c r="N104" s="52">
        <f t="shared" si="23"/>
        <v>1.8812977374027102</v>
      </c>
      <c r="O104" s="52">
        <f t="shared" si="23"/>
        <v>3.1230612736162122</v>
      </c>
      <c r="P104" s="51">
        <f t="shared" si="17"/>
        <v>18.624998350566106</v>
      </c>
      <c r="Q104" s="51" t="s">
        <v>4</v>
      </c>
      <c r="R104" s="51">
        <f t="shared" si="18"/>
        <v>30.918556862840479</v>
      </c>
      <c r="S104" s="51" t="s">
        <v>4</v>
      </c>
      <c r="T104" s="51">
        <f t="shared" si="19"/>
        <v>12.293558512274373</v>
      </c>
      <c r="U104" s="51">
        <f t="shared" si="20"/>
        <v>49.543555213406584</v>
      </c>
      <c r="V104" s="51">
        <f t="shared" si="16"/>
        <v>24.813638139855801</v>
      </c>
      <c r="W104" s="51">
        <f t="shared" si="22"/>
        <v>17.67815206537184</v>
      </c>
      <c r="X104" s="43" t="s">
        <v>6</v>
      </c>
    </row>
    <row r="105" spans="2:24" ht="15" x14ac:dyDescent="0.25">
      <c r="B105" s="44">
        <v>40003</v>
      </c>
      <c r="C105" s="44" t="s">
        <v>5</v>
      </c>
      <c r="D105" s="57">
        <v>34.729599999999998</v>
      </c>
      <c r="E105" s="57" t="s">
        <v>4</v>
      </c>
      <c r="F105" s="58">
        <v>34.372500000000002</v>
      </c>
      <c r="G105" s="58" t="s">
        <v>4</v>
      </c>
      <c r="H105" s="58">
        <v>34.491500000000002</v>
      </c>
      <c r="I105" s="58" t="s">
        <v>4</v>
      </c>
      <c r="J105" s="49">
        <f t="shared" si="13"/>
        <v>0.35709999999999553</v>
      </c>
      <c r="K105" s="50">
        <f t="shared" si="14"/>
        <v>0.13879999999999626</v>
      </c>
      <c r="L105" s="50">
        <f t="shared" si="15"/>
        <v>0</v>
      </c>
      <c r="M105" s="50">
        <f t="shared" si="23"/>
        <v>9.7365334619907902</v>
      </c>
      <c r="N105" s="52">
        <f t="shared" si="23"/>
        <v>1.8857193275882271</v>
      </c>
      <c r="O105" s="52">
        <f t="shared" si="23"/>
        <v>2.8999854683579112</v>
      </c>
      <c r="P105" s="51">
        <f t="shared" si="17"/>
        <v>19.367461067634039</v>
      </c>
      <c r="Q105" s="51" t="s">
        <v>4</v>
      </c>
      <c r="R105" s="51">
        <f t="shared" si="18"/>
        <v>29.784578666306587</v>
      </c>
      <c r="S105" s="51" t="s">
        <v>4</v>
      </c>
      <c r="T105" s="51">
        <f t="shared" si="19"/>
        <v>10.417117598672547</v>
      </c>
      <c r="U105" s="51">
        <f t="shared" si="20"/>
        <v>49.152039733940626</v>
      </c>
      <c r="V105" s="51">
        <f t="shared" si="16"/>
        <v>21.193662877594242</v>
      </c>
      <c r="W105" s="51">
        <f t="shared" si="22"/>
        <v>17.929259980530585</v>
      </c>
      <c r="X105" s="43" t="s">
        <v>6</v>
      </c>
    </row>
    <row r="106" spans="2:24" ht="15" x14ac:dyDescent="0.25">
      <c r="B106" s="44">
        <v>40004</v>
      </c>
      <c r="C106" s="44" t="s">
        <v>5</v>
      </c>
      <c r="D106" s="57">
        <v>34.858600000000003</v>
      </c>
      <c r="E106" s="57" t="s">
        <v>4</v>
      </c>
      <c r="F106" s="58">
        <v>34.283299999999997</v>
      </c>
      <c r="G106" s="58" t="s">
        <v>4</v>
      </c>
      <c r="H106" s="58">
        <v>34.640300000000003</v>
      </c>
      <c r="I106" s="58" t="s">
        <v>4</v>
      </c>
      <c r="J106" s="49">
        <f t="shared" si="13"/>
        <v>0.5753000000000057</v>
      </c>
      <c r="K106" s="50">
        <f t="shared" si="14"/>
        <v>0.12900000000000489</v>
      </c>
      <c r="L106" s="50">
        <f t="shared" si="15"/>
        <v>0</v>
      </c>
      <c r="M106" s="50">
        <f t="shared" si="23"/>
        <v>9.6163667861343107</v>
      </c>
      <c r="N106" s="52">
        <f t="shared" si="23"/>
        <v>1.8800250899033586</v>
      </c>
      <c r="O106" s="52">
        <f t="shared" si="23"/>
        <v>2.6928436491894887</v>
      </c>
      <c r="P106" s="51">
        <f t="shared" si="17"/>
        <v>19.550263958464413</v>
      </c>
      <c r="Q106" s="51" t="s">
        <v>4</v>
      </c>
      <c r="R106" s="51">
        <f t="shared" si="18"/>
        <v>28.002713593165542</v>
      </c>
      <c r="S106" s="51" t="s">
        <v>4</v>
      </c>
      <c r="T106" s="51">
        <f t="shared" si="19"/>
        <v>8.4524496347011286</v>
      </c>
      <c r="U106" s="51">
        <f t="shared" si="20"/>
        <v>47.552977551629951</v>
      </c>
      <c r="V106" s="51">
        <f t="shared" si="16"/>
        <v>17.774806268490771</v>
      </c>
      <c r="W106" s="51">
        <f t="shared" si="22"/>
        <v>17.918227572527741</v>
      </c>
      <c r="X106" s="43" t="s">
        <v>6</v>
      </c>
    </row>
    <row r="107" spans="2:24" ht="15" x14ac:dyDescent="0.25">
      <c r="B107" s="44">
        <v>40007</v>
      </c>
      <c r="C107" s="44" t="s">
        <v>5</v>
      </c>
      <c r="D107" s="57">
        <v>35.314900000000002</v>
      </c>
      <c r="E107" s="57" t="s">
        <v>4</v>
      </c>
      <c r="F107" s="58">
        <v>34.203800000000001</v>
      </c>
      <c r="G107" s="58" t="s">
        <v>4</v>
      </c>
      <c r="H107" s="58">
        <v>35.304900000000004</v>
      </c>
      <c r="I107" s="58" t="s">
        <v>4</v>
      </c>
      <c r="J107" s="49">
        <f t="shared" si="13"/>
        <v>1.1111000000000004</v>
      </c>
      <c r="K107" s="50">
        <f t="shared" si="14"/>
        <v>0.45629999999999882</v>
      </c>
      <c r="L107" s="50">
        <f t="shared" si="15"/>
        <v>0</v>
      </c>
      <c r="M107" s="50">
        <f t="shared" si="23"/>
        <v>10.040583444267575</v>
      </c>
      <c r="N107" s="52">
        <f t="shared" si="23"/>
        <v>2.202037583481689</v>
      </c>
      <c r="O107" s="52">
        <f t="shared" si="23"/>
        <v>2.5004976742473826</v>
      </c>
      <c r="P107" s="51">
        <f t="shared" si="17"/>
        <v>21.931370778447025</v>
      </c>
      <c r="Q107" s="51" t="s">
        <v>4</v>
      </c>
      <c r="R107" s="51">
        <f t="shared" si="18"/>
        <v>24.903908105808135</v>
      </c>
      <c r="S107" s="51" t="s">
        <v>4</v>
      </c>
      <c r="T107" s="51">
        <f t="shared" si="19"/>
        <v>2.9725373273611098</v>
      </c>
      <c r="U107" s="51">
        <f t="shared" si="20"/>
        <v>46.83527888425516</v>
      </c>
      <c r="V107" s="51">
        <f t="shared" si="16"/>
        <v>6.3467911330413838</v>
      </c>
      <c r="W107" s="51">
        <f t="shared" si="22"/>
        <v>17.091696398278717</v>
      </c>
      <c r="X107" s="43" t="s">
        <v>6</v>
      </c>
    </row>
    <row r="108" spans="2:24" ht="15" x14ac:dyDescent="0.25">
      <c r="B108" s="44">
        <v>40008</v>
      </c>
      <c r="C108" s="44" t="s">
        <v>5</v>
      </c>
      <c r="D108" s="57">
        <v>35.503399999999999</v>
      </c>
      <c r="E108" s="57" t="s">
        <v>4</v>
      </c>
      <c r="F108" s="58">
        <v>35.116500000000002</v>
      </c>
      <c r="G108" s="58" t="s">
        <v>4</v>
      </c>
      <c r="H108" s="58">
        <v>35.433799999999998</v>
      </c>
      <c r="I108" s="58" t="s">
        <v>4</v>
      </c>
      <c r="J108" s="49">
        <f t="shared" si="13"/>
        <v>0.38689999999999714</v>
      </c>
      <c r="K108" s="50">
        <f t="shared" si="14"/>
        <v>0.18849999999999767</v>
      </c>
      <c r="L108" s="50">
        <f t="shared" si="15"/>
        <v>0</v>
      </c>
      <c r="M108" s="50">
        <f t="shared" si="23"/>
        <v>9.7102989125341743</v>
      </c>
      <c r="N108" s="52">
        <f t="shared" si="23"/>
        <v>2.2332491846615659</v>
      </c>
      <c r="O108" s="52">
        <f t="shared" si="23"/>
        <v>2.3218906975154265</v>
      </c>
      <c r="P108" s="51">
        <f t="shared" si="17"/>
        <v>22.998768676202751</v>
      </c>
      <c r="Q108" s="51" t="s">
        <v>4</v>
      </c>
      <c r="R108" s="51">
        <f t="shared" si="18"/>
        <v>23.911629481542544</v>
      </c>
      <c r="S108" s="51" t="s">
        <v>4</v>
      </c>
      <c r="T108" s="51">
        <f t="shared" si="19"/>
        <v>0.9128608053397933</v>
      </c>
      <c r="U108" s="51">
        <f t="shared" si="20"/>
        <v>46.910398157745291</v>
      </c>
      <c r="V108" s="51">
        <f t="shared" si="16"/>
        <v>1.9459668670262023</v>
      </c>
      <c r="W108" s="51">
        <f t="shared" si="22"/>
        <v>16.009858574617827</v>
      </c>
      <c r="X108" s="43" t="s">
        <v>6</v>
      </c>
    </row>
    <row r="109" spans="2:24" ht="15" x14ac:dyDescent="0.25">
      <c r="B109" s="44">
        <v>40009</v>
      </c>
      <c r="C109" s="44" t="s">
        <v>5</v>
      </c>
      <c r="D109" s="57">
        <v>36.6342</v>
      </c>
      <c r="E109" s="57" t="s">
        <v>4</v>
      </c>
      <c r="F109" s="58">
        <v>35.850499999999997</v>
      </c>
      <c r="G109" s="58" t="s">
        <v>4</v>
      </c>
      <c r="H109" s="58">
        <v>36.624299999999998</v>
      </c>
      <c r="I109" s="58" t="s">
        <v>4</v>
      </c>
      <c r="J109" s="49">
        <f t="shared" si="13"/>
        <v>1.2004000000000019</v>
      </c>
      <c r="K109" s="50">
        <f t="shared" si="14"/>
        <v>1.1308000000000007</v>
      </c>
      <c r="L109" s="50">
        <f t="shared" si="15"/>
        <v>0</v>
      </c>
      <c r="M109" s="50">
        <f t="shared" si="23"/>
        <v>10.21710613306745</v>
      </c>
      <c r="N109" s="52">
        <f t="shared" si="23"/>
        <v>3.2045313857571691</v>
      </c>
      <c r="O109" s="52">
        <f t="shared" si="23"/>
        <v>2.1560413619786103</v>
      </c>
      <c r="P109" s="51">
        <f t="shared" si="17"/>
        <v>31.364374060731055</v>
      </c>
      <c r="Q109" s="51" t="s">
        <v>4</v>
      </c>
      <c r="R109" s="51">
        <f t="shared" si="18"/>
        <v>21.102270387508529</v>
      </c>
      <c r="S109" s="51" t="s">
        <v>4</v>
      </c>
      <c r="T109" s="51">
        <f t="shared" si="19"/>
        <v>10.262103673222526</v>
      </c>
      <c r="U109" s="51">
        <f t="shared" si="20"/>
        <v>52.466644448239585</v>
      </c>
      <c r="V109" s="51">
        <f t="shared" si="16"/>
        <v>19.55929101459213</v>
      </c>
      <c r="W109" s="51">
        <f t="shared" si="22"/>
        <v>16.263389463187419</v>
      </c>
      <c r="X109" s="43" t="s">
        <v>6</v>
      </c>
    </row>
    <row r="110" spans="2:24" ht="15" x14ac:dyDescent="0.25">
      <c r="B110" s="44">
        <v>40010</v>
      </c>
      <c r="C110" s="44" t="s">
        <v>5</v>
      </c>
      <c r="D110" s="57">
        <v>37.140099999999997</v>
      </c>
      <c r="E110" s="57" t="s">
        <v>4</v>
      </c>
      <c r="F110" s="58">
        <v>36.425899999999999</v>
      </c>
      <c r="G110" s="58" t="s">
        <v>4</v>
      </c>
      <c r="H110" s="58">
        <v>37.0608</v>
      </c>
      <c r="I110" s="58" t="s">
        <v>4</v>
      </c>
      <c r="J110" s="49">
        <f t="shared" si="13"/>
        <v>0.71419999999999817</v>
      </c>
      <c r="K110" s="50">
        <f t="shared" si="14"/>
        <v>0.50589999999999691</v>
      </c>
      <c r="L110" s="50">
        <f t="shared" si="15"/>
        <v>0</v>
      </c>
      <c r="M110" s="50">
        <f t="shared" si="23"/>
        <v>10.201512837848345</v>
      </c>
      <c r="N110" s="52">
        <f t="shared" si="23"/>
        <v>3.481536286774511</v>
      </c>
      <c r="O110" s="52">
        <f t="shared" si="23"/>
        <v>2.0020384075515665</v>
      </c>
      <c r="P110" s="51">
        <f t="shared" si="17"/>
        <v>34.127646968768808</v>
      </c>
      <c r="Q110" s="51" t="s">
        <v>4</v>
      </c>
      <c r="R110" s="51">
        <f t="shared" si="18"/>
        <v>19.624916807670527</v>
      </c>
      <c r="S110" s="51" t="s">
        <v>4</v>
      </c>
      <c r="T110" s="51">
        <f t="shared" si="19"/>
        <v>14.502730161098281</v>
      </c>
      <c r="U110" s="51">
        <f t="shared" si="20"/>
        <v>53.752563776439331</v>
      </c>
      <c r="V110" s="51">
        <f t="shared" si="16"/>
        <v>26.980536633408125</v>
      </c>
      <c r="W110" s="51">
        <f t="shared" si="22"/>
        <v>17.028899975346039</v>
      </c>
      <c r="X110" s="43" t="s">
        <v>6</v>
      </c>
    </row>
    <row r="111" spans="2:24" ht="15" x14ac:dyDescent="0.25">
      <c r="B111" s="44">
        <v>40011</v>
      </c>
      <c r="C111" s="44" t="s">
        <v>5</v>
      </c>
      <c r="D111" s="57">
        <v>37.269100000000002</v>
      </c>
      <c r="E111" s="57" t="s">
        <v>4</v>
      </c>
      <c r="F111" s="58">
        <v>36.872199999999999</v>
      </c>
      <c r="G111" s="58" t="s">
        <v>4</v>
      </c>
      <c r="H111" s="58">
        <v>37.2592</v>
      </c>
      <c r="I111" s="58" t="s">
        <v>4</v>
      </c>
      <c r="J111" s="49">
        <f t="shared" si="13"/>
        <v>0.39690000000000225</v>
      </c>
      <c r="K111" s="50">
        <f t="shared" si="14"/>
        <v>0.12900000000000489</v>
      </c>
      <c r="L111" s="50">
        <f t="shared" si="15"/>
        <v>0</v>
      </c>
      <c r="M111" s="50">
        <f t="shared" si="23"/>
        <v>9.8697333494306072</v>
      </c>
      <c r="N111" s="52">
        <f t="shared" si="23"/>
        <v>3.3618551234334793</v>
      </c>
      <c r="O111" s="52">
        <f t="shared" si="23"/>
        <v>1.8590356641550261</v>
      </c>
      <c r="P111" s="51">
        <f t="shared" si="17"/>
        <v>34.062269003725696</v>
      </c>
      <c r="Q111" s="51" t="s">
        <v>4</v>
      </c>
      <c r="R111" s="51">
        <f t="shared" si="18"/>
        <v>18.835723300085665</v>
      </c>
      <c r="S111" s="51" t="s">
        <v>4</v>
      </c>
      <c r="T111" s="51">
        <f t="shared" si="19"/>
        <v>15.226545703640031</v>
      </c>
      <c r="U111" s="51">
        <f t="shared" si="20"/>
        <v>52.897992303811364</v>
      </c>
      <c r="V111" s="51">
        <f t="shared" si="16"/>
        <v>28.78473272896397</v>
      </c>
      <c r="W111" s="51">
        <f t="shared" si="22"/>
        <v>17.868602314890179</v>
      </c>
      <c r="X111" s="43" t="s">
        <v>6</v>
      </c>
    </row>
    <row r="112" spans="2:24" ht="15" x14ac:dyDescent="0.25">
      <c r="B112" s="44">
        <v>40014</v>
      </c>
      <c r="C112" s="44" t="s">
        <v>5</v>
      </c>
      <c r="D112" s="57">
        <v>37.695599999999999</v>
      </c>
      <c r="E112" s="57" t="s">
        <v>4</v>
      </c>
      <c r="F112" s="58">
        <v>37.308700000000002</v>
      </c>
      <c r="G112" s="58" t="s">
        <v>4</v>
      </c>
      <c r="H112" s="58">
        <v>37.616199999999999</v>
      </c>
      <c r="I112" s="58" t="s">
        <v>4</v>
      </c>
      <c r="J112" s="49">
        <f t="shared" si="13"/>
        <v>0.43639999999999901</v>
      </c>
      <c r="K112" s="50">
        <f t="shared" si="14"/>
        <v>0.42649999999999721</v>
      </c>
      <c r="L112" s="50">
        <f t="shared" si="15"/>
        <v>0</v>
      </c>
      <c r="M112" s="50">
        <f t="shared" si="23"/>
        <v>9.6011523958998488</v>
      </c>
      <c r="N112" s="52">
        <f t="shared" si="23"/>
        <v>3.5482226146167992</v>
      </c>
      <c r="O112" s="52">
        <f t="shared" si="23"/>
        <v>1.726247402429667</v>
      </c>
      <c r="P112" s="51">
        <f t="shared" si="17"/>
        <v>36.956215965617417</v>
      </c>
      <c r="Q112" s="51" t="s">
        <v>4</v>
      </c>
      <c r="R112" s="51">
        <f t="shared" si="18"/>
        <v>17.979585483580671</v>
      </c>
      <c r="S112" s="51" t="s">
        <v>4</v>
      </c>
      <c r="T112" s="51">
        <f t="shared" si="19"/>
        <v>18.976630482036747</v>
      </c>
      <c r="U112" s="51">
        <f t="shared" si="20"/>
        <v>54.935801449198088</v>
      </c>
      <c r="V112" s="51">
        <f t="shared" si="16"/>
        <v>34.543285037145395</v>
      </c>
      <c r="W112" s="51">
        <f t="shared" si="22"/>
        <v>19.059651080765551</v>
      </c>
      <c r="X112" s="43" t="s">
        <v>6</v>
      </c>
    </row>
    <row r="113" spans="2:24" ht="15" x14ac:dyDescent="0.25">
      <c r="B113" s="44">
        <v>40015</v>
      </c>
      <c r="C113" s="44" t="s">
        <v>5</v>
      </c>
      <c r="D113" s="57">
        <v>37.874200000000002</v>
      </c>
      <c r="E113" s="57" t="s">
        <v>4</v>
      </c>
      <c r="F113" s="58">
        <v>37.338500000000003</v>
      </c>
      <c r="G113" s="58" t="s">
        <v>4</v>
      </c>
      <c r="H113" s="58">
        <v>37.874200000000002</v>
      </c>
      <c r="I113" s="58" t="s">
        <v>4</v>
      </c>
      <c r="J113" s="49">
        <f t="shared" si="13"/>
        <v>0.53569999999999851</v>
      </c>
      <c r="K113" s="50">
        <f t="shared" si="14"/>
        <v>0.17860000000000298</v>
      </c>
      <c r="L113" s="50">
        <f t="shared" si="15"/>
        <v>0</v>
      </c>
      <c r="M113" s="50">
        <f t="shared" si="23"/>
        <v>9.4510557961927155</v>
      </c>
      <c r="N113" s="52">
        <f t="shared" si="23"/>
        <v>3.4733781421441736</v>
      </c>
      <c r="O113" s="52">
        <f t="shared" si="23"/>
        <v>1.6029440165418336</v>
      </c>
      <c r="P113" s="51">
        <f t="shared" si="17"/>
        <v>36.751218245303313</v>
      </c>
      <c r="Q113" s="51" t="s">
        <v>4</v>
      </c>
      <c r="R113" s="51">
        <f t="shared" si="18"/>
        <v>16.960475645351362</v>
      </c>
      <c r="S113" s="51" t="s">
        <v>4</v>
      </c>
      <c r="T113" s="51">
        <f t="shared" si="19"/>
        <v>19.790742599951951</v>
      </c>
      <c r="U113" s="51">
        <f t="shared" si="20"/>
        <v>53.711693890654672</v>
      </c>
      <c r="V113" s="51">
        <f t="shared" si="16"/>
        <v>36.846245512646838</v>
      </c>
      <c r="W113" s="51">
        <f t="shared" si="22"/>
        <v>20.330122111614212</v>
      </c>
      <c r="X113" s="43" t="s">
        <v>6</v>
      </c>
    </row>
    <row r="114" spans="2:24" ht="15" x14ac:dyDescent="0.25">
      <c r="B114" s="44">
        <v>40016</v>
      </c>
      <c r="C114" s="44" t="s">
        <v>5</v>
      </c>
      <c r="D114" s="57">
        <v>38.380099999999999</v>
      </c>
      <c r="E114" s="57" t="s">
        <v>4</v>
      </c>
      <c r="F114" s="58">
        <v>37.8245</v>
      </c>
      <c r="G114" s="58" t="s">
        <v>4</v>
      </c>
      <c r="H114" s="58">
        <v>38.191699999999997</v>
      </c>
      <c r="I114" s="58" t="s">
        <v>4</v>
      </c>
      <c r="J114" s="49">
        <f t="shared" si="13"/>
        <v>0.55559999999999832</v>
      </c>
      <c r="K114" s="50">
        <f t="shared" si="14"/>
        <v>0.50589999999999691</v>
      </c>
      <c r="L114" s="50">
        <f t="shared" si="15"/>
        <v>0</v>
      </c>
      <c r="M114" s="50">
        <f t="shared" si="23"/>
        <v>9.3315803821789487</v>
      </c>
      <c r="N114" s="52">
        <f t="shared" si="23"/>
        <v>3.7311797034195866</v>
      </c>
      <c r="O114" s="52">
        <f t="shared" si="23"/>
        <v>1.4884480153602742</v>
      </c>
      <c r="P114" s="51">
        <f t="shared" si="17"/>
        <v>39.984435118248925</v>
      </c>
      <c r="Q114" s="51" t="s">
        <v>4</v>
      </c>
      <c r="R114" s="51">
        <f t="shared" si="18"/>
        <v>15.950653098406011</v>
      </c>
      <c r="S114" s="51" t="s">
        <v>4</v>
      </c>
      <c r="T114" s="51">
        <f t="shared" si="19"/>
        <v>24.033782019842914</v>
      </c>
      <c r="U114" s="51">
        <f t="shared" si="20"/>
        <v>55.935088216654933</v>
      </c>
      <c r="V114" s="51">
        <f t="shared" si="16"/>
        <v>42.967272933855391</v>
      </c>
      <c r="W114" s="51">
        <f t="shared" si="22"/>
        <v>21.947061456060009</v>
      </c>
      <c r="X114" s="43" t="s">
        <v>6</v>
      </c>
    </row>
    <row r="115" spans="2:24" ht="15" x14ac:dyDescent="0.25">
      <c r="B115" s="44">
        <v>40017</v>
      </c>
      <c r="C115" s="44" t="s">
        <v>5</v>
      </c>
      <c r="D115" s="57">
        <v>39.1736</v>
      </c>
      <c r="E115" s="57" t="s">
        <v>4</v>
      </c>
      <c r="F115" s="58">
        <v>38.082500000000003</v>
      </c>
      <c r="G115" s="58" t="s">
        <v>4</v>
      </c>
      <c r="H115" s="58">
        <v>39.034700000000001</v>
      </c>
      <c r="I115" s="58" t="s">
        <v>4</v>
      </c>
      <c r="J115" s="49">
        <f t="shared" si="13"/>
        <v>1.0910999999999973</v>
      </c>
      <c r="K115" s="50">
        <f t="shared" si="14"/>
        <v>0.79350000000000165</v>
      </c>
      <c r="L115" s="50">
        <f t="shared" si="15"/>
        <v>0</v>
      </c>
      <c r="M115" s="50">
        <f t="shared" ref="M115:O130" si="24">M114-(M114/14)+J115</f>
        <v>9.7561389263090206</v>
      </c>
      <c r="N115" s="52">
        <f t="shared" si="24"/>
        <v>4.2581668674610462</v>
      </c>
      <c r="O115" s="52">
        <f t="shared" si="24"/>
        <v>1.3821302999773974</v>
      </c>
      <c r="P115" s="51">
        <f t="shared" si="17"/>
        <v>43.646025334655747</v>
      </c>
      <c r="Q115" s="51" t="s">
        <v>4</v>
      </c>
      <c r="R115" s="51">
        <f t="shared" si="18"/>
        <v>14.166775508395618</v>
      </c>
      <c r="S115" s="51" t="s">
        <v>4</v>
      </c>
      <c r="T115" s="51">
        <f t="shared" si="19"/>
        <v>29.47924982626013</v>
      </c>
      <c r="U115" s="51">
        <f t="shared" si="20"/>
        <v>57.812800843051363</v>
      </c>
      <c r="V115" s="51">
        <f t="shared" si="16"/>
        <v>50.990869489768542</v>
      </c>
      <c r="W115" s="51">
        <f t="shared" si="22"/>
        <v>24.021619172753475</v>
      </c>
      <c r="X115" s="43" t="s">
        <v>6</v>
      </c>
    </row>
    <row r="116" spans="2:24" ht="15" x14ac:dyDescent="0.25">
      <c r="B116" s="44">
        <v>40018</v>
      </c>
      <c r="C116" s="44" t="s">
        <v>5</v>
      </c>
      <c r="D116" s="57">
        <v>39.054600000000001</v>
      </c>
      <c r="E116" s="57" t="s">
        <v>4</v>
      </c>
      <c r="F116" s="58">
        <v>38.469299999999997</v>
      </c>
      <c r="G116" s="58" t="s">
        <v>4</v>
      </c>
      <c r="H116" s="58">
        <v>38.737200000000001</v>
      </c>
      <c r="I116" s="58" t="s">
        <v>4</v>
      </c>
      <c r="J116" s="49">
        <f t="shared" si="13"/>
        <v>0.58530000000000371</v>
      </c>
      <c r="K116" s="50">
        <f t="shared" si="14"/>
        <v>0</v>
      </c>
      <c r="L116" s="50">
        <f t="shared" si="15"/>
        <v>0</v>
      </c>
      <c r="M116" s="50">
        <f t="shared" si="24"/>
        <v>9.6445718601440937</v>
      </c>
      <c r="N116" s="52">
        <f t="shared" si="24"/>
        <v>3.9540120912138286</v>
      </c>
      <c r="O116" s="52">
        <f t="shared" si="24"/>
        <v>1.2834067071218691</v>
      </c>
      <c r="P116" s="51">
        <f t="shared" si="17"/>
        <v>40.997279594687512</v>
      </c>
      <c r="Q116" s="51" t="s">
        <v>4</v>
      </c>
      <c r="R116" s="51">
        <f t="shared" si="18"/>
        <v>13.307036597710564</v>
      </c>
      <c r="S116" s="51" t="s">
        <v>4</v>
      </c>
      <c r="T116" s="51">
        <f t="shared" si="19"/>
        <v>27.690242996976949</v>
      </c>
      <c r="U116" s="51">
        <f t="shared" si="20"/>
        <v>54.304316192398076</v>
      </c>
      <c r="V116" s="51">
        <f t="shared" si="16"/>
        <v>50.990869489768542</v>
      </c>
      <c r="W116" s="51">
        <f t="shared" si="22"/>
        <v>25.94799419539741</v>
      </c>
      <c r="X116" s="43" t="s">
        <v>6</v>
      </c>
    </row>
    <row r="117" spans="2:24" ht="15" x14ac:dyDescent="0.25">
      <c r="B117" s="44">
        <v>40021</v>
      </c>
      <c r="C117" s="44" t="s">
        <v>5</v>
      </c>
      <c r="D117" s="57">
        <v>39.0944</v>
      </c>
      <c r="E117" s="57" t="s">
        <v>4</v>
      </c>
      <c r="F117" s="58">
        <v>38.558599999999998</v>
      </c>
      <c r="G117" s="58" t="s">
        <v>4</v>
      </c>
      <c r="H117" s="58">
        <v>39.034700000000001</v>
      </c>
      <c r="I117" s="58" t="s">
        <v>4</v>
      </c>
      <c r="J117" s="49">
        <f t="shared" si="13"/>
        <v>0.53580000000000183</v>
      </c>
      <c r="K117" s="50">
        <f t="shared" si="14"/>
        <v>3.9799999999999613E-2</v>
      </c>
      <c r="L117" s="50">
        <f t="shared" si="15"/>
        <v>0</v>
      </c>
      <c r="M117" s="50">
        <f t="shared" si="24"/>
        <v>9.4914738701338024</v>
      </c>
      <c r="N117" s="52">
        <f t="shared" si="24"/>
        <v>3.7113826561271264</v>
      </c>
      <c r="O117" s="52">
        <f t="shared" si="24"/>
        <v>1.1917347994703071</v>
      </c>
      <c r="P117" s="51">
        <f t="shared" si="17"/>
        <v>39.102279655486285</v>
      </c>
      <c r="Q117" s="51" t="s">
        <v>4</v>
      </c>
      <c r="R117" s="51">
        <f t="shared" si="18"/>
        <v>12.555845549132899</v>
      </c>
      <c r="S117" s="51" t="s">
        <v>4</v>
      </c>
      <c r="T117" s="51">
        <f t="shared" si="19"/>
        <v>26.546434106353388</v>
      </c>
      <c r="U117" s="51">
        <f t="shared" si="20"/>
        <v>51.658125204619182</v>
      </c>
      <c r="V117" s="51">
        <f t="shared" si="16"/>
        <v>51.388690551974683</v>
      </c>
      <c r="W117" s="51">
        <f t="shared" si="22"/>
        <v>27.765186792295786</v>
      </c>
      <c r="X117" s="43" t="s">
        <v>6</v>
      </c>
    </row>
    <row r="118" spans="2:24" ht="15" x14ac:dyDescent="0.25">
      <c r="B118" s="44">
        <v>40022</v>
      </c>
      <c r="C118" s="44" t="s">
        <v>5</v>
      </c>
      <c r="D118" s="57">
        <v>39.2729</v>
      </c>
      <c r="E118" s="57" t="s">
        <v>4</v>
      </c>
      <c r="F118" s="58">
        <v>38.618099999999998</v>
      </c>
      <c r="G118" s="58" t="s">
        <v>4</v>
      </c>
      <c r="H118" s="58">
        <v>39.153799999999997</v>
      </c>
      <c r="I118" s="58" t="s">
        <v>4</v>
      </c>
      <c r="J118" s="49">
        <f t="shared" si="13"/>
        <v>0.6548000000000016</v>
      </c>
      <c r="K118" s="50">
        <f t="shared" si="14"/>
        <v>0.17849999999999966</v>
      </c>
      <c r="L118" s="50">
        <f t="shared" si="15"/>
        <v>0</v>
      </c>
      <c r="M118" s="50">
        <f t="shared" si="24"/>
        <v>9.4683114508385327</v>
      </c>
      <c r="N118" s="52">
        <f t="shared" si="24"/>
        <v>3.6247838949751885</v>
      </c>
      <c r="O118" s="52">
        <f t="shared" si="24"/>
        <v>1.1066108852224281</v>
      </c>
      <c r="P118" s="51">
        <f t="shared" si="17"/>
        <v>38.283319193668589</v>
      </c>
      <c r="Q118" s="51" t="s">
        <v>4</v>
      </c>
      <c r="R118" s="51">
        <f t="shared" si="18"/>
        <v>11.687520958390362</v>
      </c>
      <c r="S118" s="51" t="s">
        <v>4</v>
      </c>
      <c r="T118" s="51">
        <f t="shared" si="19"/>
        <v>26.595798235278227</v>
      </c>
      <c r="U118" s="51">
        <f t="shared" si="20"/>
        <v>49.970840152058955</v>
      </c>
      <c r="V118" s="51">
        <f t="shared" si="16"/>
        <v>53.222635749866207</v>
      </c>
      <c r="W118" s="51">
        <f t="shared" si="22"/>
        <v>29.583576003550814</v>
      </c>
      <c r="X118" s="43" t="s">
        <v>6</v>
      </c>
    </row>
    <row r="119" spans="2:24" ht="15" x14ac:dyDescent="0.25">
      <c r="B119" s="44">
        <v>40023</v>
      </c>
      <c r="C119" s="44" t="s">
        <v>5</v>
      </c>
      <c r="D119" s="57">
        <v>39.114100000000001</v>
      </c>
      <c r="E119" s="57" t="s">
        <v>4</v>
      </c>
      <c r="F119" s="58">
        <v>38.687600000000003</v>
      </c>
      <c r="G119" s="58" t="s">
        <v>4</v>
      </c>
      <c r="H119" s="58">
        <v>39.024900000000002</v>
      </c>
      <c r="I119" s="58" t="s">
        <v>4</v>
      </c>
      <c r="J119" s="49">
        <f t="shared" si="13"/>
        <v>0.46619999999999351</v>
      </c>
      <c r="K119" s="50">
        <f t="shared" si="14"/>
        <v>0</v>
      </c>
      <c r="L119" s="50">
        <f t="shared" si="15"/>
        <v>0</v>
      </c>
      <c r="M119" s="50">
        <f t="shared" si="24"/>
        <v>9.2582034900643446</v>
      </c>
      <c r="N119" s="52">
        <f t="shared" si="24"/>
        <v>3.3658707596198179</v>
      </c>
      <c r="O119" s="52">
        <f t="shared" si="24"/>
        <v>1.0275672505636833</v>
      </c>
      <c r="P119" s="51">
        <f t="shared" si="17"/>
        <v>36.355549575379072</v>
      </c>
      <c r="Q119" s="51" t="s">
        <v>4</v>
      </c>
      <c r="R119" s="51">
        <f t="shared" si="18"/>
        <v>11.098991847245967</v>
      </c>
      <c r="S119" s="51" t="s">
        <v>4</v>
      </c>
      <c r="T119" s="51">
        <f t="shared" si="19"/>
        <v>25.256557728133103</v>
      </c>
      <c r="U119" s="51">
        <f t="shared" si="20"/>
        <v>47.454541422625041</v>
      </c>
      <c r="V119" s="51">
        <f t="shared" si="16"/>
        <v>53.222635749866207</v>
      </c>
      <c r="W119" s="51">
        <f t="shared" si="22"/>
        <v>31.27208027114477</v>
      </c>
      <c r="X119" s="43" t="s">
        <v>6</v>
      </c>
    </row>
    <row r="120" spans="2:24" ht="15" x14ac:dyDescent="0.25">
      <c r="B120" s="44">
        <v>40024</v>
      </c>
      <c r="C120" s="44" t="s">
        <v>5</v>
      </c>
      <c r="D120" s="57">
        <v>39.8581</v>
      </c>
      <c r="E120" s="57" t="s">
        <v>4</v>
      </c>
      <c r="F120" s="58">
        <v>39.1935</v>
      </c>
      <c r="G120" s="58" t="s">
        <v>4</v>
      </c>
      <c r="H120" s="58">
        <v>39.253</v>
      </c>
      <c r="I120" s="58" t="s">
        <v>4</v>
      </c>
      <c r="J120" s="49">
        <f t="shared" si="13"/>
        <v>0.83319999999999794</v>
      </c>
      <c r="K120" s="50">
        <f t="shared" si="14"/>
        <v>0.74399999999999977</v>
      </c>
      <c r="L120" s="50">
        <f t="shared" si="15"/>
        <v>0</v>
      </c>
      <c r="M120" s="50">
        <f t="shared" si="24"/>
        <v>9.4301032407740326</v>
      </c>
      <c r="N120" s="52">
        <f t="shared" si="24"/>
        <v>3.8694514196469734</v>
      </c>
      <c r="O120" s="52">
        <f t="shared" si="24"/>
        <v>0.95416958980913447</v>
      </c>
      <c r="P120" s="51">
        <f t="shared" si="17"/>
        <v>41.032969850384845</v>
      </c>
      <c r="Q120" s="51" t="s">
        <v>4</v>
      </c>
      <c r="R120" s="51">
        <f t="shared" si="18"/>
        <v>10.118336623118616</v>
      </c>
      <c r="S120" s="51" t="s">
        <v>4</v>
      </c>
      <c r="T120" s="51">
        <f t="shared" si="19"/>
        <v>30.914633227266229</v>
      </c>
      <c r="U120" s="51">
        <f t="shared" si="20"/>
        <v>51.15130647350346</v>
      </c>
      <c r="V120" s="51">
        <f t="shared" si="16"/>
        <v>60.437621946724093</v>
      </c>
      <c r="W120" s="51">
        <f t="shared" si="22"/>
        <v>33.355333247971863</v>
      </c>
      <c r="X120" s="43" t="s">
        <v>6</v>
      </c>
    </row>
    <row r="121" spans="2:24" ht="15" x14ac:dyDescent="0.25">
      <c r="B121" s="44">
        <v>40025</v>
      </c>
      <c r="C121" s="44" t="s">
        <v>5</v>
      </c>
      <c r="D121" s="57">
        <v>39.533000000000001</v>
      </c>
      <c r="E121" s="57" t="s">
        <v>4</v>
      </c>
      <c r="F121" s="58">
        <v>39.0944</v>
      </c>
      <c r="G121" s="58" t="s">
        <v>4</v>
      </c>
      <c r="H121" s="58">
        <v>39.133899999999997</v>
      </c>
      <c r="I121" s="58" t="s">
        <v>4</v>
      </c>
      <c r="J121" s="49">
        <f t="shared" si="13"/>
        <v>0.43860000000000099</v>
      </c>
      <c r="K121" s="50">
        <f t="shared" si="14"/>
        <v>0</v>
      </c>
      <c r="L121" s="50">
        <f t="shared" si="15"/>
        <v>9.9099999999999966E-2</v>
      </c>
      <c r="M121" s="50">
        <f t="shared" si="24"/>
        <v>9.1951244378616028</v>
      </c>
      <c r="N121" s="52">
        <f t="shared" si="24"/>
        <v>3.5930620325293323</v>
      </c>
      <c r="O121" s="52">
        <f t="shared" si="24"/>
        <v>0.98511461910848197</v>
      </c>
      <c r="P121" s="51">
        <f t="shared" si="17"/>
        <v>39.075730370049527</v>
      </c>
      <c r="Q121" s="51" t="s">
        <v>4</v>
      </c>
      <c r="R121" s="51">
        <f t="shared" si="18"/>
        <v>10.713445215077241</v>
      </c>
      <c r="S121" s="51" t="s">
        <v>4</v>
      </c>
      <c r="T121" s="51">
        <f t="shared" si="19"/>
        <v>28.362285154972284</v>
      </c>
      <c r="U121" s="51">
        <f t="shared" si="20"/>
        <v>49.78917558512677</v>
      </c>
      <c r="V121" s="51">
        <f t="shared" si="16"/>
        <v>56.964761560431988</v>
      </c>
      <c r="W121" s="51">
        <f t="shared" si="22"/>
        <v>35.041720984576159</v>
      </c>
      <c r="X121" s="43" t="s">
        <v>6</v>
      </c>
    </row>
    <row r="122" spans="2:24" ht="15" x14ac:dyDescent="0.25">
      <c r="B122" s="44">
        <v>40028</v>
      </c>
      <c r="C122" s="44" t="s">
        <v>5</v>
      </c>
      <c r="D122" s="57">
        <v>39.739199999999997</v>
      </c>
      <c r="E122" s="57" t="s">
        <v>4</v>
      </c>
      <c r="F122" s="58">
        <v>39.322499999999998</v>
      </c>
      <c r="G122" s="58" t="s">
        <v>4</v>
      </c>
      <c r="H122" s="58">
        <v>39.719299999999997</v>
      </c>
      <c r="I122" s="58" t="s">
        <v>4</v>
      </c>
      <c r="J122" s="49">
        <f t="shared" si="13"/>
        <v>0.60529999999999973</v>
      </c>
      <c r="K122" s="50">
        <f t="shared" si="14"/>
        <v>0.2061999999999955</v>
      </c>
      <c r="L122" s="50">
        <f t="shared" si="15"/>
        <v>0</v>
      </c>
      <c r="M122" s="50">
        <f t="shared" si="24"/>
        <v>9.1436298351572027</v>
      </c>
      <c r="N122" s="52">
        <f t="shared" si="24"/>
        <v>3.5426147444915186</v>
      </c>
      <c r="O122" s="52">
        <f t="shared" si="24"/>
        <v>0.91474928917216181</v>
      </c>
      <c r="P122" s="51">
        <f t="shared" si="17"/>
        <v>38.744074381381729</v>
      </c>
      <c r="Q122" s="51" t="s">
        <v>4</v>
      </c>
      <c r="R122" s="51">
        <f t="shared" si="18"/>
        <v>10.004224861060717</v>
      </c>
      <c r="S122" s="51" t="s">
        <v>4</v>
      </c>
      <c r="T122" s="51">
        <f t="shared" si="19"/>
        <v>28.739849520321012</v>
      </c>
      <c r="U122" s="51">
        <f t="shared" si="20"/>
        <v>48.748299242442442</v>
      </c>
      <c r="V122" s="51">
        <f t="shared" si="16"/>
        <v>58.955594281120725</v>
      </c>
      <c r="W122" s="51">
        <f t="shared" si="22"/>
        <v>36.749854791472202</v>
      </c>
      <c r="X122" s="43" t="s">
        <v>6</v>
      </c>
    </row>
    <row r="123" spans="2:24" ht="15" x14ac:dyDescent="0.25">
      <c r="B123" s="44">
        <v>40029</v>
      </c>
      <c r="C123" s="44" t="s">
        <v>5</v>
      </c>
      <c r="D123" s="57">
        <v>39.868000000000002</v>
      </c>
      <c r="E123" s="57" t="s">
        <v>4</v>
      </c>
      <c r="F123" s="58">
        <v>39.451300000000003</v>
      </c>
      <c r="G123" s="58" t="s">
        <v>4</v>
      </c>
      <c r="H123" s="58">
        <v>39.719299999999997</v>
      </c>
      <c r="I123" s="58" t="s">
        <v>4</v>
      </c>
      <c r="J123" s="49">
        <f t="shared" si="13"/>
        <v>0.41669999999999874</v>
      </c>
      <c r="K123" s="50">
        <f t="shared" si="14"/>
        <v>0.12880000000000535</v>
      </c>
      <c r="L123" s="50">
        <f t="shared" si="15"/>
        <v>0</v>
      </c>
      <c r="M123" s="50">
        <f t="shared" si="24"/>
        <v>8.9072134183602589</v>
      </c>
      <c r="N123" s="52">
        <f t="shared" si="24"/>
        <v>3.4183708341707013</v>
      </c>
      <c r="O123" s="52">
        <f t="shared" si="24"/>
        <v>0.84941005423129312</v>
      </c>
      <c r="P123" s="51">
        <f t="shared" si="17"/>
        <v>38.377556185242881</v>
      </c>
      <c r="Q123" s="51" t="s">
        <v>4</v>
      </c>
      <c r="R123" s="51">
        <f t="shared" si="18"/>
        <v>9.5362041340608421</v>
      </c>
      <c r="S123" s="51" t="s">
        <v>4</v>
      </c>
      <c r="T123" s="51">
        <f t="shared" si="19"/>
        <v>28.841352051182039</v>
      </c>
      <c r="U123" s="51">
        <f t="shared" si="20"/>
        <v>47.913760319303719</v>
      </c>
      <c r="V123" s="51">
        <f t="shared" si="16"/>
        <v>60.194298796377922</v>
      </c>
      <c r="W123" s="51">
        <f t="shared" si="22"/>
        <v>38.424457934679758</v>
      </c>
      <c r="X123" s="43" t="s">
        <v>6</v>
      </c>
    </row>
    <row r="124" spans="2:24" ht="15" x14ac:dyDescent="0.25">
      <c r="B124" s="44">
        <v>40030</v>
      </c>
      <c r="C124" s="44" t="s">
        <v>5</v>
      </c>
      <c r="D124" s="57">
        <v>39.8185</v>
      </c>
      <c r="E124" s="57" t="s">
        <v>4</v>
      </c>
      <c r="F124" s="58">
        <v>39.143900000000002</v>
      </c>
      <c r="G124" s="58" t="s">
        <v>4</v>
      </c>
      <c r="H124" s="58">
        <v>39.411700000000003</v>
      </c>
      <c r="I124" s="58" t="s">
        <v>4</v>
      </c>
      <c r="J124" s="49">
        <f t="shared" si="13"/>
        <v>0.67459999999999809</v>
      </c>
      <c r="K124" s="50">
        <f t="shared" si="14"/>
        <v>0</v>
      </c>
      <c r="L124" s="50">
        <f t="shared" si="15"/>
        <v>0.30740000000000123</v>
      </c>
      <c r="M124" s="50">
        <f t="shared" si="24"/>
        <v>8.9455838884773815</v>
      </c>
      <c r="N124" s="52">
        <f t="shared" si="24"/>
        <v>3.1742014888727939</v>
      </c>
      <c r="O124" s="52">
        <f t="shared" si="24"/>
        <v>1.0961379075004878</v>
      </c>
      <c r="P124" s="51">
        <f t="shared" si="17"/>
        <v>35.483446675419543</v>
      </c>
      <c r="Q124" s="51" t="s">
        <v>4</v>
      </c>
      <c r="R124" s="51">
        <f t="shared" si="18"/>
        <v>12.253396996392823</v>
      </c>
      <c r="S124" s="51" t="s">
        <v>4</v>
      </c>
      <c r="T124" s="51">
        <f t="shared" si="19"/>
        <v>23.23004967902672</v>
      </c>
      <c r="U124" s="51">
        <f t="shared" si="20"/>
        <v>47.736843671812366</v>
      </c>
      <c r="V124" s="51">
        <f t="shared" si="16"/>
        <v>48.662726506871238</v>
      </c>
      <c r="W124" s="51">
        <f t="shared" si="22"/>
        <v>39.155762832693433</v>
      </c>
      <c r="X124" s="43" t="s">
        <v>6</v>
      </c>
    </row>
    <row r="125" spans="2:24" ht="15" x14ac:dyDescent="0.25">
      <c r="B125" s="44">
        <v>40031</v>
      </c>
      <c r="C125" s="44" t="s">
        <v>5</v>
      </c>
      <c r="D125" s="57">
        <v>39.610199999999999</v>
      </c>
      <c r="E125" s="57" t="s">
        <v>4</v>
      </c>
      <c r="F125" s="58">
        <v>38.925699999999999</v>
      </c>
      <c r="G125" s="58" t="s">
        <v>4</v>
      </c>
      <c r="H125" s="58">
        <v>39.064399999999999</v>
      </c>
      <c r="I125" s="58" t="s">
        <v>4</v>
      </c>
      <c r="J125" s="49">
        <f t="shared" si="13"/>
        <v>0.68449999999999989</v>
      </c>
      <c r="K125" s="50">
        <f t="shared" si="14"/>
        <v>0</v>
      </c>
      <c r="L125" s="50">
        <f t="shared" si="15"/>
        <v>0.21820000000000306</v>
      </c>
      <c r="M125" s="50">
        <f t="shared" si="24"/>
        <v>8.9911136107289966</v>
      </c>
      <c r="N125" s="52">
        <f t="shared" si="24"/>
        <v>2.9474728110961657</v>
      </c>
      <c r="O125" s="52">
        <f t="shared" si="24"/>
        <v>1.2360423426790275</v>
      </c>
      <c r="P125" s="51">
        <f t="shared" si="17"/>
        <v>32.782066145610472</v>
      </c>
      <c r="Q125" s="51" t="s">
        <v>4</v>
      </c>
      <c r="R125" s="51">
        <f t="shared" si="18"/>
        <v>13.747377646347076</v>
      </c>
      <c r="S125" s="51" t="s">
        <v>4</v>
      </c>
      <c r="T125" s="51">
        <f t="shared" si="19"/>
        <v>19.034688499263396</v>
      </c>
      <c r="U125" s="51">
        <f t="shared" si="20"/>
        <v>46.529443791957547</v>
      </c>
      <c r="V125" s="51">
        <f t="shared" si="16"/>
        <v>40.908910461881504</v>
      </c>
      <c r="W125" s="51">
        <f t="shared" si="22"/>
        <v>39.280987663349727</v>
      </c>
      <c r="X125" s="43" t="s">
        <v>6</v>
      </c>
    </row>
    <row r="126" spans="2:24" ht="15" x14ac:dyDescent="0.25">
      <c r="B126" s="44">
        <v>40032</v>
      </c>
      <c r="C126" s="44" t="s">
        <v>5</v>
      </c>
      <c r="D126" s="57">
        <v>39.749099999999999</v>
      </c>
      <c r="E126" s="57" t="s">
        <v>4</v>
      </c>
      <c r="F126" s="58">
        <v>39.2729</v>
      </c>
      <c r="G126" s="58" t="s">
        <v>4</v>
      </c>
      <c r="H126" s="58">
        <v>39.560499999999998</v>
      </c>
      <c r="I126" s="58" t="s">
        <v>4</v>
      </c>
      <c r="J126" s="49">
        <f t="shared" si="13"/>
        <v>0.68469999999999942</v>
      </c>
      <c r="K126" s="50">
        <f t="shared" si="14"/>
        <v>0.13889999999999958</v>
      </c>
      <c r="L126" s="50">
        <f t="shared" si="15"/>
        <v>0</v>
      </c>
      <c r="M126" s="50">
        <f t="shared" si="24"/>
        <v>9.0335912099626388</v>
      </c>
      <c r="N126" s="52">
        <f t="shared" si="24"/>
        <v>2.8758390388750104</v>
      </c>
      <c r="O126" s="52">
        <f t="shared" si="24"/>
        <v>1.1477536039162397</v>
      </c>
      <c r="P126" s="51">
        <f t="shared" si="17"/>
        <v>31.834947719389934</v>
      </c>
      <c r="Q126" s="51" t="s">
        <v>4</v>
      </c>
      <c r="R126" s="51">
        <f t="shared" si="18"/>
        <v>12.705396749085201</v>
      </c>
      <c r="S126" s="51" t="s">
        <v>4</v>
      </c>
      <c r="T126" s="51">
        <f t="shared" si="19"/>
        <v>19.129550970304734</v>
      </c>
      <c r="U126" s="51">
        <f t="shared" si="20"/>
        <v>44.540344468475134</v>
      </c>
      <c r="V126" s="51">
        <f t="shared" si="16"/>
        <v>42.948816850404675</v>
      </c>
      <c r="W126" s="51">
        <f t="shared" si="22"/>
        <v>39.542975462425083</v>
      </c>
      <c r="X126" s="43" t="s">
        <v>6</v>
      </c>
    </row>
    <row r="127" spans="2:24" ht="15" x14ac:dyDescent="0.25">
      <c r="B127" s="44">
        <v>40035</v>
      </c>
      <c r="C127" s="44" t="s">
        <v>5</v>
      </c>
      <c r="D127" s="57">
        <v>39.530900000000003</v>
      </c>
      <c r="E127" s="57" t="s">
        <v>4</v>
      </c>
      <c r="F127" s="58">
        <v>39.024900000000002</v>
      </c>
      <c r="G127" s="58" t="s">
        <v>4</v>
      </c>
      <c r="H127" s="58">
        <v>39.282699999999998</v>
      </c>
      <c r="I127" s="58" t="s">
        <v>4</v>
      </c>
      <c r="J127" s="49">
        <f t="shared" si="13"/>
        <v>0.53559999999999519</v>
      </c>
      <c r="K127" s="50">
        <f t="shared" si="14"/>
        <v>0</v>
      </c>
      <c r="L127" s="50">
        <f t="shared" si="15"/>
        <v>0.24799999999999756</v>
      </c>
      <c r="M127" s="50">
        <f t="shared" si="24"/>
        <v>8.9239346949653022</v>
      </c>
      <c r="N127" s="52">
        <f t="shared" si="24"/>
        <v>2.6704219646696523</v>
      </c>
      <c r="O127" s="52">
        <f t="shared" si="24"/>
        <v>1.3137712036365059</v>
      </c>
      <c r="P127" s="51">
        <f t="shared" si="17"/>
        <v>29.92426609952949</v>
      </c>
      <c r="Q127" s="51" t="s">
        <v>4</v>
      </c>
      <c r="R127" s="51">
        <f t="shared" si="18"/>
        <v>14.721882762966745</v>
      </c>
      <c r="S127" s="51" t="s">
        <v>4</v>
      </c>
      <c r="T127" s="51">
        <f t="shared" si="19"/>
        <v>15.202383336562745</v>
      </c>
      <c r="U127" s="51">
        <f t="shared" si="20"/>
        <v>44.646148862496233</v>
      </c>
      <c r="V127" s="51">
        <f t="shared" si="16"/>
        <v>34.050827952448749</v>
      </c>
      <c r="W127" s="51">
        <f t="shared" si="22"/>
        <v>39.150679211712493</v>
      </c>
      <c r="X127" s="43" t="s">
        <v>6</v>
      </c>
    </row>
    <row r="128" spans="2:24" ht="15" x14ac:dyDescent="0.25">
      <c r="B128" s="44">
        <v>40036</v>
      </c>
      <c r="C128" s="44" t="s">
        <v>5</v>
      </c>
      <c r="D128" s="57">
        <v>39.183599999999998</v>
      </c>
      <c r="E128" s="57" t="s">
        <v>4</v>
      </c>
      <c r="F128" s="58">
        <v>38.737200000000001</v>
      </c>
      <c r="G128" s="58" t="s">
        <v>4</v>
      </c>
      <c r="H128" s="58">
        <v>38.945399999999999</v>
      </c>
      <c r="I128" s="58" t="s">
        <v>4</v>
      </c>
      <c r="J128" s="49">
        <f t="shared" si="13"/>
        <v>0.54549999999999699</v>
      </c>
      <c r="K128" s="50">
        <f t="shared" si="14"/>
        <v>0</v>
      </c>
      <c r="L128" s="50">
        <f t="shared" si="15"/>
        <v>0.28770000000000095</v>
      </c>
      <c r="M128" s="50">
        <f t="shared" si="24"/>
        <v>8.832010788182064</v>
      </c>
      <c r="N128" s="52">
        <f t="shared" si="24"/>
        <v>2.4796775386218202</v>
      </c>
      <c r="O128" s="52">
        <f t="shared" si="24"/>
        <v>1.5076304033767565</v>
      </c>
      <c r="P128" s="51">
        <f t="shared" si="17"/>
        <v>28.076024793128951</v>
      </c>
      <c r="Q128" s="51" t="s">
        <v>4</v>
      </c>
      <c r="R128" s="51">
        <f t="shared" si="18"/>
        <v>17.070069767057873</v>
      </c>
      <c r="S128" s="51" t="s">
        <v>4</v>
      </c>
      <c r="T128" s="51">
        <f t="shared" si="19"/>
        <v>11.005955026071078</v>
      </c>
      <c r="U128" s="51">
        <f t="shared" si="20"/>
        <v>45.146094560186825</v>
      </c>
      <c r="V128" s="51">
        <f t="shared" si="16"/>
        <v>24.378531816076389</v>
      </c>
      <c r="W128" s="51">
        <f t="shared" si="22"/>
        <v>38.095525826309917</v>
      </c>
      <c r="X128" s="43" t="s">
        <v>6</v>
      </c>
    </row>
    <row r="129" spans="2:24" ht="15" x14ac:dyDescent="0.25">
      <c r="B129" s="44">
        <v>40037</v>
      </c>
      <c r="C129" s="44" t="s">
        <v>5</v>
      </c>
      <c r="D129" s="57">
        <v>39.897799999999997</v>
      </c>
      <c r="E129" s="57" t="s">
        <v>4</v>
      </c>
      <c r="F129" s="58">
        <v>38.886000000000003</v>
      </c>
      <c r="G129" s="58" t="s">
        <v>4</v>
      </c>
      <c r="H129" s="58">
        <v>39.550600000000003</v>
      </c>
      <c r="I129" s="58" t="s">
        <v>4</v>
      </c>
      <c r="J129" s="49">
        <f t="shared" si="13"/>
        <v>1.0117999999999938</v>
      </c>
      <c r="K129" s="50">
        <f t="shared" si="14"/>
        <v>0.71419999999999817</v>
      </c>
      <c r="L129" s="50">
        <f t="shared" si="15"/>
        <v>0</v>
      </c>
      <c r="M129" s="50">
        <f t="shared" si="24"/>
        <v>9.2129528747404823</v>
      </c>
      <c r="N129" s="52">
        <f t="shared" si="24"/>
        <v>3.0167577144345454</v>
      </c>
      <c r="O129" s="52">
        <f t="shared" si="24"/>
        <v>1.3999425174212738</v>
      </c>
      <c r="P129" s="51">
        <f t="shared" si="17"/>
        <v>32.744742705736719</v>
      </c>
      <c r="Q129" s="51" t="s">
        <v>4</v>
      </c>
      <c r="R129" s="51">
        <f t="shared" si="18"/>
        <v>15.195372606968952</v>
      </c>
      <c r="S129" s="51" t="s">
        <v>4</v>
      </c>
      <c r="T129" s="51">
        <f t="shared" si="19"/>
        <v>17.549370098767767</v>
      </c>
      <c r="U129" s="51">
        <f t="shared" si="20"/>
        <v>47.940115312705672</v>
      </c>
      <c r="V129" s="51">
        <f t="shared" si="16"/>
        <v>36.606858336272339</v>
      </c>
      <c r="W129" s="51">
        <f t="shared" si="22"/>
        <v>37.989192434164373</v>
      </c>
      <c r="X129" s="43" t="s">
        <v>6</v>
      </c>
    </row>
    <row r="130" spans="2:24" ht="15" x14ac:dyDescent="0.25">
      <c r="B130" s="44">
        <v>40038</v>
      </c>
      <c r="C130" s="44" t="s">
        <v>5</v>
      </c>
      <c r="D130" s="57">
        <v>39.838299999999997</v>
      </c>
      <c r="E130" s="57" t="s">
        <v>4</v>
      </c>
      <c r="F130" s="58">
        <v>39.322499999999998</v>
      </c>
      <c r="G130" s="58" t="s">
        <v>4</v>
      </c>
      <c r="H130" s="58">
        <v>39.768900000000002</v>
      </c>
      <c r="I130" s="58" t="s">
        <v>4</v>
      </c>
      <c r="J130" s="49">
        <f t="shared" si="13"/>
        <v>0.5157999999999987</v>
      </c>
      <c r="K130" s="50">
        <f t="shared" si="14"/>
        <v>0</v>
      </c>
      <c r="L130" s="50">
        <f t="shared" si="15"/>
        <v>0</v>
      </c>
      <c r="M130" s="50">
        <f t="shared" si="24"/>
        <v>9.0706848122590173</v>
      </c>
      <c r="N130" s="52">
        <f t="shared" si="24"/>
        <v>2.8012750205463637</v>
      </c>
      <c r="O130" s="52">
        <f t="shared" si="24"/>
        <v>1.2999466233197543</v>
      </c>
      <c r="P130" s="51">
        <f t="shared" si="17"/>
        <v>30.882729127137619</v>
      </c>
      <c r="Q130" s="51" t="s">
        <v>4</v>
      </c>
      <c r="R130" s="51">
        <f t="shared" si="18"/>
        <v>14.331295268499225</v>
      </c>
      <c r="S130" s="51" t="s">
        <v>4</v>
      </c>
      <c r="T130" s="51">
        <f t="shared" si="19"/>
        <v>16.551433858638394</v>
      </c>
      <c r="U130" s="51">
        <f t="shared" si="20"/>
        <v>45.214024395636841</v>
      </c>
      <c r="V130" s="51">
        <f t="shared" si="16"/>
        <v>36.606858336272339</v>
      </c>
      <c r="W130" s="51">
        <f t="shared" si="22"/>
        <v>37.890454284314941</v>
      </c>
      <c r="X130" s="43" t="s">
        <v>6</v>
      </c>
    </row>
    <row r="131" spans="2:24" ht="15" x14ac:dyDescent="0.25">
      <c r="B131" s="44">
        <v>40039</v>
      </c>
      <c r="C131" s="44" t="s">
        <v>5</v>
      </c>
      <c r="D131" s="57">
        <v>39.639899999999997</v>
      </c>
      <c r="E131" s="57" t="s">
        <v>4</v>
      </c>
      <c r="F131" s="58">
        <v>38.965299999999999</v>
      </c>
      <c r="G131" s="58" t="s">
        <v>4</v>
      </c>
      <c r="H131" s="58">
        <v>39.312600000000003</v>
      </c>
      <c r="I131" s="58" t="s">
        <v>4</v>
      </c>
      <c r="J131" s="49">
        <f t="shared" si="13"/>
        <v>0.80360000000000298</v>
      </c>
      <c r="K131" s="50">
        <f t="shared" si="14"/>
        <v>0</v>
      </c>
      <c r="L131" s="50">
        <f t="shared" si="15"/>
        <v>0.35719999999999885</v>
      </c>
      <c r="M131" s="50">
        <f t="shared" ref="M131:O146" si="25">M130-(M130/14)+J131</f>
        <v>9.2263787542405193</v>
      </c>
      <c r="N131" s="52">
        <f t="shared" si="25"/>
        <v>2.601183947650195</v>
      </c>
      <c r="O131" s="52">
        <f t="shared" si="25"/>
        <v>1.5642932930826279</v>
      </c>
      <c r="P131" s="51">
        <f t="shared" si="17"/>
        <v>28.19290229608956</v>
      </c>
      <c r="Q131" s="51" t="s">
        <v>4</v>
      </c>
      <c r="R131" s="51">
        <f t="shared" si="18"/>
        <v>16.954574863552679</v>
      </c>
      <c r="S131" s="51" t="s">
        <v>4</v>
      </c>
      <c r="T131" s="51">
        <f t="shared" si="19"/>
        <v>11.238327432536881</v>
      </c>
      <c r="U131" s="51">
        <f t="shared" si="20"/>
        <v>45.147477159642236</v>
      </c>
      <c r="V131" s="51">
        <f t="shared" si="16"/>
        <v>24.892481572775299</v>
      </c>
      <c r="W131" s="51">
        <f t="shared" si="22"/>
        <v>36.962027662062113</v>
      </c>
      <c r="X131" s="43" t="s">
        <v>6</v>
      </c>
    </row>
    <row r="132" spans="2:24" ht="15" x14ac:dyDescent="0.25">
      <c r="B132" s="44">
        <v>40042</v>
      </c>
      <c r="C132" s="44" t="s">
        <v>5</v>
      </c>
      <c r="D132" s="57">
        <v>38.697499999999998</v>
      </c>
      <c r="E132" s="57" t="s">
        <v>4</v>
      </c>
      <c r="F132" s="58">
        <v>38.152000000000001</v>
      </c>
      <c r="G132" s="58" t="s">
        <v>4</v>
      </c>
      <c r="H132" s="58">
        <v>38.171700000000001</v>
      </c>
      <c r="I132" s="58" t="s">
        <v>4</v>
      </c>
      <c r="J132" s="49">
        <f t="shared" si="13"/>
        <v>1.1606000000000023</v>
      </c>
      <c r="K132" s="50">
        <f t="shared" si="14"/>
        <v>0</v>
      </c>
      <c r="L132" s="50">
        <f t="shared" si="15"/>
        <v>0.81329999999999814</v>
      </c>
      <c r="M132" s="50">
        <f t="shared" si="25"/>
        <v>9.7279517003661979</v>
      </c>
      <c r="N132" s="52">
        <f t="shared" si="25"/>
        <v>2.4153850942466097</v>
      </c>
      <c r="O132" s="52">
        <f t="shared" si="25"/>
        <v>2.2658580578624381</v>
      </c>
      <c r="P132" s="51">
        <f t="shared" si="17"/>
        <v>24.829328605277563</v>
      </c>
      <c r="Q132" s="51" t="s">
        <v>4</v>
      </c>
      <c r="R132" s="51">
        <f t="shared" si="18"/>
        <v>23.292242063425771</v>
      </c>
      <c r="S132" s="51" t="s">
        <v>4</v>
      </c>
      <c r="T132" s="51">
        <f t="shared" si="19"/>
        <v>1.5370865418517923</v>
      </c>
      <c r="U132" s="51">
        <f t="shared" si="20"/>
        <v>48.121570668703335</v>
      </c>
      <c r="V132" s="51">
        <f t="shared" si="16"/>
        <v>3.1941736740763997</v>
      </c>
      <c r="W132" s="51">
        <f t="shared" si="22"/>
        <v>34.550038091491707</v>
      </c>
      <c r="X132" s="43" t="s">
        <v>6</v>
      </c>
    </row>
    <row r="133" spans="2:24" ht="15" x14ac:dyDescent="0.25">
      <c r="B133" s="44">
        <v>40043</v>
      </c>
      <c r="C133" s="44" t="s">
        <v>5</v>
      </c>
      <c r="D133" s="57">
        <v>38.796799999999998</v>
      </c>
      <c r="E133" s="57" t="s">
        <v>4</v>
      </c>
      <c r="F133" s="58">
        <v>38.300699999999999</v>
      </c>
      <c r="G133" s="58" t="s">
        <v>4</v>
      </c>
      <c r="H133" s="58">
        <v>38.717399999999998</v>
      </c>
      <c r="I133" s="58" t="s">
        <v>4</v>
      </c>
      <c r="J133" s="49">
        <f t="shared" ref="J133:J196" si="26">MAX(D133-F133,ABS(D133-H132),ABS(F133-H132))</f>
        <v>0.62509999999999621</v>
      </c>
      <c r="K133" s="50">
        <f t="shared" ref="K133:K196" si="27">IF(D133-D132&gt;F132-F133,MAX(D133-D132,0),0)</f>
        <v>9.92999999999995E-2</v>
      </c>
      <c r="L133" s="50">
        <f t="shared" ref="L133:L196" si="28">IF(F132-F133&gt;D133-D132,MAX(F132-F133,0),0)</f>
        <v>0</v>
      </c>
      <c r="M133" s="50">
        <f t="shared" si="25"/>
        <v>9.6581980074828948</v>
      </c>
      <c r="N133" s="52">
        <f t="shared" si="25"/>
        <v>2.3421575875147087</v>
      </c>
      <c r="O133" s="52">
        <f t="shared" si="25"/>
        <v>2.104011053729407</v>
      </c>
      <c r="P133" s="51">
        <f t="shared" si="17"/>
        <v>24.250461480496384</v>
      </c>
      <c r="Q133" s="51" t="s">
        <v>4</v>
      </c>
      <c r="R133" s="51">
        <f t="shared" si="18"/>
        <v>21.784716487478097</v>
      </c>
      <c r="S133" s="51" t="s">
        <v>4</v>
      </c>
      <c r="T133" s="51">
        <f t="shared" si="19"/>
        <v>2.4657449930182871</v>
      </c>
      <c r="U133" s="51">
        <f t="shared" si="20"/>
        <v>46.035177967974477</v>
      </c>
      <c r="V133" s="51">
        <f t="shared" si="16"/>
        <v>5.3562190956091102</v>
      </c>
      <c r="W133" s="51">
        <f t="shared" si="22"/>
        <v>32.46476530607152</v>
      </c>
      <c r="X133" s="43" t="s">
        <v>6</v>
      </c>
    </row>
    <row r="134" spans="2:24" ht="15" x14ac:dyDescent="0.25">
      <c r="B134" s="44">
        <v>40044</v>
      </c>
      <c r="C134" s="44" t="s">
        <v>5</v>
      </c>
      <c r="D134" s="57">
        <v>39.084400000000002</v>
      </c>
      <c r="E134" s="57" t="s">
        <v>4</v>
      </c>
      <c r="F134" s="58">
        <v>38.231200000000001</v>
      </c>
      <c r="G134" s="58" t="s">
        <v>4</v>
      </c>
      <c r="H134" s="58">
        <v>38.985199999999999</v>
      </c>
      <c r="I134" s="58" t="s">
        <v>4</v>
      </c>
      <c r="J134" s="49">
        <f t="shared" si="26"/>
        <v>0.85320000000000107</v>
      </c>
      <c r="K134" s="50">
        <f t="shared" si="27"/>
        <v>0.28760000000000474</v>
      </c>
      <c r="L134" s="50">
        <f t="shared" si="28"/>
        <v>0</v>
      </c>
      <c r="M134" s="50">
        <f t="shared" si="25"/>
        <v>9.8215267212341182</v>
      </c>
      <c r="N134" s="52">
        <f t="shared" si="25"/>
        <v>2.4624606169779484</v>
      </c>
      <c r="O134" s="52">
        <f t="shared" si="25"/>
        <v>1.9537245498915923</v>
      </c>
      <c r="P134" s="51">
        <f t="shared" si="17"/>
        <v>25.072075725804567</v>
      </c>
      <c r="Q134" s="51" t="s">
        <v>4</v>
      </c>
      <c r="R134" s="51">
        <f t="shared" si="18"/>
        <v>19.892269352255024</v>
      </c>
      <c r="S134" s="51" t="s">
        <v>4</v>
      </c>
      <c r="T134" s="51">
        <f t="shared" si="19"/>
        <v>5.1798063735495425</v>
      </c>
      <c r="U134" s="51">
        <f t="shared" si="20"/>
        <v>44.964345078059594</v>
      </c>
      <c r="V134" s="51">
        <f t="shared" si="16"/>
        <v>11.519808338267191</v>
      </c>
      <c r="W134" s="51">
        <f t="shared" si="22"/>
        <v>30.968696951228356</v>
      </c>
      <c r="X134" s="43" t="s">
        <v>6</v>
      </c>
    </row>
    <row r="135" spans="2:24" ht="15" x14ac:dyDescent="0.25">
      <c r="B135" s="44">
        <v>40045</v>
      </c>
      <c r="C135" s="44" t="s">
        <v>5</v>
      </c>
      <c r="D135" s="57">
        <v>39.520899999999997</v>
      </c>
      <c r="E135" s="57" t="s">
        <v>4</v>
      </c>
      <c r="F135" s="58">
        <v>38.886000000000003</v>
      </c>
      <c r="G135" s="58" t="s">
        <v>4</v>
      </c>
      <c r="H135" s="58">
        <v>39.441499999999998</v>
      </c>
      <c r="I135" s="58" t="s">
        <v>4</v>
      </c>
      <c r="J135" s="49">
        <f t="shared" si="26"/>
        <v>0.63489999999999469</v>
      </c>
      <c r="K135" s="50">
        <f t="shared" si="27"/>
        <v>0.43649999999999523</v>
      </c>
      <c r="L135" s="50">
        <f t="shared" si="28"/>
        <v>0</v>
      </c>
      <c r="M135" s="50">
        <f t="shared" si="25"/>
        <v>9.7548890982888192</v>
      </c>
      <c r="N135" s="52">
        <f t="shared" si="25"/>
        <v>2.7230705729080902</v>
      </c>
      <c r="O135" s="52">
        <f t="shared" si="25"/>
        <v>1.8141727963279071</v>
      </c>
      <c r="P135" s="51">
        <f t="shared" si="17"/>
        <v>27.914931122956233</v>
      </c>
      <c r="Q135" s="51" t="s">
        <v>4</v>
      </c>
      <c r="R135" s="51">
        <f t="shared" si="18"/>
        <v>18.597574796069647</v>
      </c>
      <c r="S135" s="51" t="s">
        <v>4</v>
      </c>
      <c r="T135" s="51">
        <f t="shared" si="19"/>
        <v>9.3173563268865855</v>
      </c>
      <c r="U135" s="51">
        <f t="shared" si="20"/>
        <v>46.512505919025884</v>
      </c>
      <c r="V135" s="51">
        <f t="shared" si="16"/>
        <v>20.031937954723983</v>
      </c>
      <c r="W135" s="51">
        <f t="shared" si="22"/>
        <v>30.187499880049472</v>
      </c>
      <c r="X135" s="43" t="s">
        <v>6</v>
      </c>
    </row>
    <row r="136" spans="2:24" ht="15" x14ac:dyDescent="0.25">
      <c r="B136" s="44">
        <v>40046</v>
      </c>
      <c r="C136" s="44" t="s">
        <v>5</v>
      </c>
      <c r="D136" s="57">
        <v>40.036799999999999</v>
      </c>
      <c r="E136" s="57" t="s">
        <v>4</v>
      </c>
      <c r="F136" s="58">
        <v>39.421700000000001</v>
      </c>
      <c r="G136" s="58" t="s">
        <v>4</v>
      </c>
      <c r="H136" s="58">
        <v>39.967100000000002</v>
      </c>
      <c r="I136" s="58" t="s">
        <v>4</v>
      </c>
      <c r="J136" s="49">
        <f t="shared" si="26"/>
        <v>0.6150999999999982</v>
      </c>
      <c r="K136" s="50">
        <f t="shared" si="27"/>
        <v>0.51590000000000202</v>
      </c>
      <c r="L136" s="50">
        <f t="shared" si="28"/>
        <v>0</v>
      </c>
      <c r="M136" s="50">
        <f t="shared" si="25"/>
        <v>9.6732113055539024</v>
      </c>
      <c r="N136" s="52">
        <f t="shared" si="25"/>
        <v>3.0444655319860856</v>
      </c>
      <c r="O136" s="52">
        <f t="shared" si="25"/>
        <v>1.684589025161628</v>
      </c>
      <c r="P136" s="51">
        <f t="shared" si="17"/>
        <v>31.473162694565527</v>
      </c>
      <c r="Q136" s="51" t="s">
        <v>4</v>
      </c>
      <c r="R136" s="51">
        <f t="shared" si="18"/>
        <v>17.414992518507439</v>
      </c>
      <c r="S136" s="51" t="s">
        <v>4</v>
      </c>
      <c r="T136" s="51">
        <f t="shared" si="19"/>
        <v>14.058170176058088</v>
      </c>
      <c r="U136" s="51">
        <f t="shared" si="20"/>
        <v>48.888155213072963</v>
      </c>
      <c r="V136" s="51">
        <f t="shared" si="16"/>
        <v>28.755779625529531</v>
      </c>
      <c r="W136" s="51">
        <f t="shared" si="22"/>
        <v>30.085234147583765</v>
      </c>
      <c r="X136" s="43" t="s">
        <v>6</v>
      </c>
    </row>
    <row r="137" spans="2:24" ht="15" x14ac:dyDescent="0.25">
      <c r="B137" s="44">
        <v>40049</v>
      </c>
      <c r="C137" s="44" t="s">
        <v>5</v>
      </c>
      <c r="D137" s="57">
        <v>40.244999999999997</v>
      </c>
      <c r="E137" s="57" t="s">
        <v>4</v>
      </c>
      <c r="F137" s="58">
        <v>39.778799999999997</v>
      </c>
      <c r="G137" s="58" t="s">
        <v>4</v>
      </c>
      <c r="H137" s="58">
        <v>39.927599999999998</v>
      </c>
      <c r="I137" s="58" t="s">
        <v>4</v>
      </c>
      <c r="J137" s="49">
        <f t="shared" si="26"/>
        <v>0.46620000000000061</v>
      </c>
      <c r="K137" s="50">
        <f t="shared" si="27"/>
        <v>0.20819999999999794</v>
      </c>
      <c r="L137" s="50">
        <f t="shared" si="28"/>
        <v>0</v>
      </c>
      <c r="M137" s="50">
        <f t="shared" si="25"/>
        <v>9.4484676408714812</v>
      </c>
      <c r="N137" s="52">
        <f t="shared" si="25"/>
        <v>3.0352037082727916</v>
      </c>
      <c r="O137" s="52">
        <f t="shared" si="25"/>
        <v>1.5642612376500831</v>
      </c>
      <c r="P137" s="51">
        <f t="shared" si="17"/>
        <v>32.123766769791665</v>
      </c>
      <c r="Q137" s="51" t="s">
        <v>4</v>
      </c>
      <c r="R137" s="51">
        <f t="shared" si="18"/>
        <v>16.5557135517247</v>
      </c>
      <c r="S137" s="51" t="s">
        <v>4</v>
      </c>
      <c r="T137" s="51">
        <f t="shared" si="19"/>
        <v>15.568053218066964</v>
      </c>
      <c r="U137" s="51">
        <f t="shared" si="20"/>
        <v>48.679480321516365</v>
      </c>
      <c r="V137" s="51">
        <f t="shared" si="16"/>
        <v>31.980730104848455</v>
      </c>
      <c r="W137" s="51">
        <f t="shared" si="22"/>
        <v>30.220626715959817</v>
      </c>
      <c r="X137" s="43" t="s">
        <v>6</v>
      </c>
    </row>
    <row r="138" spans="2:24" ht="15" x14ac:dyDescent="0.25">
      <c r="B138" s="44">
        <v>40050</v>
      </c>
      <c r="C138" s="44" t="s">
        <v>5</v>
      </c>
      <c r="D138" s="57">
        <v>40.433500000000002</v>
      </c>
      <c r="E138" s="57" t="s">
        <v>4</v>
      </c>
      <c r="F138" s="58">
        <v>39.927599999999998</v>
      </c>
      <c r="G138" s="58" t="s">
        <v>4</v>
      </c>
      <c r="H138" s="58">
        <v>40.046799999999998</v>
      </c>
      <c r="I138" s="58" t="s">
        <v>4</v>
      </c>
      <c r="J138" s="49">
        <f t="shared" si="26"/>
        <v>0.50590000000000401</v>
      </c>
      <c r="K138" s="50">
        <f t="shared" si="27"/>
        <v>0.18850000000000477</v>
      </c>
      <c r="L138" s="50">
        <f t="shared" si="28"/>
        <v>0</v>
      </c>
      <c r="M138" s="50">
        <f t="shared" si="25"/>
        <v>9.2794770950949506</v>
      </c>
      <c r="N138" s="52">
        <f t="shared" si="25"/>
        <v>3.0069034433961686</v>
      </c>
      <c r="O138" s="52">
        <f t="shared" si="25"/>
        <v>1.4525282921036486</v>
      </c>
      <c r="P138" s="51">
        <f t="shared" si="17"/>
        <v>32.403802634370329</v>
      </c>
      <c r="Q138" s="51" t="s">
        <v>4</v>
      </c>
      <c r="R138" s="51">
        <f t="shared" si="18"/>
        <v>15.653126541703974</v>
      </c>
      <c r="S138" s="51" t="s">
        <v>4</v>
      </c>
      <c r="T138" s="51">
        <f t="shared" si="19"/>
        <v>16.750676092666353</v>
      </c>
      <c r="U138" s="51">
        <f t="shared" si="20"/>
        <v>48.056929176074306</v>
      </c>
      <c r="V138" s="51">
        <f t="shared" si="16"/>
        <v>34.85590190603746</v>
      </c>
      <c r="W138" s="51">
        <f t="shared" si="22"/>
        <v>30.55171780096536</v>
      </c>
      <c r="X138" s="43" t="s">
        <v>6</v>
      </c>
    </row>
    <row r="139" spans="2:24" ht="15" x14ac:dyDescent="0.25">
      <c r="B139" s="44">
        <v>40051</v>
      </c>
      <c r="C139" s="44" t="s">
        <v>5</v>
      </c>
      <c r="D139" s="57">
        <v>40.275700000000001</v>
      </c>
      <c r="E139" s="57" t="s">
        <v>4</v>
      </c>
      <c r="F139" s="58">
        <v>39.758899999999997</v>
      </c>
      <c r="G139" s="58" t="s">
        <v>4</v>
      </c>
      <c r="H139" s="58">
        <v>39.9771</v>
      </c>
      <c r="I139" s="58" t="s">
        <v>4</v>
      </c>
      <c r="J139" s="49">
        <f t="shared" si="26"/>
        <v>0.51680000000000348</v>
      </c>
      <c r="K139" s="50">
        <f t="shared" si="27"/>
        <v>0</v>
      </c>
      <c r="L139" s="50">
        <f t="shared" si="28"/>
        <v>0.16870000000000118</v>
      </c>
      <c r="M139" s="50">
        <f t="shared" si="25"/>
        <v>9.1334573025881713</v>
      </c>
      <c r="N139" s="52">
        <f t="shared" si="25"/>
        <v>2.792124626010728</v>
      </c>
      <c r="O139" s="52">
        <f t="shared" si="25"/>
        <v>1.5174762712391034</v>
      </c>
      <c r="P139" s="51">
        <f t="shared" si="17"/>
        <v>30.570292645037235</v>
      </c>
      <c r="Q139" s="51" t="s">
        <v>4</v>
      </c>
      <c r="R139" s="51">
        <f t="shared" si="18"/>
        <v>16.614478186798905</v>
      </c>
      <c r="S139" s="51" t="s">
        <v>4</v>
      </c>
      <c r="T139" s="51">
        <f t="shared" si="19"/>
        <v>13.955814458238329</v>
      </c>
      <c r="U139" s="51">
        <f t="shared" si="20"/>
        <v>47.18477083183614</v>
      </c>
      <c r="V139" s="51">
        <f t="shared" si="16"/>
        <v>29.576946570273837</v>
      </c>
      <c r="W139" s="51">
        <f t="shared" si="22"/>
        <v>30.482091284487392</v>
      </c>
      <c r="X139" s="43" t="s">
        <v>6</v>
      </c>
    </row>
    <row r="140" spans="2:24" ht="15" x14ac:dyDescent="0.25">
      <c r="B140" s="44">
        <v>40052</v>
      </c>
      <c r="C140" s="44" t="s">
        <v>5</v>
      </c>
      <c r="D140" s="57">
        <v>40.145800000000001</v>
      </c>
      <c r="E140" s="57" t="s">
        <v>4</v>
      </c>
      <c r="F140" s="58">
        <v>39.352200000000003</v>
      </c>
      <c r="G140" s="58" t="s">
        <v>4</v>
      </c>
      <c r="H140" s="58">
        <v>40.076300000000003</v>
      </c>
      <c r="I140" s="58" t="s">
        <v>4</v>
      </c>
      <c r="J140" s="49">
        <f t="shared" si="26"/>
        <v>0.79359999999999786</v>
      </c>
      <c r="K140" s="50">
        <f t="shared" si="27"/>
        <v>0</v>
      </c>
      <c r="L140" s="50">
        <f t="shared" si="28"/>
        <v>0.40669999999999362</v>
      </c>
      <c r="M140" s="50">
        <f t="shared" si="25"/>
        <v>9.2746674952604433</v>
      </c>
      <c r="N140" s="52">
        <f t="shared" si="25"/>
        <v>2.5926871527242472</v>
      </c>
      <c r="O140" s="52">
        <f t="shared" si="25"/>
        <v>1.8157851090077326</v>
      </c>
      <c r="P140" s="51">
        <f t="shared" si="17"/>
        <v>27.954502455739426</v>
      </c>
      <c r="Q140" s="51" t="s">
        <v>4</v>
      </c>
      <c r="R140" s="51">
        <f t="shared" si="18"/>
        <v>19.577899800026664</v>
      </c>
      <c r="S140" s="51" t="s">
        <v>4</v>
      </c>
      <c r="T140" s="51">
        <f t="shared" si="19"/>
        <v>8.3766026557127624</v>
      </c>
      <c r="U140" s="51">
        <f t="shared" si="20"/>
        <v>47.532402255766087</v>
      </c>
      <c r="V140" s="51">
        <f t="shared" si="16"/>
        <v>17.622931428206133</v>
      </c>
      <c r="W140" s="51">
        <f t="shared" si="22"/>
        <v>29.563579866181588</v>
      </c>
      <c r="X140" s="43" t="s">
        <v>6</v>
      </c>
    </row>
    <row r="141" spans="2:24" ht="15" x14ac:dyDescent="0.25">
      <c r="B141" s="44">
        <v>40053</v>
      </c>
      <c r="C141" s="44" t="s">
        <v>5</v>
      </c>
      <c r="D141" s="57">
        <v>40.750900000000001</v>
      </c>
      <c r="E141" s="57" t="s">
        <v>4</v>
      </c>
      <c r="F141" s="58">
        <v>39.838299999999997</v>
      </c>
      <c r="G141" s="58" t="s">
        <v>4</v>
      </c>
      <c r="H141" s="58">
        <v>40.116100000000003</v>
      </c>
      <c r="I141" s="58" t="s">
        <v>4</v>
      </c>
      <c r="J141" s="49">
        <f t="shared" si="26"/>
        <v>0.91260000000000474</v>
      </c>
      <c r="K141" s="50">
        <f t="shared" si="27"/>
        <v>0.60510000000000019</v>
      </c>
      <c r="L141" s="50">
        <f t="shared" si="28"/>
        <v>0</v>
      </c>
      <c r="M141" s="50">
        <f t="shared" si="25"/>
        <v>9.5247912455989869</v>
      </c>
      <c r="N141" s="52">
        <f t="shared" si="25"/>
        <v>3.012595213243944</v>
      </c>
      <c r="O141" s="52">
        <f t="shared" si="25"/>
        <v>1.6860861726500374</v>
      </c>
      <c r="P141" s="51">
        <f t="shared" si="17"/>
        <v>31.628989397913998</v>
      </c>
      <c r="Q141" s="51" t="s">
        <v>4</v>
      </c>
      <c r="R141" s="51">
        <f t="shared" si="18"/>
        <v>17.702080068464578</v>
      </c>
      <c r="S141" s="51" t="s">
        <v>4</v>
      </c>
      <c r="T141" s="51">
        <f t="shared" si="19"/>
        <v>13.926909329449419</v>
      </c>
      <c r="U141" s="51">
        <f t="shared" si="20"/>
        <v>49.33106946637858</v>
      </c>
      <c r="V141" s="51">
        <f t="shared" si="16"/>
        <v>28.231517135344603</v>
      </c>
      <c r="W141" s="51">
        <f t="shared" si="22"/>
        <v>29.468432528264657</v>
      </c>
      <c r="X141" s="43" t="s">
        <v>6</v>
      </c>
    </row>
    <row r="142" spans="2:24" ht="15" x14ac:dyDescent="0.25">
      <c r="B142" s="44">
        <v>40056</v>
      </c>
      <c r="C142" s="44" t="s">
        <v>5</v>
      </c>
      <c r="D142" s="57">
        <v>39.878</v>
      </c>
      <c r="E142" s="57" t="s">
        <v>4</v>
      </c>
      <c r="F142" s="58">
        <v>39.471299999999999</v>
      </c>
      <c r="G142" s="58" t="s">
        <v>4</v>
      </c>
      <c r="H142" s="58">
        <v>39.709299999999999</v>
      </c>
      <c r="I142" s="58" t="s">
        <v>4</v>
      </c>
      <c r="J142" s="49">
        <f t="shared" si="26"/>
        <v>0.64480000000000359</v>
      </c>
      <c r="K142" s="50">
        <f t="shared" si="27"/>
        <v>0</v>
      </c>
      <c r="L142" s="50">
        <f t="shared" si="28"/>
        <v>0.36699999999999733</v>
      </c>
      <c r="M142" s="50">
        <f t="shared" si="25"/>
        <v>9.4892490137704915</v>
      </c>
      <c r="N142" s="52">
        <f t="shared" si="25"/>
        <v>2.7974098408693764</v>
      </c>
      <c r="O142" s="52">
        <f t="shared" si="25"/>
        <v>1.9326514460321749</v>
      </c>
      <c r="P142" s="51">
        <f t="shared" si="17"/>
        <v>29.479781137683979</v>
      </c>
      <c r="Q142" s="51" t="s">
        <v>4</v>
      </c>
      <c r="R142" s="51">
        <f t="shared" si="18"/>
        <v>20.366748129673628</v>
      </c>
      <c r="S142" s="51" t="s">
        <v>4</v>
      </c>
      <c r="T142" s="51">
        <f t="shared" si="19"/>
        <v>9.1130330080103512</v>
      </c>
      <c r="U142" s="51">
        <f t="shared" si="20"/>
        <v>49.84652926735761</v>
      </c>
      <c r="V142" s="51">
        <f t="shared" si="16"/>
        <v>18.282181612147049</v>
      </c>
      <c r="W142" s="51">
        <f t="shared" si="22"/>
        <v>28.669414605684828</v>
      </c>
      <c r="X142" s="43" t="s">
        <v>6</v>
      </c>
    </row>
    <row r="143" spans="2:24" ht="15" x14ac:dyDescent="0.25">
      <c r="B143" s="44">
        <v>40057</v>
      </c>
      <c r="C143" s="44" t="s">
        <v>5</v>
      </c>
      <c r="D143" s="57">
        <v>40.264899999999997</v>
      </c>
      <c r="E143" s="57" t="s">
        <v>4</v>
      </c>
      <c r="F143" s="58">
        <v>38.846400000000003</v>
      </c>
      <c r="G143" s="58" t="s">
        <v>4</v>
      </c>
      <c r="H143" s="58">
        <v>38.965299999999999</v>
      </c>
      <c r="I143" s="58" t="s">
        <v>4</v>
      </c>
      <c r="J143" s="49">
        <f t="shared" si="26"/>
        <v>1.4184999999999945</v>
      </c>
      <c r="K143" s="50">
        <f t="shared" si="27"/>
        <v>0</v>
      </c>
      <c r="L143" s="50">
        <f t="shared" si="28"/>
        <v>0.62489999999999668</v>
      </c>
      <c r="M143" s="50">
        <f t="shared" si="25"/>
        <v>10.22994551278688</v>
      </c>
      <c r="N143" s="52">
        <f t="shared" si="25"/>
        <v>2.5975948522358494</v>
      </c>
      <c r="O143" s="52">
        <f t="shared" si="25"/>
        <v>2.4195049141727303</v>
      </c>
      <c r="P143" s="51">
        <f t="shared" si="17"/>
        <v>25.392069283154989</v>
      </c>
      <c r="Q143" s="51" t="s">
        <v>4</v>
      </c>
      <c r="R143" s="51">
        <f t="shared" si="18"/>
        <v>23.65120040129715</v>
      </c>
      <c r="S143" s="51" t="s">
        <v>4</v>
      </c>
      <c r="T143" s="51">
        <f t="shared" si="19"/>
        <v>1.7408688818578391</v>
      </c>
      <c r="U143" s="51">
        <f t="shared" si="20"/>
        <v>49.043269684452142</v>
      </c>
      <c r="V143" s="51">
        <f t="shared" si="16"/>
        <v>3.5496590929983101</v>
      </c>
      <c r="W143" s="51">
        <f t="shared" si="22"/>
        <v>26.875146354778646</v>
      </c>
      <c r="X143" s="43" t="s">
        <v>6</v>
      </c>
    </row>
    <row r="144" spans="2:24" ht="15" x14ac:dyDescent="0.25">
      <c r="B144" s="44">
        <v>40058</v>
      </c>
      <c r="C144" s="44" t="s">
        <v>5</v>
      </c>
      <c r="D144" s="57">
        <v>39.153799999999997</v>
      </c>
      <c r="E144" s="57" t="s">
        <v>4</v>
      </c>
      <c r="F144" s="58">
        <v>38.727200000000003</v>
      </c>
      <c r="G144" s="58" t="s">
        <v>4</v>
      </c>
      <c r="H144" s="58">
        <v>38.935600000000001</v>
      </c>
      <c r="I144" s="58" t="s">
        <v>4</v>
      </c>
      <c r="J144" s="49">
        <f t="shared" si="26"/>
        <v>0.42659999999999343</v>
      </c>
      <c r="K144" s="50">
        <f t="shared" si="27"/>
        <v>0</v>
      </c>
      <c r="L144" s="50">
        <f t="shared" si="28"/>
        <v>0.11919999999999931</v>
      </c>
      <c r="M144" s="50">
        <f t="shared" si="25"/>
        <v>9.9258351190163818</v>
      </c>
      <c r="N144" s="52">
        <f t="shared" si="25"/>
        <v>2.4120523627904316</v>
      </c>
      <c r="O144" s="52">
        <f t="shared" si="25"/>
        <v>2.3658831345889633</v>
      </c>
      <c r="P144" s="51">
        <f t="shared" si="17"/>
        <v>24.300749849947721</v>
      </c>
      <c r="Q144" s="51" t="s">
        <v>4</v>
      </c>
      <c r="R144" s="51">
        <f t="shared" si="18"/>
        <v>23.835607847810138</v>
      </c>
      <c r="S144" s="51" t="s">
        <v>4</v>
      </c>
      <c r="T144" s="51">
        <f t="shared" si="19"/>
        <v>0.46514200213758272</v>
      </c>
      <c r="U144" s="51">
        <f t="shared" si="20"/>
        <v>48.136357697757859</v>
      </c>
      <c r="V144" s="51">
        <f t="shared" si="16"/>
        <v>0.96630078465460745</v>
      </c>
      <c r="W144" s="51">
        <f t="shared" si="22"/>
        <v>25.024514528341218</v>
      </c>
      <c r="X144" s="43" t="s">
        <v>6</v>
      </c>
    </row>
    <row r="145" spans="2:24" ht="15" x14ac:dyDescent="0.25">
      <c r="B145" s="44">
        <v>40059</v>
      </c>
      <c r="C145" s="44" t="s">
        <v>5</v>
      </c>
      <c r="D145" s="57">
        <v>39.2532</v>
      </c>
      <c r="E145" s="57" t="s">
        <v>4</v>
      </c>
      <c r="F145" s="58">
        <v>38.707500000000003</v>
      </c>
      <c r="G145" s="58" t="s">
        <v>4</v>
      </c>
      <c r="H145" s="58">
        <v>39.1935</v>
      </c>
      <c r="I145" s="58" t="s">
        <v>4</v>
      </c>
      <c r="J145" s="49">
        <f t="shared" si="26"/>
        <v>0.54569999999999652</v>
      </c>
      <c r="K145" s="50">
        <f t="shared" si="27"/>
        <v>9.9400000000002819E-2</v>
      </c>
      <c r="L145" s="50">
        <f t="shared" si="28"/>
        <v>0</v>
      </c>
      <c r="M145" s="50">
        <f t="shared" si="25"/>
        <v>9.7625468962294946</v>
      </c>
      <c r="N145" s="52">
        <f t="shared" si="25"/>
        <v>2.3391629083054037</v>
      </c>
      <c r="O145" s="52">
        <f t="shared" si="25"/>
        <v>2.196891482118323</v>
      </c>
      <c r="P145" s="51">
        <f t="shared" si="17"/>
        <v>23.960580503934263</v>
      </c>
      <c r="Q145" s="51" t="s">
        <v>4</v>
      </c>
      <c r="R145" s="51">
        <f t="shared" si="18"/>
        <v>22.503261756077297</v>
      </c>
      <c r="S145" s="51" t="s">
        <v>4</v>
      </c>
      <c r="T145" s="51">
        <f t="shared" si="19"/>
        <v>1.4573187478569665</v>
      </c>
      <c r="U145" s="51">
        <f t="shared" si="20"/>
        <v>46.46384226001156</v>
      </c>
      <c r="V145" s="51">
        <f t="shared" ref="V145:V208" si="29">(100*(T145/U145))</f>
        <v>3.13645767756746</v>
      </c>
      <c r="W145" s="51">
        <f t="shared" si="22"/>
        <v>23.461081896143096</v>
      </c>
      <c r="X145" s="43" t="s">
        <v>6</v>
      </c>
    </row>
    <row r="146" spans="2:24" ht="15" x14ac:dyDescent="0.25">
      <c r="B146" s="44">
        <v>40060</v>
      </c>
      <c r="C146" s="44" t="s">
        <v>5</v>
      </c>
      <c r="D146" s="57">
        <v>40.056600000000003</v>
      </c>
      <c r="E146" s="57" t="s">
        <v>4</v>
      </c>
      <c r="F146" s="58">
        <v>39.203499999999998</v>
      </c>
      <c r="G146" s="58" t="s">
        <v>4</v>
      </c>
      <c r="H146" s="58">
        <v>40.036799999999999</v>
      </c>
      <c r="I146" s="58" t="s">
        <v>4</v>
      </c>
      <c r="J146" s="49">
        <f t="shared" si="26"/>
        <v>0.86310000000000286</v>
      </c>
      <c r="K146" s="50">
        <f t="shared" si="27"/>
        <v>0.80340000000000344</v>
      </c>
      <c r="L146" s="50">
        <f t="shared" si="28"/>
        <v>0</v>
      </c>
      <c r="M146" s="50">
        <f t="shared" si="25"/>
        <v>9.9283221179273902</v>
      </c>
      <c r="N146" s="52">
        <f t="shared" si="25"/>
        <v>2.9754798434264496</v>
      </c>
      <c r="O146" s="52">
        <f t="shared" si="25"/>
        <v>2.0399706619670144</v>
      </c>
      <c r="P146" s="51">
        <f t="shared" ref="P146:P209" si="30">(100*(N146/M146))</f>
        <v>29.969614282091833</v>
      </c>
      <c r="Q146" s="51" t="s">
        <v>4</v>
      </c>
      <c r="R146" s="51">
        <f t="shared" ref="R146:R209" si="31">(100*(O146/M146))</f>
        <v>20.546983042416368</v>
      </c>
      <c r="S146" s="51" t="s">
        <v>4</v>
      </c>
      <c r="T146" s="51">
        <f t="shared" ref="T146:T209" si="32">ABS(P146-R146)</f>
        <v>9.4226312396754643</v>
      </c>
      <c r="U146" s="51">
        <f t="shared" ref="U146:U209" si="33">P146+R146</f>
        <v>50.516597324508197</v>
      </c>
      <c r="V146" s="51">
        <f t="shared" si="29"/>
        <v>18.652545378593942</v>
      </c>
      <c r="W146" s="51">
        <f t="shared" si="22"/>
        <v>23.117615002032444</v>
      </c>
      <c r="X146" s="43" t="s">
        <v>6</v>
      </c>
    </row>
    <row r="147" spans="2:24" ht="15" x14ac:dyDescent="0.25">
      <c r="B147" s="44">
        <v>40064</v>
      </c>
      <c r="C147" s="44" t="s">
        <v>5</v>
      </c>
      <c r="D147" s="57">
        <v>40.453400000000002</v>
      </c>
      <c r="E147" s="57" t="s">
        <v>4</v>
      </c>
      <c r="F147" s="58">
        <v>40.135899999999999</v>
      </c>
      <c r="G147" s="58" t="s">
        <v>4</v>
      </c>
      <c r="H147" s="58">
        <v>40.413699999999999</v>
      </c>
      <c r="I147" s="58" t="s">
        <v>4</v>
      </c>
      <c r="J147" s="49">
        <f t="shared" si="26"/>
        <v>0.41660000000000252</v>
      </c>
      <c r="K147" s="50">
        <f t="shared" si="27"/>
        <v>0.39679999999999893</v>
      </c>
      <c r="L147" s="50">
        <f t="shared" si="28"/>
        <v>0</v>
      </c>
      <c r="M147" s="50">
        <f t="shared" ref="M147:O162" si="34">M146-(M146/14)+J147</f>
        <v>9.6357562523611513</v>
      </c>
      <c r="N147" s="52">
        <f t="shared" si="34"/>
        <v>3.1597455688959877</v>
      </c>
      <c r="O147" s="52">
        <f t="shared" si="34"/>
        <v>1.8942584718265134</v>
      </c>
      <c r="P147" s="51">
        <f t="shared" si="30"/>
        <v>32.791879393189525</v>
      </c>
      <c r="Q147" s="51" t="s">
        <v>4</v>
      </c>
      <c r="R147" s="51">
        <f t="shared" si="31"/>
        <v>19.658638328074591</v>
      </c>
      <c r="S147" s="51" t="s">
        <v>4</v>
      </c>
      <c r="T147" s="51">
        <f t="shared" si="32"/>
        <v>13.133241065114934</v>
      </c>
      <c r="U147" s="51">
        <f t="shared" si="33"/>
        <v>52.45051772126412</v>
      </c>
      <c r="V147" s="51">
        <f t="shared" si="29"/>
        <v>25.0392972952306</v>
      </c>
      <c r="W147" s="51">
        <f t="shared" si="22"/>
        <v>23.25487802297517</v>
      </c>
      <c r="X147" s="43" t="s">
        <v>6</v>
      </c>
    </row>
    <row r="148" spans="2:24" ht="15" x14ac:dyDescent="0.25">
      <c r="B148" s="44">
        <v>40065</v>
      </c>
      <c r="C148" s="44" t="s">
        <v>5</v>
      </c>
      <c r="D148" s="57">
        <v>40.959299999999999</v>
      </c>
      <c r="E148" s="57" t="s">
        <v>4</v>
      </c>
      <c r="F148" s="58">
        <v>40.264899999999997</v>
      </c>
      <c r="G148" s="58" t="s">
        <v>4</v>
      </c>
      <c r="H148" s="58">
        <v>40.760899999999999</v>
      </c>
      <c r="I148" s="58" t="s">
        <v>4</v>
      </c>
      <c r="J148" s="49">
        <f t="shared" si="26"/>
        <v>0.69440000000000168</v>
      </c>
      <c r="K148" s="50">
        <f t="shared" si="27"/>
        <v>0.50589999999999691</v>
      </c>
      <c r="L148" s="50">
        <f t="shared" si="28"/>
        <v>0</v>
      </c>
      <c r="M148" s="50">
        <f t="shared" si="34"/>
        <v>9.6418879486210702</v>
      </c>
      <c r="N148" s="52">
        <f t="shared" si="34"/>
        <v>3.4399494568319855</v>
      </c>
      <c r="O148" s="52">
        <f t="shared" si="34"/>
        <v>1.7589542952674768</v>
      </c>
      <c r="P148" s="51">
        <f t="shared" si="30"/>
        <v>35.677135797081611</v>
      </c>
      <c r="Q148" s="51" t="s">
        <v>4</v>
      </c>
      <c r="R148" s="51">
        <f t="shared" si="31"/>
        <v>18.242841076773068</v>
      </c>
      <c r="S148" s="51" t="s">
        <v>4</v>
      </c>
      <c r="T148" s="51">
        <f t="shared" si="32"/>
        <v>17.434294720308543</v>
      </c>
      <c r="U148" s="51">
        <f t="shared" si="33"/>
        <v>53.919976873854679</v>
      </c>
      <c r="V148" s="51">
        <f t="shared" si="29"/>
        <v>32.333646509337207</v>
      </c>
      <c r="W148" s="51">
        <f t="shared" si="22"/>
        <v>23.903361486286745</v>
      </c>
      <c r="X148" s="43" t="s">
        <v>6</v>
      </c>
    </row>
    <row r="149" spans="2:24" ht="15" x14ac:dyDescent="0.25">
      <c r="B149" s="44">
        <v>40066</v>
      </c>
      <c r="C149" s="44" t="s">
        <v>5</v>
      </c>
      <c r="D149" s="57">
        <v>41.197299999999998</v>
      </c>
      <c r="E149" s="57" t="s">
        <v>4</v>
      </c>
      <c r="F149" s="58">
        <v>40.671700000000001</v>
      </c>
      <c r="G149" s="58" t="s">
        <v>4</v>
      </c>
      <c r="H149" s="58">
        <v>41.147799999999997</v>
      </c>
      <c r="I149" s="58" t="s">
        <v>4</v>
      </c>
      <c r="J149" s="49">
        <f t="shared" si="26"/>
        <v>0.52559999999999718</v>
      </c>
      <c r="K149" s="50">
        <f t="shared" si="27"/>
        <v>0.23799999999999955</v>
      </c>
      <c r="L149" s="50">
        <f t="shared" si="28"/>
        <v>0</v>
      </c>
      <c r="M149" s="50">
        <f t="shared" si="34"/>
        <v>9.4787816665767046</v>
      </c>
      <c r="N149" s="52">
        <f t="shared" si="34"/>
        <v>3.4322387813439859</v>
      </c>
      <c r="O149" s="52">
        <f t="shared" si="34"/>
        <v>1.6333147027483714</v>
      </c>
      <c r="P149" s="51">
        <f t="shared" si="30"/>
        <v>36.209703969091954</v>
      </c>
      <c r="Q149" s="51" t="s">
        <v>4</v>
      </c>
      <c r="R149" s="51">
        <f t="shared" si="31"/>
        <v>17.231272543259756</v>
      </c>
      <c r="S149" s="51" t="s">
        <v>4</v>
      </c>
      <c r="T149" s="51">
        <f t="shared" si="32"/>
        <v>18.978431425832198</v>
      </c>
      <c r="U149" s="51">
        <f t="shared" si="33"/>
        <v>53.44097651235171</v>
      </c>
      <c r="V149" s="51">
        <f t="shared" si="29"/>
        <v>35.512882930658556</v>
      </c>
      <c r="W149" s="51">
        <f t="shared" si="22"/>
        <v>24.732613018027589</v>
      </c>
      <c r="X149" s="43" t="s">
        <v>6</v>
      </c>
    </row>
    <row r="150" spans="2:24" ht="15" x14ac:dyDescent="0.25">
      <c r="B150" s="44">
        <v>40067</v>
      </c>
      <c r="C150" s="44" t="s">
        <v>5</v>
      </c>
      <c r="D150" s="57">
        <v>41.286700000000003</v>
      </c>
      <c r="E150" s="57" t="s">
        <v>4</v>
      </c>
      <c r="F150" s="58">
        <v>40.889800000000001</v>
      </c>
      <c r="G150" s="58" t="s">
        <v>4</v>
      </c>
      <c r="H150" s="58">
        <v>41.187399999999997</v>
      </c>
      <c r="I150" s="58" t="s">
        <v>4</v>
      </c>
      <c r="J150" s="49">
        <f t="shared" si="26"/>
        <v>0.39690000000000225</v>
      </c>
      <c r="K150" s="50">
        <f t="shared" si="27"/>
        <v>8.9400000000004809E-2</v>
      </c>
      <c r="L150" s="50">
        <f t="shared" si="28"/>
        <v>0</v>
      </c>
      <c r="M150" s="50">
        <f t="shared" si="34"/>
        <v>9.1986258332497997</v>
      </c>
      <c r="N150" s="52">
        <f t="shared" si="34"/>
        <v>3.276478868390849</v>
      </c>
      <c r="O150" s="52">
        <f t="shared" si="34"/>
        <v>1.5166493668377734</v>
      </c>
      <c r="P150" s="51">
        <f t="shared" si="30"/>
        <v>35.619221042207514</v>
      </c>
      <c r="Q150" s="51" t="s">
        <v>4</v>
      </c>
      <c r="R150" s="51">
        <f t="shared" si="31"/>
        <v>16.487781917986261</v>
      </c>
      <c r="S150" s="51" t="s">
        <v>4</v>
      </c>
      <c r="T150" s="51">
        <f t="shared" si="32"/>
        <v>19.131439124221252</v>
      </c>
      <c r="U150" s="51">
        <f t="shared" si="33"/>
        <v>52.107002960193775</v>
      </c>
      <c r="V150" s="51">
        <f t="shared" si="29"/>
        <v>36.71567742791958</v>
      </c>
      <c r="W150" s="51">
        <f t="shared" si="22"/>
        <v>25.588546190162731</v>
      </c>
      <c r="X150" s="43" t="s">
        <v>6</v>
      </c>
    </row>
    <row r="151" spans="2:24" ht="15" x14ac:dyDescent="0.25">
      <c r="B151" s="44">
        <v>40070</v>
      </c>
      <c r="C151" s="44" t="s">
        <v>5</v>
      </c>
      <c r="D151" s="57">
        <v>41.375900000000001</v>
      </c>
      <c r="E151" s="57" t="s">
        <v>4</v>
      </c>
      <c r="F151" s="58">
        <v>40.879899999999999</v>
      </c>
      <c r="G151" s="58" t="s">
        <v>4</v>
      </c>
      <c r="H151" s="58">
        <v>41.3461</v>
      </c>
      <c r="I151" s="58" t="s">
        <v>4</v>
      </c>
      <c r="J151" s="49">
        <f t="shared" si="26"/>
        <v>0.49600000000000222</v>
      </c>
      <c r="K151" s="50">
        <f t="shared" si="27"/>
        <v>8.919999999999817E-2</v>
      </c>
      <c r="L151" s="50">
        <f t="shared" si="28"/>
        <v>0</v>
      </c>
      <c r="M151" s="50">
        <f t="shared" si="34"/>
        <v>9.0375811308748162</v>
      </c>
      <c r="N151" s="52">
        <f t="shared" si="34"/>
        <v>3.1316446635057864</v>
      </c>
      <c r="O151" s="52">
        <f t="shared" si="34"/>
        <v>1.4083172692065038</v>
      </c>
      <c r="P151" s="51">
        <f t="shared" si="30"/>
        <v>34.65135878899325</v>
      </c>
      <c r="Q151" s="51" t="s">
        <v>4</v>
      </c>
      <c r="R151" s="51">
        <f t="shared" si="31"/>
        <v>15.582900433339535</v>
      </c>
      <c r="S151" s="51" t="s">
        <v>4</v>
      </c>
      <c r="T151" s="51">
        <f t="shared" si="32"/>
        <v>19.068458355653714</v>
      </c>
      <c r="U151" s="51">
        <f t="shared" si="33"/>
        <v>50.234259222332781</v>
      </c>
      <c r="V151" s="51">
        <f t="shared" si="29"/>
        <v>37.959071460093114</v>
      </c>
      <c r="W151" s="51">
        <f t="shared" si="22"/>
        <v>26.472155138014902</v>
      </c>
      <c r="X151" s="43" t="s">
        <v>6</v>
      </c>
    </row>
    <row r="152" spans="2:24" ht="15" x14ac:dyDescent="0.25">
      <c r="B152" s="44">
        <v>40071</v>
      </c>
      <c r="C152" s="44" t="s">
        <v>5</v>
      </c>
      <c r="D152" s="57">
        <v>41.613999999999997</v>
      </c>
      <c r="E152" s="57" t="s">
        <v>4</v>
      </c>
      <c r="F152" s="58">
        <v>41.237099999999998</v>
      </c>
      <c r="G152" s="58" t="s">
        <v>4</v>
      </c>
      <c r="H152" s="58">
        <v>41.475000000000001</v>
      </c>
      <c r="I152" s="58" t="s">
        <v>4</v>
      </c>
      <c r="J152" s="49">
        <f t="shared" si="26"/>
        <v>0.37689999999999912</v>
      </c>
      <c r="K152" s="50">
        <f t="shared" si="27"/>
        <v>0.23809999999999576</v>
      </c>
      <c r="L152" s="50">
        <f t="shared" si="28"/>
        <v>0</v>
      </c>
      <c r="M152" s="50">
        <f t="shared" si="34"/>
        <v>8.7689396215266147</v>
      </c>
      <c r="N152" s="52">
        <f t="shared" si="34"/>
        <v>3.1460557589696547</v>
      </c>
      <c r="O152" s="52">
        <f t="shared" si="34"/>
        <v>1.3077231785488963</v>
      </c>
      <c r="P152" s="51">
        <f t="shared" si="30"/>
        <v>35.877265607422977</v>
      </c>
      <c r="Q152" s="51" t="s">
        <v>4</v>
      </c>
      <c r="R152" s="51">
        <f t="shared" si="31"/>
        <v>14.913127869401732</v>
      </c>
      <c r="S152" s="51" t="s">
        <v>4</v>
      </c>
      <c r="T152" s="51">
        <f t="shared" si="32"/>
        <v>20.964137738021243</v>
      </c>
      <c r="U152" s="51">
        <f t="shared" si="33"/>
        <v>50.790393476824711</v>
      </c>
      <c r="V152" s="51">
        <f t="shared" si="29"/>
        <v>41.275793123333507</v>
      </c>
      <c r="W152" s="51">
        <f t="shared" si="22"/>
        <v>27.529557851251948</v>
      </c>
      <c r="X152" s="43" t="s">
        <v>6</v>
      </c>
    </row>
    <row r="153" spans="2:24" ht="15" x14ac:dyDescent="0.25">
      <c r="B153" s="44">
        <v>40072</v>
      </c>
      <c r="C153" s="44" t="s">
        <v>5</v>
      </c>
      <c r="D153" s="57">
        <v>42.139699999999998</v>
      </c>
      <c r="E153" s="57" t="s">
        <v>4</v>
      </c>
      <c r="F153" s="58">
        <v>41.504899999999999</v>
      </c>
      <c r="G153" s="58" t="s">
        <v>4</v>
      </c>
      <c r="H153" s="58">
        <v>42.080199999999998</v>
      </c>
      <c r="I153" s="58" t="s">
        <v>4</v>
      </c>
      <c r="J153" s="49">
        <f t="shared" si="26"/>
        <v>0.66469999999999629</v>
      </c>
      <c r="K153" s="50">
        <f t="shared" si="27"/>
        <v>0.5257000000000005</v>
      </c>
      <c r="L153" s="50">
        <f t="shared" si="28"/>
        <v>0</v>
      </c>
      <c r="M153" s="50">
        <f t="shared" si="34"/>
        <v>8.8072867914175674</v>
      </c>
      <c r="N153" s="52">
        <f t="shared" si="34"/>
        <v>3.4470374904718226</v>
      </c>
      <c r="O153" s="52">
        <f t="shared" si="34"/>
        <v>1.214314380081118</v>
      </c>
      <c r="P153" s="51">
        <f t="shared" si="30"/>
        <v>39.138472177729646</v>
      </c>
      <c r="Q153" s="51" t="s">
        <v>4</v>
      </c>
      <c r="R153" s="51">
        <f t="shared" si="31"/>
        <v>13.787610291791911</v>
      </c>
      <c r="S153" s="51" t="s">
        <v>4</v>
      </c>
      <c r="T153" s="51">
        <f t="shared" si="32"/>
        <v>25.350861885937736</v>
      </c>
      <c r="U153" s="51">
        <f t="shared" si="33"/>
        <v>52.92608246952156</v>
      </c>
      <c r="V153" s="51">
        <f t="shared" si="29"/>
        <v>47.898617662730828</v>
      </c>
      <c r="W153" s="51">
        <f t="shared" si="22"/>
        <v>28.984490694929011</v>
      </c>
      <c r="X153" s="43" t="s">
        <v>6</v>
      </c>
    </row>
    <row r="154" spans="2:24" ht="15" x14ac:dyDescent="0.25">
      <c r="B154" s="44">
        <v>40073</v>
      </c>
      <c r="C154" s="44" t="s">
        <v>5</v>
      </c>
      <c r="D154" s="57">
        <v>42.318300000000001</v>
      </c>
      <c r="E154" s="57" t="s">
        <v>4</v>
      </c>
      <c r="F154" s="58">
        <v>41.871899999999997</v>
      </c>
      <c r="G154" s="58" t="s">
        <v>4</v>
      </c>
      <c r="H154" s="58">
        <v>42.070300000000003</v>
      </c>
      <c r="I154" s="58" t="s">
        <v>4</v>
      </c>
      <c r="J154" s="49">
        <f t="shared" si="26"/>
        <v>0.44640000000000413</v>
      </c>
      <c r="K154" s="50">
        <f t="shared" si="27"/>
        <v>0.17860000000000298</v>
      </c>
      <c r="L154" s="50">
        <f t="shared" si="28"/>
        <v>0</v>
      </c>
      <c r="M154" s="50">
        <f t="shared" si="34"/>
        <v>8.6245948777448884</v>
      </c>
      <c r="N154" s="52">
        <f t="shared" si="34"/>
        <v>3.3794205268666953</v>
      </c>
      <c r="O154" s="52">
        <f t="shared" si="34"/>
        <v>1.1275776386467524</v>
      </c>
      <c r="P154" s="51">
        <f t="shared" si="30"/>
        <v>39.183527745599193</v>
      </c>
      <c r="Q154" s="51" t="s">
        <v>4</v>
      </c>
      <c r="R154" s="51">
        <f t="shared" si="31"/>
        <v>13.073978020189456</v>
      </c>
      <c r="S154" s="51" t="s">
        <v>4</v>
      </c>
      <c r="T154" s="51">
        <f t="shared" si="32"/>
        <v>26.109549725409735</v>
      </c>
      <c r="U154" s="51">
        <f t="shared" si="33"/>
        <v>52.25750576578865</v>
      </c>
      <c r="V154" s="51">
        <f t="shared" si="29"/>
        <v>49.96325282425331</v>
      </c>
      <c r="W154" s="51">
        <f t="shared" si="22"/>
        <v>30.482973704166458</v>
      </c>
      <c r="X154" s="43" t="s">
        <v>6</v>
      </c>
    </row>
    <row r="155" spans="2:24" ht="15" x14ac:dyDescent="0.25">
      <c r="B155" s="44">
        <v>40074</v>
      </c>
      <c r="C155" s="44" t="s">
        <v>5</v>
      </c>
      <c r="D155" s="57">
        <v>42.319299999999998</v>
      </c>
      <c r="E155" s="57" t="s">
        <v>4</v>
      </c>
      <c r="F155" s="58">
        <v>41.912199999999999</v>
      </c>
      <c r="G155" s="58" t="s">
        <v>4</v>
      </c>
      <c r="H155" s="58">
        <v>42.140599999999999</v>
      </c>
      <c r="I155" s="58" t="s">
        <v>4</v>
      </c>
      <c r="J155" s="49">
        <f t="shared" si="26"/>
        <v>0.4070999999999998</v>
      </c>
      <c r="K155" s="50">
        <f t="shared" si="27"/>
        <v>9.9999999999766942E-4</v>
      </c>
      <c r="L155" s="50">
        <f t="shared" si="28"/>
        <v>0</v>
      </c>
      <c r="M155" s="50">
        <f t="shared" si="34"/>
        <v>8.4156523864773956</v>
      </c>
      <c r="N155" s="52">
        <f t="shared" si="34"/>
        <v>3.1390333463762148</v>
      </c>
      <c r="O155" s="52">
        <f t="shared" si="34"/>
        <v>1.0470363787434129</v>
      </c>
      <c r="P155" s="51">
        <f t="shared" si="30"/>
        <v>37.299940660811252</v>
      </c>
      <c r="Q155" s="51" t="s">
        <v>4</v>
      </c>
      <c r="R155" s="51">
        <f t="shared" si="31"/>
        <v>12.44153549433473</v>
      </c>
      <c r="S155" s="51" t="s">
        <v>4</v>
      </c>
      <c r="T155" s="51">
        <f t="shared" si="32"/>
        <v>24.858405166476523</v>
      </c>
      <c r="U155" s="51">
        <f t="shared" si="33"/>
        <v>49.741476155145982</v>
      </c>
      <c r="V155" s="51">
        <f t="shared" si="29"/>
        <v>49.975205980904143</v>
      </c>
      <c r="W155" s="51">
        <f t="shared" si="22"/>
        <v>31.875276009647724</v>
      </c>
      <c r="X155" s="43" t="s">
        <v>6</v>
      </c>
    </row>
    <row r="156" spans="2:24" ht="15" x14ac:dyDescent="0.25">
      <c r="B156" s="44">
        <v>40077</v>
      </c>
      <c r="C156" s="44" t="s">
        <v>5</v>
      </c>
      <c r="D156" s="57">
        <v>42.398800000000001</v>
      </c>
      <c r="E156" s="57" t="s">
        <v>4</v>
      </c>
      <c r="F156" s="58">
        <v>41.862499999999997</v>
      </c>
      <c r="G156" s="58" t="s">
        <v>4</v>
      </c>
      <c r="H156" s="58">
        <v>42.269599999999997</v>
      </c>
      <c r="I156" s="58" t="s">
        <v>4</v>
      </c>
      <c r="J156" s="49">
        <f t="shared" si="26"/>
        <v>0.53630000000000422</v>
      </c>
      <c r="K156" s="50">
        <f t="shared" si="27"/>
        <v>7.9500000000003013E-2</v>
      </c>
      <c r="L156" s="50">
        <f t="shared" si="28"/>
        <v>0</v>
      </c>
      <c r="M156" s="50">
        <f t="shared" si="34"/>
        <v>8.3508343588718716</v>
      </c>
      <c r="N156" s="52">
        <f t="shared" si="34"/>
        <v>2.994316678777917</v>
      </c>
      <c r="O156" s="52">
        <f t="shared" si="34"/>
        <v>0.97224806597602631</v>
      </c>
      <c r="P156" s="51">
        <f t="shared" si="30"/>
        <v>35.856497088782206</v>
      </c>
      <c r="Q156" s="51" t="s">
        <v>4</v>
      </c>
      <c r="R156" s="51">
        <f t="shared" si="31"/>
        <v>11.642526054215367</v>
      </c>
      <c r="S156" s="51" t="s">
        <v>4</v>
      </c>
      <c r="T156" s="51">
        <f t="shared" si="32"/>
        <v>24.213971034566839</v>
      </c>
      <c r="U156" s="51">
        <f t="shared" si="33"/>
        <v>47.499023142997572</v>
      </c>
      <c r="V156" s="51">
        <f t="shared" si="29"/>
        <v>50.977829505397999</v>
      </c>
      <c r="W156" s="51">
        <f t="shared" si="22"/>
        <v>33.239744116487032</v>
      </c>
      <c r="X156" s="43" t="s">
        <v>6</v>
      </c>
    </row>
    <row r="157" spans="2:24" ht="15" x14ac:dyDescent="0.25">
      <c r="B157" s="44">
        <v>40078</v>
      </c>
      <c r="C157" s="44" t="s">
        <v>5</v>
      </c>
      <c r="D157" s="57">
        <v>42.527900000000002</v>
      </c>
      <c r="E157" s="57" t="s">
        <v>4</v>
      </c>
      <c r="F157" s="58">
        <v>42.1404</v>
      </c>
      <c r="G157" s="58" t="s">
        <v>4</v>
      </c>
      <c r="H157" s="58">
        <v>42.349200000000003</v>
      </c>
      <c r="I157" s="58" t="s">
        <v>4</v>
      </c>
      <c r="J157" s="49">
        <f t="shared" si="26"/>
        <v>0.38750000000000284</v>
      </c>
      <c r="K157" s="50">
        <f t="shared" si="27"/>
        <v>0.1291000000000011</v>
      </c>
      <c r="L157" s="50">
        <f t="shared" si="28"/>
        <v>0</v>
      </c>
      <c r="M157" s="50">
        <f t="shared" si="34"/>
        <v>8.1418461903810275</v>
      </c>
      <c r="N157" s="52">
        <f t="shared" si="34"/>
        <v>2.9095369160080669</v>
      </c>
      <c r="O157" s="52">
        <f t="shared" si="34"/>
        <v>0.9028017755491673</v>
      </c>
      <c r="P157" s="51">
        <f t="shared" si="30"/>
        <v>35.735591756148175</v>
      </c>
      <c r="Q157" s="51" t="s">
        <v>4</v>
      </c>
      <c r="R157" s="51">
        <f t="shared" si="31"/>
        <v>11.088415998520814</v>
      </c>
      <c r="S157" s="51" t="s">
        <v>4</v>
      </c>
      <c r="T157" s="51">
        <f t="shared" si="32"/>
        <v>24.647175757627359</v>
      </c>
      <c r="U157" s="51">
        <f t="shared" si="33"/>
        <v>46.82400775466899</v>
      </c>
      <c r="V157" s="51">
        <f t="shared" si="29"/>
        <v>52.637902946634675</v>
      </c>
      <c r="W157" s="51">
        <f t="shared" si="22"/>
        <v>34.625326890069005</v>
      </c>
      <c r="X157" s="43" t="s">
        <v>6</v>
      </c>
    </row>
    <row r="158" spans="2:24" ht="15" x14ac:dyDescent="0.25">
      <c r="B158" s="44">
        <v>40079</v>
      </c>
      <c r="C158" s="44" t="s">
        <v>5</v>
      </c>
      <c r="D158" s="57">
        <v>42.865499999999997</v>
      </c>
      <c r="E158" s="57" t="s">
        <v>4</v>
      </c>
      <c r="F158" s="58">
        <v>42.078099999999999</v>
      </c>
      <c r="G158" s="58" t="s">
        <v>4</v>
      </c>
      <c r="H158" s="58">
        <v>42.150500000000001</v>
      </c>
      <c r="I158" s="58" t="s">
        <v>4</v>
      </c>
      <c r="J158" s="49">
        <f t="shared" si="26"/>
        <v>0.7873999999999981</v>
      </c>
      <c r="K158" s="50">
        <f t="shared" si="27"/>
        <v>0.33759999999999479</v>
      </c>
      <c r="L158" s="50">
        <f t="shared" si="28"/>
        <v>0</v>
      </c>
      <c r="M158" s="50">
        <f t="shared" si="34"/>
        <v>8.347685748210953</v>
      </c>
      <c r="N158" s="52">
        <f t="shared" si="34"/>
        <v>3.0393128505789142</v>
      </c>
      <c r="O158" s="52">
        <f t="shared" si="34"/>
        <v>0.83831593443851249</v>
      </c>
      <c r="P158" s="51">
        <f t="shared" si="30"/>
        <v>36.409047276729233</v>
      </c>
      <c r="Q158" s="51" t="s">
        <v>4</v>
      </c>
      <c r="R158" s="51">
        <f t="shared" si="31"/>
        <v>10.042495126486733</v>
      </c>
      <c r="S158" s="51" t="s">
        <v>4</v>
      </c>
      <c r="T158" s="51">
        <f t="shared" si="32"/>
        <v>26.366552150242498</v>
      </c>
      <c r="U158" s="51">
        <f t="shared" si="33"/>
        <v>46.451542403215967</v>
      </c>
      <c r="V158" s="51">
        <f t="shared" si="29"/>
        <v>56.761413692943528</v>
      </c>
      <c r="W158" s="51">
        <f t="shared" si="22"/>
        <v>36.206475947417182</v>
      </c>
      <c r="X158" s="43" t="s">
        <v>6</v>
      </c>
    </row>
    <row r="159" spans="2:24" ht="15" x14ac:dyDescent="0.25">
      <c r="B159" s="44">
        <v>40080</v>
      </c>
      <c r="C159" s="44" t="s">
        <v>5</v>
      </c>
      <c r="D159" s="57">
        <v>42.388800000000003</v>
      </c>
      <c r="E159" s="57" t="s">
        <v>4</v>
      </c>
      <c r="F159" s="58">
        <v>41.475200000000001</v>
      </c>
      <c r="G159" s="58" t="s">
        <v>4</v>
      </c>
      <c r="H159" s="58">
        <v>41.773200000000003</v>
      </c>
      <c r="I159" s="58" t="s">
        <v>4</v>
      </c>
      <c r="J159" s="49">
        <f t="shared" si="26"/>
        <v>0.91360000000000241</v>
      </c>
      <c r="K159" s="50">
        <f t="shared" si="27"/>
        <v>0</v>
      </c>
      <c r="L159" s="50">
        <f t="shared" si="28"/>
        <v>0.60289999999999822</v>
      </c>
      <c r="M159" s="50">
        <f t="shared" si="34"/>
        <v>8.6650224804816016</v>
      </c>
      <c r="N159" s="52">
        <f t="shared" si="34"/>
        <v>2.8222190755375633</v>
      </c>
      <c r="O159" s="52">
        <f t="shared" si="34"/>
        <v>1.3813362248357599</v>
      </c>
      <c r="P159" s="51">
        <f t="shared" si="30"/>
        <v>32.570245280895158</v>
      </c>
      <c r="Q159" s="51" t="s">
        <v>4</v>
      </c>
      <c r="R159" s="51">
        <f t="shared" si="31"/>
        <v>15.941519227991494</v>
      </c>
      <c r="S159" s="51" t="s">
        <v>4</v>
      </c>
      <c r="T159" s="51">
        <f t="shared" si="32"/>
        <v>16.628726052903666</v>
      </c>
      <c r="U159" s="51">
        <f t="shared" si="33"/>
        <v>48.51176450888665</v>
      </c>
      <c r="V159" s="51">
        <f t="shared" si="29"/>
        <v>34.277718448805395</v>
      </c>
      <c r="W159" s="51">
        <f t="shared" si="22"/>
        <v>36.068707554659198</v>
      </c>
      <c r="X159" s="43" t="s">
        <v>6</v>
      </c>
    </row>
    <row r="160" spans="2:24" ht="15" x14ac:dyDescent="0.25">
      <c r="B160" s="44">
        <v>40081</v>
      </c>
      <c r="C160" s="44" t="s">
        <v>5</v>
      </c>
      <c r="D160" s="57">
        <v>41.793100000000003</v>
      </c>
      <c r="E160" s="57" t="s">
        <v>4</v>
      </c>
      <c r="F160" s="58">
        <v>41.286700000000003</v>
      </c>
      <c r="G160" s="58" t="s">
        <v>4</v>
      </c>
      <c r="H160" s="58">
        <v>41.405900000000003</v>
      </c>
      <c r="I160" s="58" t="s">
        <v>4</v>
      </c>
      <c r="J160" s="49">
        <f t="shared" si="26"/>
        <v>0.5063999999999993</v>
      </c>
      <c r="K160" s="50">
        <f t="shared" si="27"/>
        <v>0</v>
      </c>
      <c r="L160" s="50">
        <f t="shared" si="28"/>
        <v>0.18849999999999767</v>
      </c>
      <c r="M160" s="50">
        <f t="shared" si="34"/>
        <v>8.5524923033043443</v>
      </c>
      <c r="N160" s="52">
        <f t="shared" si="34"/>
        <v>2.6206319987134519</v>
      </c>
      <c r="O160" s="52">
        <f t="shared" si="34"/>
        <v>1.4711693516332034</v>
      </c>
      <c r="P160" s="51">
        <f t="shared" si="30"/>
        <v>30.641734663718356</v>
      </c>
      <c r="Q160" s="51" t="s">
        <v>4</v>
      </c>
      <c r="R160" s="51">
        <f t="shared" si="31"/>
        <v>17.201644847605436</v>
      </c>
      <c r="S160" s="51" t="s">
        <v>4</v>
      </c>
      <c r="T160" s="51">
        <f t="shared" si="32"/>
        <v>13.44008981611292</v>
      </c>
      <c r="U160" s="51">
        <f t="shared" si="33"/>
        <v>47.843379511323789</v>
      </c>
      <c r="V160" s="51">
        <f t="shared" si="29"/>
        <v>28.091848764429063</v>
      </c>
      <c r="W160" s="51">
        <f t="shared" ref="W160:W223" si="35">((W159*13)+V160)/14</f>
        <v>35.498931926785623</v>
      </c>
      <c r="X160" s="43" t="s">
        <v>6</v>
      </c>
    </row>
    <row r="161" spans="2:24" ht="15" x14ac:dyDescent="0.25">
      <c r="B161" s="44">
        <v>40084</v>
      </c>
      <c r="C161" s="44" t="s">
        <v>5</v>
      </c>
      <c r="D161" s="57">
        <v>42.359099999999998</v>
      </c>
      <c r="E161" s="57" t="s">
        <v>4</v>
      </c>
      <c r="F161" s="58">
        <v>41.5944</v>
      </c>
      <c r="G161" s="58" t="s">
        <v>4</v>
      </c>
      <c r="H161" s="58">
        <v>42.110700000000001</v>
      </c>
      <c r="I161" s="58" t="s">
        <v>4</v>
      </c>
      <c r="J161" s="49">
        <f t="shared" si="26"/>
        <v>0.95319999999999538</v>
      </c>
      <c r="K161" s="50">
        <f t="shared" si="27"/>
        <v>0.5659999999999954</v>
      </c>
      <c r="L161" s="50">
        <f t="shared" si="28"/>
        <v>0</v>
      </c>
      <c r="M161" s="50">
        <f t="shared" si="34"/>
        <v>8.8947999959254567</v>
      </c>
      <c r="N161" s="52">
        <f t="shared" si="34"/>
        <v>2.9994439988053436</v>
      </c>
      <c r="O161" s="52">
        <f t="shared" si="34"/>
        <v>1.3660858265165461</v>
      </c>
      <c r="P161" s="51">
        <f t="shared" si="30"/>
        <v>33.721320324002043</v>
      </c>
      <c r="Q161" s="51" t="s">
        <v>4</v>
      </c>
      <c r="R161" s="51">
        <f t="shared" si="31"/>
        <v>15.358252317559975</v>
      </c>
      <c r="S161" s="51" t="s">
        <v>4</v>
      </c>
      <c r="T161" s="51">
        <f t="shared" si="32"/>
        <v>18.36306800644207</v>
      </c>
      <c r="U161" s="51">
        <f t="shared" si="33"/>
        <v>49.079572641562017</v>
      </c>
      <c r="V161" s="51">
        <f t="shared" si="29"/>
        <v>37.414889776142196</v>
      </c>
      <c r="W161" s="51">
        <f t="shared" si="35"/>
        <v>35.635786058882523</v>
      </c>
      <c r="X161" s="43" t="s">
        <v>6</v>
      </c>
    </row>
    <row r="162" spans="2:24" ht="15" x14ac:dyDescent="0.25">
      <c r="B162" s="44">
        <v>40085</v>
      </c>
      <c r="C162" s="44" t="s">
        <v>5</v>
      </c>
      <c r="D162" s="57">
        <v>42.319400000000002</v>
      </c>
      <c r="E162" s="57" t="s">
        <v>4</v>
      </c>
      <c r="F162" s="58">
        <v>41.733499999999999</v>
      </c>
      <c r="G162" s="58" t="s">
        <v>4</v>
      </c>
      <c r="H162" s="58">
        <v>41.9221</v>
      </c>
      <c r="I162" s="58" t="s">
        <v>4</v>
      </c>
      <c r="J162" s="49">
        <f t="shared" si="26"/>
        <v>0.58590000000000231</v>
      </c>
      <c r="K162" s="50">
        <f t="shared" si="27"/>
        <v>0</v>
      </c>
      <c r="L162" s="50">
        <f t="shared" si="28"/>
        <v>0</v>
      </c>
      <c r="M162" s="50">
        <f t="shared" si="34"/>
        <v>8.8453571390736414</v>
      </c>
      <c r="N162" s="52">
        <f t="shared" si="34"/>
        <v>2.7851979988906761</v>
      </c>
      <c r="O162" s="52">
        <f t="shared" si="34"/>
        <v>1.26850826747965</v>
      </c>
      <c r="P162" s="51">
        <f t="shared" si="30"/>
        <v>31.487682804657958</v>
      </c>
      <c r="Q162" s="51" t="s">
        <v>4</v>
      </c>
      <c r="R162" s="51">
        <f t="shared" si="31"/>
        <v>14.340950258256036</v>
      </c>
      <c r="S162" s="51" t="s">
        <v>4</v>
      </c>
      <c r="T162" s="51">
        <f t="shared" si="32"/>
        <v>17.146732546401921</v>
      </c>
      <c r="U162" s="51">
        <f t="shared" si="33"/>
        <v>45.828633062913994</v>
      </c>
      <c r="V162" s="51">
        <f t="shared" si="29"/>
        <v>37.414889776142175</v>
      </c>
      <c r="W162" s="51">
        <f t="shared" si="35"/>
        <v>35.762864895829644</v>
      </c>
      <c r="X162" s="43" t="s">
        <v>6</v>
      </c>
    </row>
    <row r="163" spans="2:24" ht="15" x14ac:dyDescent="0.25">
      <c r="B163" s="44">
        <v>40086</v>
      </c>
      <c r="C163" s="44" t="s">
        <v>5</v>
      </c>
      <c r="D163" s="57">
        <v>42.301900000000003</v>
      </c>
      <c r="E163" s="57" t="s">
        <v>4</v>
      </c>
      <c r="F163" s="58">
        <v>41.3065</v>
      </c>
      <c r="G163" s="58" t="s">
        <v>4</v>
      </c>
      <c r="H163" s="58">
        <v>41.951900000000002</v>
      </c>
      <c r="I163" s="58" t="s">
        <v>4</v>
      </c>
      <c r="J163" s="49">
        <f t="shared" si="26"/>
        <v>0.99540000000000362</v>
      </c>
      <c r="K163" s="50">
        <f t="shared" si="27"/>
        <v>0</v>
      </c>
      <c r="L163" s="50">
        <f t="shared" si="28"/>
        <v>0.4269999999999996</v>
      </c>
      <c r="M163" s="50">
        <f t="shared" ref="M163:O178" si="36">M162-(M162/14)+J163</f>
        <v>9.2089459148541</v>
      </c>
      <c r="N163" s="52">
        <f t="shared" si="36"/>
        <v>2.5862552846841993</v>
      </c>
      <c r="O163" s="52">
        <f t="shared" si="36"/>
        <v>1.6049005340882461</v>
      </c>
      <c r="P163" s="51">
        <f t="shared" si="30"/>
        <v>28.084161950745628</v>
      </c>
      <c r="Q163" s="51" t="s">
        <v>4</v>
      </c>
      <c r="R163" s="51">
        <f t="shared" si="31"/>
        <v>17.427624713264191</v>
      </c>
      <c r="S163" s="51" t="s">
        <v>4</v>
      </c>
      <c r="T163" s="51">
        <f t="shared" si="32"/>
        <v>10.656537237481437</v>
      </c>
      <c r="U163" s="51">
        <f t="shared" si="33"/>
        <v>45.511786664009819</v>
      </c>
      <c r="V163" s="51">
        <f t="shared" si="29"/>
        <v>23.414895389963895</v>
      </c>
      <c r="W163" s="51">
        <f t="shared" si="35"/>
        <v>34.880867073982088</v>
      </c>
      <c r="X163" s="43" t="s">
        <v>6</v>
      </c>
    </row>
    <row r="164" spans="2:24" ht="15" x14ac:dyDescent="0.25">
      <c r="B164" s="44">
        <v>40087</v>
      </c>
      <c r="C164" s="44" t="s">
        <v>5</v>
      </c>
      <c r="D164" s="57">
        <v>41.832799999999999</v>
      </c>
      <c r="E164" s="57" t="s">
        <v>4</v>
      </c>
      <c r="F164" s="58">
        <v>40.710700000000003</v>
      </c>
      <c r="G164" s="58" t="s">
        <v>4</v>
      </c>
      <c r="H164" s="58">
        <v>40.710700000000003</v>
      </c>
      <c r="I164" s="58" t="s">
        <v>4</v>
      </c>
      <c r="J164" s="49">
        <f t="shared" si="26"/>
        <v>1.2411999999999992</v>
      </c>
      <c r="K164" s="50">
        <f t="shared" si="27"/>
        <v>0</v>
      </c>
      <c r="L164" s="50">
        <f t="shared" si="28"/>
        <v>0.595799999999997</v>
      </c>
      <c r="M164" s="50">
        <f t="shared" si="36"/>
        <v>9.7923640637930927</v>
      </c>
      <c r="N164" s="52">
        <f t="shared" si="36"/>
        <v>2.4015227643496138</v>
      </c>
      <c r="O164" s="52">
        <f t="shared" si="36"/>
        <v>2.0860647816533682</v>
      </c>
      <c r="P164" s="51">
        <f t="shared" si="30"/>
        <v>24.524443216211253</v>
      </c>
      <c r="Q164" s="51" t="s">
        <v>4</v>
      </c>
      <c r="R164" s="51">
        <f t="shared" si="31"/>
        <v>21.302974113947787</v>
      </c>
      <c r="S164" s="51" t="s">
        <v>4</v>
      </c>
      <c r="T164" s="51">
        <f t="shared" si="32"/>
        <v>3.2214691022634661</v>
      </c>
      <c r="U164" s="51">
        <f t="shared" si="33"/>
        <v>45.827417330159037</v>
      </c>
      <c r="V164" s="51">
        <f t="shared" si="29"/>
        <v>7.0295672109443013</v>
      </c>
      <c r="W164" s="51">
        <f t="shared" si="35"/>
        <v>32.891488512336529</v>
      </c>
      <c r="X164" s="43" t="s">
        <v>6</v>
      </c>
    </row>
    <row r="165" spans="2:24" ht="15" x14ac:dyDescent="0.25">
      <c r="B165" s="44">
        <v>40088</v>
      </c>
      <c r="C165" s="44" t="s">
        <v>5</v>
      </c>
      <c r="D165" s="57">
        <v>40.959000000000003</v>
      </c>
      <c r="E165" s="57" t="s">
        <v>4</v>
      </c>
      <c r="F165" s="58">
        <v>40.432699999999997</v>
      </c>
      <c r="G165" s="58" t="s">
        <v>4</v>
      </c>
      <c r="H165" s="58">
        <v>40.5916</v>
      </c>
      <c r="I165" s="58" t="s">
        <v>4</v>
      </c>
      <c r="J165" s="49">
        <f t="shared" si="26"/>
        <v>0.52630000000000621</v>
      </c>
      <c r="K165" s="50">
        <f t="shared" si="27"/>
        <v>0</v>
      </c>
      <c r="L165" s="50">
        <f t="shared" si="28"/>
        <v>0.2780000000000058</v>
      </c>
      <c r="M165" s="50">
        <f t="shared" si="36"/>
        <v>9.6192094878078773</v>
      </c>
      <c r="N165" s="52">
        <f t="shared" si="36"/>
        <v>2.2299854240389272</v>
      </c>
      <c r="O165" s="52">
        <f t="shared" si="36"/>
        <v>2.2150601543924191</v>
      </c>
      <c r="P165" s="51">
        <f t="shared" si="30"/>
        <v>23.182626668702678</v>
      </c>
      <c r="Q165" s="51" t="s">
        <v>4</v>
      </c>
      <c r="R165" s="51">
        <f t="shared" si="31"/>
        <v>23.027465585399256</v>
      </c>
      <c r="S165" s="51" t="s">
        <v>4</v>
      </c>
      <c r="T165" s="51">
        <f t="shared" si="32"/>
        <v>0.15516108330342249</v>
      </c>
      <c r="U165" s="51">
        <f t="shared" si="33"/>
        <v>46.210092254101937</v>
      </c>
      <c r="V165" s="51">
        <f t="shared" si="29"/>
        <v>0.33577315199938662</v>
      </c>
      <c r="W165" s="51">
        <f t="shared" si="35"/>
        <v>30.566080272312444</v>
      </c>
      <c r="X165" s="43" t="s">
        <v>6</v>
      </c>
    </row>
    <row r="166" spans="2:24" ht="15" x14ac:dyDescent="0.25">
      <c r="B166" s="44">
        <v>40091</v>
      </c>
      <c r="C166" s="44" t="s">
        <v>5</v>
      </c>
      <c r="D166" s="57">
        <v>41.107900000000001</v>
      </c>
      <c r="E166" s="57" t="s">
        <v>4</v>
      </c>
      <c r="F166" s="58">
        <v>40.541899999999998</v>
      </c>
      <c r="G166" s="58" t="s">
        <v>4</v>
      </c>
      <c r="H166" s="58">
        <v>40.919199999999996</v>
      </c>
      <c r="I166" s="58" t="s">
        <v>4</v>
      </c>
      <c r="J166" s="49">
        <f t="shared" si="26"/>
        <v>0.5660000000000025</v>
      </c>
      <c r="K166" s="50">
        <f t="shared" si="27"/>
        <v>0.14889999999999759</v>
      </c>
      <c r="L166" s="50">
        <f t="shared" si="28"/>
        <v>0</v>
      </c>
      <c r="M166" s="50">
        <f t="shared" si="36"/>
        <v>9.4981230958216027</v>
      </c>
      <c r="N166" s="52">
        <f t="shared" si="36"/>
        <v>2.2196007508932869</v>
      </c>
      <c r="O166" s="52">
        <f t="shared" si="36"/>
        <v>2.0568415719358177</v>
      </c>
      <c r="P166" s="51">
        <f t="shared" si="30"/>
        <v>23.368835384642779</v>
      </c>
      <c r="Q166" s="51" t="s">
        <v>4</v>
      </c>
      <c r="R166" s="51">
        <f t="shared" si="31"/>
        <v>21.655242316670542</v>
      </c>
      <c r="S166" s="51" t="s">
        <v>4</v>
      </c>
      <c r="T166" s="51">
        <f t="shared" si="32"/>
        <v>1.7135930679722371</v>
      </c>
      <c r="U166" s="51">
        <f t="shared" si="33"/>
        <v>45.024077701313317</v>
      </c>
      <c r="V166" s="51">
        <f t="shared" si="29"/>
        <v>3.8059481847470535</v>
      </c>
      <c r="W166" s="51">
        <f t="shared" si="35"/>
        <v>28.654642266057774</v>
      </c>
      <c r="X166" s="43" t="s">
        <v>6</v>
      </c>
    </row>
    <row r="167" spans="2:24" ht="15" x14ac:dyDescent="0.25">
      <c r="B167" s="44">
        <v>40092</v>
      </c>
      <c r="C167" s="44" t="s">
        <v>5</v>
      </c>
      <c r="D167" s="57">
        <v>41.842700000000001</v>
      </c>
      <c r="E167" s="57" t="s">
        <v>4</v>
      </c>
      <c r="F167" s="58">
        <v>40.9298</v>
      </c>
      <c r="G167" s="58" t="s">
        <v>4</v>
      </c>
      <c r="H167" s="58">
        <v>41.643999999999998</v>
      </c>
      <c r="I167" s="58" t="s">
        <v>4</v>
      </c>
      <c r="J167" s="49">
        <f t="shared" si="26"/>
        <v>0.92350000000000421</v>
      </c>
      <c r="K167" s="50">
        <f t="shared" si="27"/>
        <v>0.7347999999999999</v>
      </c>
      <c r="L167" s="50">
        <f t="shared" si="28"/>
        <v>0</v>
      </c>
      <c r="M167" s="50">
        <f t="shared" si="36"/>
        <v>9.74318573183435</v>
      </c>
      <c r="N167" s="52">
        <f t="shared" si="36"/>
        <v>2.795857840115195</v>
      </c>
      <c r="O167" s="52">
        <f t="shared" si="36"/>
        <v>1.909924316797545</v>
      </c>
      <c r="P167" s="51">
        <f t="shared" si="30"/>
        <v>28.695520305849886</v>
      </c>
      <c r="Q167" s="51" t="s">
        <v>4</v>
      </c>
      <c r="R167" s="51">
        <f t="shared" si="31"/>
        <v>19.602667642444331</v>
      </c>
      <c r="S167" s="51" t="s">
        <v>4</v>
      </c>
      <c r="T167" s="51">
        <f t="shared" si="32"/>
        <v>9.0928526634055551</v>
      </c>
      <c r="U167" s="51">
        <f t="shared" si="33"/>
        <v>48.298187948294213</v>
      </c>
      <c r="V167" s="51">
        <f t="shared" si="29"/>
        <v>18.826488217611683</v>
      </c>
      <c r="W167" s="51">
        <f t="shared" si="35"/>
        <v>27.95263126259734</v>
      </c>
      <c r="X167" s="43" t="s">
        <v>6</v>
      </c>
    </row>
    <row r="168" spans="2:24" ht="15" x14ac:dyDescent="0.25">
      <c r="B168" s="44">
        <v>40093</v>
      </c>
      <c r="C168" s="44" t="s">
        <v>5</v>
      </c>
      <c r="D168" s="57">
        <v>41.783200000000001</v>
      </c>
      <c r="E168" s="57" t="s">
        <v>4</v>
      </c>
      <c r="F168" s="58">
        <v>41.475200000000001</v>
      </c>
      <c r="G168" s="58" t="s">
        <v>4</v>
      </c>
      <c r="H168" s="58">
        <v>41.763300000000001</v>
      </c>
      <c r="I168" s="58" t="s">
        <v>4</v>
      </c>
      <c r="J168" s="49">
        <f t="shared" si="26"/>
        <v>0.30799999999999983</v>
      </c>
      <c r="K168" s="50">
        <f t="shared" si="27"/>
        <v>0</v>
      </c>
      <c r="L168" s="50">
        <f t="shared" si="28"/>
        <v>0</v>
      </c>
      <c r="M168" s="50">
        <f t="shared" si="36"/>
        <v>9.3552438938461826</v>
      </c>
      <c r="N168" s="52">
        <f t="shared" si="36"/>
        <v>2.5961537086783952</v>
      </c>
      <c r="O168" s="52">
        <f t="shared" si="36"/>
        <v>1.773501151312006</v>
      </c>
      <c r="P168" s="51">
        <f t="shared" si="30"/>
        <v>27.750785956378198</v>
      </c>
      <c r="Q168" s="51" t="s">
        <v>4</v>
      </c>
      <c r="R168" s="51">
        <f t="shared" si="31"/>
        <v>18.957294662072929</v>
      </c>
      <c r="S168" s="51" t="s">
        <v>4</v>
      </c>
      <c r="T168" s="51">
        <f t="shared" si="32"/>
        <v>8.7934912943052694</v>
      </c>
      <c r="U168" s="51">
        <f t="shared" si="33"/>
        <v>46.708080618451127</v>
      </c>
      <c r="V168" s="51">
        <f t="shared" si="29"/>
        <v>18.826488217611686</v>
      </c>
      <c r="W168" s="51">
        <f t="shared" si="35"/>
        <v>27.300763902241222</v>
      </c>
      <c r="X168" s="43" t="s">
        <v>6</v>
      </c>
    </row>
    <row r="169" spans="2:24" ht="15" x14ac:dyDescent="0.25">
      <c r="B169" s="44">
        <v>40094</v>
      </c>
      <c r="C169" s="44" t="s">
        <v>5</v>
      </c>
      <c r="D169" s="57">
        <v>42.319299999999998</v>
      </c>
      <c r="E169" s="57" t="s">
        <v>4</v>
      </c>
      <c r="F169" s="58">
        <v>41.842700000000001</v>
      </c>
      <c r="G169" s="58" t="s">
        <v>4</v>
      </c>
      <c r="H169" s="58">
        <v>41.942</v>
      </c>
      <c r="I169" s="58" t="s">
        <v>4</v>
      </c>
      <c r="J169" s="49">
        <f t="shared" si="26"/>
        <v>0.55599999999999739</v>
      </c>
      <c r="K169" s="50">
        <f t="shared" si="27"/>
        <v>0.53609999999999758</v>
      </c>
      <c r="L169" s="50">
        <f t="shared" si="28"/>
        <v>0</v>
      </c>
      <c r="M169" s="50">
        <f t="shared" si="36"/>
        <v>9.243012187142881</v>
      </c>
      <c r="N169" s="52">
        <f t="shared" si="36"/>
        <v>2.9468141580585074</v>
      </c>
      <c r="O169" s="52">
        <f t="shared" si="36"/>
        <v>1.6468224976468628</v>
      </c>
      <c r="P169" s="51">
        <f t="shared" si="30"/>
        <v>31.881534919509836</v>
      </c>
      <c r="Q169" s="51" t="s">
        <v>4</v>
      </c>
      <c r="R169" s="51">
        <f t="shared" si="31"/>
        <v>17.81694608103632</v>
      </c>
      <c r="S169" s="51" t="s">
        <v>4</v>
      </c>
      <c r="T169" s="51">
        <f t="shared" si="32"/>
        <v>14.064588838473515</v>
      </c>
      <c r="U169" s="51">
        <f t="shared" si="33"/>
        <v>49.698481000546153</v>
      </c>
      <c r="V169" s="51">
        <f t="shared" si="29"/>
        <v>28.299836444335096</v>
      </c>
      <c r="W169" s="51">
        <f t="shared" si="35"/>
        <v>27.3721262266765</v>
      </c>
      <c r="X169" s="43" t="s">
        <v>6</v>
      </c>
    </row>
    <row r="170" spans="2:24" ht="15" x14ac:dyDescent="0.25">
      <c r="B170" s="44">
        <v>40095</v>
      </c>
      <c r="C170" s="44" t="s">
        <v>5</v>
      </c>
      <c r="D170" s="57">
        <v>42.2498</v>
      </c>
      <c r="E170" s="57" t="s">
        <v>4</v>
      </c>
      <c r="F170" s="58">
        <v>41.763300000000001</v>
      </c>
      <c r="G170" s="58" t="s">
        <v>4</v>
      </c>
      <c r="H170" s="58">
        <v>42.180300000000003</v>
      </c>
      <c r="I170" s="58" t="s">
        <v>4</v>
      </c>
      <c r="J170" s="49">
        <f t="shared" si="26"/>
        <v>0.48649999999999949</v>
      </c>
      <c r="K170" s="50">
        <f t="shared" si="27"/>
        <v>0</v>
      </c>
      <c r="L170" s="50">
        <f t="shared" si="28"/>
        <v>7.9399999999999693E-2</v>
      </c>
      <c r="M170" s="50">
        <f t="shared" si="36"/>
        <v>9.0692970309183885</v>
      </c>
      <c r="N170" s="52">
        <f t="shared" si="36"/>
        <v>2.7363274324828999</v>
      </c>
      <c r="O170" s="52">
        <f t="shared" si="36"/>
        <v>1.6085923192435152</v>
      </c>
      <c r="P170" s="51">
        <f t="shared" si="30"/>
        <v>30.17132885993712</v>
      </c>
      <c r="Q170" s="51" t="s">
        <v>4</v>
      </c>
      <c r="R170" s="51">
        <f t="shared" si="31"/>
        <v>17.736681396139296</v>
      </c>
      <c r="S170" s="51" t="s">
        <v>4</v>
      </c>
      <c r="T170" s="51">
        <f t="shared" si="32"/>
        <v>12.434647463797823</v>
      </c>
      <c r="U170" s="51">
        <f t="shared" si="33"/>
        <v>47.908010256076416</v>
      </c>
      <c r="V170" s="51">
        <f t="shared" si="29"/>
        <v>25.955257580793962</v>
      </c>
      <c r="W170" s="51">
        <f t="shared" si="35"/>
        <v>27.270921323399175</v>
      </c>
      <c r="X170" s="43" t="s">
        <v>6</v>
      </c>
    </row>
    <row r="171" spans="2:24" ht="15" x14ac:dyDescent="0.25">
      <c r="B171" s="44">
        <v>40098</v>
      </c>
      <c r="C171" s="44" t="s">
        <v>5</v>
      </c>
      <c r="D171" s="57">
        <v>42.567599999999999</v>
      </c>
      <c r="E171" s="57" t="s">
        <v>4</v>
      </c>
      <c r="F171" s="58">
        <v>41.981699999999996</v>
      </c>
      <c r="G171" s="58" t="s">
        <v>4</v>
      </c>
      <c r="H171" s="58">
        <v>42.269599999999997</v>
      </c>
      <c r="I171" s="58" t="s">
        <v>4</v>
      </c>
      <c r="J171" s="49">
        <f t="shared" si="26"/>
        <v>0.58590000000000231</v>
      </c>
      <c r="K171" s="50">
        <f t="shared" si="27"/>
        <v>0.31779999999999831</v>
      </c>
      <c r="L171" s="50">
        <f t="shared" si="28"/>
        <v>0</v>
      </c>
      <c r="M171" s="50">
        <f t="shared" si="36"/>
        <v>9.0073901001385064</v>
      </c>
      <c r="N171" s="52">
        <f t="shared" si="36"/>
        <v>2.8586754730198338</v>
      </c>
      <c r="O171" s="52">
        <f t="shared" si="36"/>
        <v>1.4936928678689785</v>
      </c>
      <c r="P171" s="51">
        <f t="shared" si="30"/>
        <v>31.737000854175019</v>
      </c>
      <c r="Q171" s="51" t="s">
        <v>4</v>
      </c>
      <c r="R171" s="51">
        <f t="shared" si="31"/>
        <v>16.582970774697657</v>
      </c>
      <c r="S171" s="51" t="s">
        <v>4</v>
      </c>
      <c r="T171" s="51">
        <f t="shared" si="32"/>
        <v>15.154030079477362</v>
      </c>
      <c r="U171" s="51">
        <f t="shared" si="33"/>
        <v>48.319971628872679</v>
      </c>
      <c r="V171" s="51">
        <f t="shared" si="29"/>
        <v>31.36183563158874</v>
      </c>
      <c r="W171" s="51">
        <f t="shared" si="35"/>
        <v>27.563129488269858</v>
      </c>
      <c r="X171" s="43" t="s">
        <v>6</v>
      </c>
    </row>
    <row r="172" spans="2:24" ht="15" x14ac:dyDescent="0.25">
      <c r="B172" s="44">
        <v>40099</v>
      </c>
      <c r="C172" s="44" t="s">
        <v>5</v>
      </c>
      <c r="D172" s="57">
        <v>42.448500000000003</v>
      </c>
      <c r="E172" s="57" t="s">
        <v>4</v>
      </c>
      <c r="F172" s="58">
        <v>42.071100000000001</v>
      </c>
      <c r="G172" s="58" t="s">
        <v>4</v>
      </c>
      <c r="H172" s="58">
        <v>42.279499999999999</v>
      </c>
      <c r="I172" s="58" t="s">
        <v>4</v>
      </c>
      <c r="J172" s="49">
        <f t="shared" si="26"/>
        <v>0.37740000000000151</v>
      </c>
      <c r="K172" s="50">
        <f t="shared" si="27"/>
        <v>0</v>
      </c>
      <c r="L172" s="50">
        <f t="shared" si="28"/>
        <v>0</v>
      </c>
      <c r="M172" s="50">
        <f t="shared" si="36"/>
        <v>8.7414050929857581</v>
      </c>
      <c r="N172" s="52">
        <f t="shared" si="36"/>
        <v>2.6544843678041312</v>
      </c>
      <c r="O172" s="52">
        <f t="shared" si="36"/>
        <v>1.3870005201640514</v>
      </c>
      <c r="P172" s="51">
        <f t="shared" si="30"/>
        <v>30.366792747474104</v>
      </c>
      <c r="Q172" s="51" t="s">
        <v>4</v>
      </c>
      <c r="R172" s="51">
        <f t="shared" si="31"/>
        <v>15.867020294906622</v>
      </c>
      <c r="S172" s="51" t="s">
        <v>4</v>
      </c>
      <c r="T172" s="51">
        <f t="shared" si="32"/>
        <v>14.499772452567482</v>
      </c>
      <c r="U172" s="51">
        <f t="shared" si="33"/>
        <v>46.233813042380724</v>
      </c>
      <c r="V172" s="51">
        <f t="shared" si="29"/>
        <v>31.361835631588747</v>
      </c>
      <c r="W172" s="51">
        <f t="shared" si="35"/>
        <v>27.834465641364066</v>
      </c>
      <c r="X172" s="43" t="s">
        <v>6</v>
      </c>
    </row>
    <row r="173" spans="2:24" ht="15" x14ac:dyDescent="0.25">
      <c r="B173" s="44">
        <v>40100</v>
      </c>
      <c r="C173" s="44" t="s">
        <v>5</v>
      </c>
      <c r="D173" s="57">
        <v>42.9876</v>
      </c>
      <c r="E173" s="57" t="s">
        <v>4</v>
      </c>
      <c r="F173" s="58">
        <v>42.547600000000003</v>
      </c>
      <c r="G173" s="58" t="s">
        <v>4</v>
      </c>
      <c r="H173" s="58">
        <v>42.855499999999999</v>
      </c>
      <c r="I173" s="58" t="s">
        <v>4</v>
      </c>
      <c r="J173" s="49">
        <f t="shared" si="26"/>
        <v>0.70810000000000173</v>
      </c>
      <c r="K173" s="50">
        <f t="shared" si="27"/>
        <v>0.53909999999999769</v>
      </c>
      <c r="L173" s="50">
        <f t="shared" si="28"/>
        <v>0</v>
      </c>
      <c r="M173" s="50">
        <f t="shared" si="36"/>
        <v>8.825119014915348</v>
      </c>
      <c r="N173" s="52">
        <f t="shared" si="36"/>
        <v>3.0039783415324051</v>
      </c>
      <c r="O173" s="52">
        <f t="shared" si="36"/>
        <v>1.2879290544380477</v>
      </c>
      <c r="P173" s="51">
        <f t="shared" si="30"/>
        <v>34.038955581849677</v>
      </c>
      <c r="Q173" s="51" t="s">
        <v>4</v>
      </c>
      <c r="R173" s="51">
        <f t="shared" si="31"/>
        <v>14.593900119208779</v>
      </c>
      <c r="S173" s="51" t="s">
        <v>4</v>
      </c>
      <c r="T173" s="51">
        <f t="shared" si="32"/>
        <v>19.445055462640898</v>
      </c>
      <c r="U173" s="51">
        <f t="shared" si="33"/>
        <v>48.63285570105846</v>
      </c>
      <c r="V173" s="51">
        <f t="shared" si="29"/>
        <v>39.983371698688238</v>
      </c>
      <c r="W173" s="51">
        <f t="shared" si="35"/>
        <v>28.702244645458649</v>
      </c>
      <c r="X173" s="43" t="s">
        <v>6</v>
      </c>
    </row>
    <row r="174" spans="2:24" ht="15" x14ac:dyDescent="0.25">
      <c r="B174" s="44">
        <v>40101</v>
      </c>
      <c r="C174" s="44" t="s">
        <v>5</v>
      </c>
      <c r="D174" s="57">
        <v>42.815800000000003</v>
      </c>
      <c r="E174" s="57" t="s">
        <v>4</v>
      </c>
      <c r="F174" s="58">
        <v>42.567599999999999</v>
      </c>
      <c r="G174" s="58" t="s">
        <v>4</v>
      </c>
      <c r="H174" s="58">
        <v>42.756100000000004</v>
      </c>
      <c r="I174" s="58" t="s">
        <v>4</v>
      </c>
      <c r="J174" s="49">
        <f t="shared" si="26"/>
        <v>0.28790000000000049</v>
      </c>
      <c r="K174" s="50">
        <f t="shared" si="27"/>
        <v>0</v>
      </c>
      <c r="L174" s="50">
        <f t="shared" si="28"/>
        <v>0</v>
      </c>
      <c r="M174" s="50">
        <f t="shared" si="36"/>
        <v>8.4826533709928231</v>
      </c>
      <c r="N174" s="52">
        <f t="shared" si="36"/>
        <v>2.7894084599943763</v>
      </c>
      <c r="O174" s="52">
        <f t="shared" si="36"/>
        <v>1.1959341219781872</v>
      </c>
      <c r="P174" s="51">
        <f t="shared" si="30"/>
        <v>32.883678467082042</v>
      </c>
      <c r="Q174" s="51" t="s">
        <v>4</v>
      </c>
      <c r="R174" s="51">
        <f t="shared" si="31"/>
        <v>14.098585309023573</v>
      </c>
      <c r="S174" s="51" t="s">
        <v>4</v>
      </c>
      <c r="T174" s="51">
        <f t="shared" si="32"/>
        <v>18.785093158058469</v>
      </c>
      <c r="U174" s="51">
        <f t="shared" si="33"/>
        <v>46.982263776105611</v>
      </c>
      <c r="V174" s="51">
        <f t="shared" si="29"/>
        <v>39.983371698688245</v>
      </c>
      <c r="W174" s="51">
        <f t="shared" si="35"/>
        <v>29.50803943497505</v>
      </c>
      <c r="X174" s="43" t="s">
        <v>6</v>
      </c>
    </row>
    <row r="175" spans="2:24" ht="15" x14ac:dyDescent="0.25">
      <c r="B175" s="44">
        <v>40102</v>
      </c>
      <c r="C175" s="44" t="s">
        <v>5</v>
      </c>
      <c r="D175" s="57">
        <v>42.686700000000002</v>
      </c>
      <c r="E175" s="57" t="s">
        <v>4</v>
      </c>
      <c r="F175" s="58">
        <v>42.180300000000003</v>
      </c>
      <c r="G175" s="58" t="s">
        <v>4</v>
      </c>
      <c r="H175" s="58">
        <v>42.478099999999998</v>
      </c>
      <c r="I175" s="58" t="s">
        <v>4</v>
      </c>
      <c r="J175" s="49">
        <f t="shared" si="26"/>
        <v>0.57580000000000098</v>
      </c>
      <c r="K175" s="50">
        <f t="shared" si="27"/>
        <v>0</v>
      </c>
      <c r="L175" s="50">
        <f t="shared" si="28"/>
        <v>0.3872999999999962</v>
      </c>
      <c r="M175" s="50">
        <f t="shared" si="36"/>
        <v>8.4525495587790509</v>
      </c>
      <c r="N175" s="52">
        <f t="shared" si="36"/>
        <v>2.5901649985662063</v>
      </c>
      <c r="O175" s="52">
        <f t="shared" si="36"/>
        <v>1.4978102561225985</v>
      </c>
      <c r="P175" s="51">
        <f t="shared" si="30"/>
        <v>30.643594344572517</v>
      </c>
      <c r="Q175" s="51" t="s">
        <v>4</v>
      </c>
      <c r="R175" s="51">
        <f t="shared" si="31"/>
        <v>17.720218564905444</v>
      </c>
      <c r="S175" s="51" t="s">
        <v>4</v>
      </c>
      <c r="T175" s="51">
        <f t="shared" si="32"/>
        <v>12.923375779667072</v>
      </c>
      <c r="U175" s="51">
        <f t="shared" si="33"/>
        <v>48.363812909477957</v>
      </c>
      <c r="V175" s="51">
        <f t="shared" si="29"/>
        <v>26.721168167314723</v>
      </c>
      <c r="W175" s="51">
        <f t="shared" si="35"/>
        <v>29.308977201570741</v>
      </c>
      <c r="X175" s="43" t="s">
        <v>6</v>
      </c>
    </row>
    <row r="176" spans="2:24" ht="15" x14ac:dyDescent="0.25">
      <c r="B176" s="44">
        <v>40105</v>
      </c>
      <c r="C176" s="44" t="s">
        <v>5</v>
      </c>
      <c r="D176" s="57">
        <v>42.964700000000001</v>
      </c>
      <c r="E176" s="57" t="s">
        <v>4</v>
      </c>
      <c r="F176" s="58">
        <v>42.289499999999997</v>
      </c>
      <c r="G176" s="58" t="s">
        <v>4</v>
      </c>
      <c r="H176" s="58">
        <v>42.905200000000001</v>
      </c>
      <c r="I176" s="58" t="s">
        <v>4</v>
      </c>
      <c r="J176" s="49">
        <f t="shared" si="26"/>
        <v>0.6752000000000038</v>
      </c>
      <c r="K176" s="50">
        <f t="shared" si="27"/>
        <v>0.27799999999999869</v>
      </c>
      <c r="L176" s="50">
        <f t="shared" si="28"/>
        <v>0</v>
      </c>
      <c r="M176" s="50">
        <f t="shared" si="36"/>
        <v>8.5239960188662653</v>
      </c>
      <c r="N176" s="52">
        <f t="shared" si="36"/>
        <v>2.6831532129543332</v>
      </c>
      <c r="O176" s="52">
        <f t="shared" si="36"/>
        <v>1.3908238092566987</v>
      </c>
      <c r="P176" s="51">
        <f t="shared" si="30"/>
        <v>31.477645074160961</v>
      </c>
      <c r="Q176" s="51" t="s">
        <v>4</v>
      </c>
      <c r="R176" s="51">
        <f t="shared" si="31"/>
        <v>16.316570375893786</v>
      </c>
      <c r="S176" s="51" t="s">
        <v>4</v>
      </c>
      <c r="T176" s="51">
        <f t="shared" si="32"/>
        <v>15.161074698267175</v>
      </c>
      <c r="U176" s="51">
        <f t="shared" si="33"/>
        <v>47.79421545005475</v>
      </c>
      <c r="V176" s="51">
        <f t="shared" si="29"/>
        <v>31.721568301734322</v>
      </c>
      <c r="W176" s="51">
        <f t="shared" si="35"/>
        <v>29.481305137296715</v>
      </c>
      <c r="X176" s="43" t="s">
        <v>6</v>
      </c>
    </row>
    <row r="177" spans="2:24" ht="15" x14ac:dyDescent="0.25">
      <c r="B177" s="44">
        <v>40106</v>
      </c>
      <c r="C177" s="44" t="s">
        <v>5</v>
      </c>
      <c r="D177" s="57">
        <v>43.153300000000002</v>
      </c>
      <c r="E177" s="57" t="s">
        <v>4</v>
      </c>
      <c r="F177" s="58">
        <v>42.637</v>
      </c>
      <c r="G177" s="58" t="s">
        <v>4</v>
      </c>
      <c r="H177" s="58">
        <v>42.915100000000002</v>
      </c>
      <c r="I177" s="58" t="s">
        <v>4</v>
      </c>
      <c r="J177" s="49">
        <f t="shared" si="26"/>
        <v>0.51630000000000109</v>
      </c>
      <c r="K177" s="50">
        <f t="shared" si="27"/>
        <v>0.18860000000000099</v>
      </c>
      <c r="L177" s="50">
        <f t="shared" si="28"/>
        <v>0</v>
      </c>
      <c r="M177" s="50">
        <f t="shared" si="36"/>
        <v>8.4314391603758185</v>
      </c>
      <c r="N177" s="52">
        <f t="shared" si="36"/>
        <v>2.6800994120290245</v>
      </c>
      <c r="O177" s="52">
        <f t="shared" si="36"/>
        <v>1.2914792514526487</v>
      </c>
      <c r="P177" s="51">
        <f t="shared" si="30"/>
        <v>31.786974454187522</v>
      </c>
      <c r="Q177" s="51" t="s">
        <v>4</v>
      </c>
      <c r="R177" s="51">
        <f t="shared" si="31"/>
        <v>15.317423596223673</v>
      </c>
      <c r="S177" s="51" t="s">
        <v>4</v>
      </c>
      <c r="T177" s="51">
        <f t="shared" si="32"/>
        <v>16.469550857963849</v>
      </c>
      <c r="U177" s="51">
        <f t="shared" si="33"/>
        <v>47.104398050411191</v>
      </c>
      <c r="V177" s="51">
        <f t="shared" si="29"/>
        <v>34.963934451169749</v>
      </c>
      <c r="W177" s="51">
        <f t="shared" si="35"/>
        <v>29.872921516859073</v>
      </c>
      <c r="X177" s="43" t="s">
        <v>6</v>
      </c>
    </row>
    <row r="178" spans="2:24" ht="15" x14ac:dyDescent="0.25">
      <c r="B178" s="44">
        <v>40107</v>
      </c>
      <c r="C178" s="44" t="s">
        <v>5</v>
      </c>
      <c r="D178" s="57">
        <v>43.510899999999999</v>
      </c>
      <c r="E178" s="57" t="s">
        <v>4</v>
      </c>
      <c r="F178" s="58">
        <v>42.756100000000004</v>
      </c>
      <c r="G178" s="58" t="s">
        <v>4</v>
      </c>
      <c r="H178" s="58">
        <v>42.835599999999999</v>
      </c>
      <c r="I178" s="58" t="s">
        <v>4</v>
      </c>
      <c r="J178" s="49">
        <f t="shared" si="26"/>
        <v>0.75479999999999592</v>
      </c>
      <c r="K178" s="50">
        <f t="shared" si="27"/>
        <v>0.35759999999999792</v>
      </c>
      <c r="L178" s="50">
        <f t="shared" si="28"/>
        <v>0</v>
      </c>
      <c r="M178" s="50">
        <f t="shared" si="36"/>
        <v>8.5839935060632548</v>
      </c>
      <c r="N178" s="52">
        <f t="shared" si="36"/>
        <v>2.8462637397412349</v>
      </c>
      <c r="O178" s="52">
        <f t="shared" si="36"/>
        <v>1.1992307334917454</v>
      </c>
      <c r="P178" s="51">
        <f t="shared" si="30"/>
        <v>33.157803972367788</v>
      </c>
      <c r="Q178" s="51" t="s">
        <v>4</v>
      </c>
      <c r="R178" s="51">
        <f t="shared" si="31"/>
        <v>13.970545674861887</v>
      </c>
      <c r="S178" s="51" t="s">
        <v>4</v>
      </c>
      <c r="T178" s="51">
        <f t="shared" si="32"/>
        <v>19.187258297505899</v>
      </c>
      <c r="U178" s="51">
        <f t="shared" si="33"/>
        <v>47.128349647229676</v>
      </c>
      <c r="V178" s="51">
        <f t="shared" si="29"/>
        <v>40.712773608939166</v>
      </c>
      <c r="W178" s="51">
        <f t="shared" si="35"/>
        <v>30.647196666293365</v>
      </c>
      <c r="X178" s="43" t="s">
        <v>6</v>
      </c>
    </row>
    <row r="179" spans="2:24" ht="15" x14ac:dyDescent="0.25">
      <c r="B179" s="44">
        <v>40108</v>
      </c>
      <c r="C179" s="44" t="s">
        <v>5</v>
      </c>
      <c r="D179" s="57">
        <v>43.183199999999999</v>
      </c>
      <c r="E179" s="57" t="s">
        <v>4</v>
      </c>
      <c r="F179" s="58">
        <v>42.488100000000003</v>
      </c>
      <c r="G179" s="58" t="s">
        <v>4</v>
      </c>
      <c r="H179" s="58">
        <v>43.004399999999997</v>
      </c>
      <c r="I179" s="58" t="s">
        <v>4</v>
      </c>
      <c r="J179" s="49">
        <f t="shared" si="26"/>
        <v>0.6950999999999965</v>
      </c>
      <c r="K179" s="50">
        <f t="shared" si="27"/>
        <v>0</v>
      </c>
      <c r="L179" s="50">
        <f t="shared" si="28"/>
        <v>0.26800000000000068</v>
      </c>
      <c r="M179" s="50">
        <f t="shared" ref="M179:O194" si="37">M178-(M178/14)+J179</f>
        <v>8.6659511127730191</v>
      </c>
      <c r="N179" s="52">
        <f t="shared" si="37"/>
        <v>2.6429591869025755</v>
      </c>
      <c r="O179" s="52">
        <f t="shared" si="37"/>
        <v>1.3815713953851927</v>
      </c>
      <c r="P179" s="51">
        <f t="shared" si="30"/>
        <v>30.498200976544105</v>
      </c>
      <c r="Q179" s="51" t="s">
        <v>4</v>
      </c>
      <c r="R179" s="51">
        <f t="shared" si="31"/>
        <v>15.94252468547683</v>
      </c>
      <c r="S179" s="51" t="s">
        <v>4</v>
      </c>
      <c r="T179" s="51">
        <f t="shared" si="32"/>
        <v>14.555676291067275</v>
      </c>
      <c r="U179" s="51">
        <f t="shared" si="33"/>
        <v>46.440725662020938</v>
      </c>
      <c r="V179" s="51">
        <f t="shared" si="29"/>
        <v>31.342482451713405</v>
      </c>
      <c r="W179" s="51">
        <f t="shared" si="35"/>
        <v>30.696859936680511</v>
      </c>
      <c r="X179" s="43" t="s">
        <v>6</v>
      </c>
    </row>
    <row r="180" spans="2:24" ht="15" x14ac:dyDescent="0.25">
      <c r="B180" s="44">
        <v>40109</v>
      </c>
      <c r="C180" s="44" t="s">
        <v>5</v>
      </c>
      <c r="D180" s="57">
        <v>43.421500000000002</v>
      </c>
      <c r="E180" s="57" t="s">
        <v>4</v>
      </c>
      <c r="F180" s="58">
        <v>42.716500000000003</v>
      </c>
      <c r="G180" s="58" t="s">
        <v>4</v>
      </c>
      <c r="H180" s="58">
        <v>42.825699999999998</v>
      </c>
      <c r="I180" s="58" t="s">
        <v>4</v>
      </c>
      <c r="J180" s="49">
        <f t="shared" si="26"/>
        <v>0.70499999999999829</v>
      </c>
      <c r="K180" s="50">
        <f t="shared" si="27"/>
        <v>0.2383000000000024</v>
      </c>
      <c r="L180" s="50">
        <f t="shared" si="28"/>
        <v>0</v>
      </c>
      <c r="M180" s="50">
        <f t="shared" si="37"/>
        <v>8.7519546047178025</v>
      </c>
      <c r="N180" s="52">
        <f t="shared" si="37"/>
        <v>2.6924763878381084</v>
      </c>
      <c r="O180" s="52">
        <f t="shared" si="37"/>
        <v>1.2828877242862504</v>
      </c>
      <c r="P180" s="51">
        <f t="shared" si="30"/>
        <v>30.764286487348897</v>
      </c>
      <c r="Q180" s="51" t="s">
        <v>4</v>
      </c>
      <c r="R180" s="51">
        <f t="shared" si="31"/>
        <v>14.65829957110039</v>
      </c>
      <c r="S180" s="51" t="s">
        <v>4</v>
      </c>
      <c r="T180" s="51">
        <f t="shared" si="32"/>
        <v>16.105986916248508</v>
      </c>
      <c r="U180" s="51">
        <f t="shared" si="33"/>
        <v>45.422586058449284</v>
      </c>
      <c r="V180" s="51">
        <f t="shared" si="29"/>
        <v>35.458102045364612</v>
      </c>
      <c r="W180" s="51">
        <f t="shared" si="35"/>
        <v>31.036948658729379</v>
      </c>
      <c r="X180" s="43" t="s">
        <v>6</v>
      </c>
    </row>
    <row r="181" spans="2:24" ht="15" x14ac:dyDescent="0.25">
      <c r="B181" s="44">
        <v>40112</v>
      </c>
      <c r="C181" s="44" t="s">
        <v>5</v>
      </c>
      <c r="D181" s="57">
        <v>43.451300000000003</v>
      </c>
      <c r="E181" s="57" t="s">
        <v>4</v>
      </c>
      <c r="F181" s="58">
        <v>42.488100000000003</v>
      </c>
      <c r="G181" s="58" t="s">
        <v>4</v>
      </c>
      <c r="H181" s="58">
        <v>42.686700000000002</v>
      </c>
      <c r="I181" s="58" t="s">
        <v>4</v>
      </c>
      <c r="J181" s="49">
        <f t="shared" si="26"/>
        <v>0.9632000000000005</v>
      </c>
      <c r="K181" s="50">
        <f t="shared" si="27"/>
        <v>0</v>
      </c>
      <c r="L181" s="50">
        <f t="shared" si="28"/>
        <v>0.2284000000000006</v>
      </c>
      <c r="M181" s="50">
        <f t="shared" si="37"/>
        <v>9.0900149900951028</v>
      </c>
      <c r="N181" s="52">
        <f t="shared" si="37"/>
        <v>2.500156645849672</v>
      </c>
      <c r="O181" s="52">
        <f t="shared" si="37"/>
        <v>1.4196528868372331</v>
      </c>
      <c r="P181" s="51">
        <f t="shared" si="30"/>
        <v>27.504428194826492</v>
      </c>
      <c r="Q181" s="51" t="s">
        <v>4</v>
      </c>
      <c r="R181" s="51">
        <f t="shared" si="31"/>
        <v>15.617717774768822</v>
      </c>
      <c r="S181" s="51" t="s">
        <v>4</v>
      </c>
      <c r="T181" s="51">
        <f t="shared" si="32"/>
        <v>11.886710420057669</v>
      </c>
      <c r="U181" s="51">
        <f t="shared" si="33"/>
        <v>43.122145969595316</v>
      </c>
      <c r="V181" s="51">
        <f t="shared" si="29"/>
        <v>27.565210758385689</v>
      </c>
      <c r="W181" s="51">
        <f t="shared" si="35"/>
        <v>30.788967380133403</v>
      </c>
      <c r="X181" s="43" t="s">
        <v>6</v>
      </c>
    </row>
    <row r="182" spans="2:24" ht="15" x14ac:dyDescent="0.25">
      <c r="B182" s="44">
        <v>40113</v>
      </c>
      <c r="C182" s="44" t="s">
        <v>5</v>
      </c>
      <c r="D182" s="57">
        <v>42.805900000000001</v>
      </c>
      <c r="E182" s="57" t="s">
        <v>4</v>
      </c>
      <c r="F182" s="58">
        <v>41.8825</v>
      </c>
      <c r="G182" s="58" t="s">
        <v>4</v>
      </c>
      <c r="H182" s="58">
        <v>42.0413</v>
      </c>
      <c r="I182" s="58" t="s">
        <v>4</v>
      </c>
      <c r="J182" s="49">
        <f t="shared" si="26"/>
        <v>0.92340000000000089</v>
      </c>
      <c r="K182" s="50">
        <f t="shared" si="27"/>
        <v>0</v>
      </c>
      <c r="L182" s="50">
        <f t="shared" si="28"/>
        <v>0.60560000000000258</v>
      </c>
      <c r="M182" s="50">
        <f t="shared" si="37"/>
        <v>9.3641282050883099</v>
      </c>
      <c r="N182" s="52">
        <f t="shared" si="37"/>
        <v>2.321574028288981</v>
      </c>
      <c r="O182" s="52">
        <f t="shared" si="37"/>
        <v>1.9238491092060048</v>
      </c>
      <c r="P182" s="51">
        <f t="shared" si="30"/>
        <v>24.79220678575798</v>
      </c>
      <c r="Q182" s="51" t="s">
        <v>4</v>
      </c>
      <c r="R182" s="51">
        <f t="shared" si="31"/>
        <v>20.544882204417252</v>
      </c>
      <c r="S182" s="51" t="s">
        <v>4</v>
      </c>
      <c r="T182" s="51">
        <f t="shared" si="32"/>
        <v>4.2473245813407274</v>
      </c>
      <c r="U182" s="51">
        <f t="shared" si="33"/>
        <v>45.337088990175232</v>
      </c>
      <c r="V182" s="51">
        <f t="shared" si="29"/>
        <v>9.3683222190580953</v>
      </c>
      <c r="W182" s="51">
        <f t="shared" si="35"/>
        <v>29.258921297199453</v>
      </c>
      <c r="X182" s="43" t="s">
        <v>6</v>
      </c>
    </row>
    <row r="183" spans="2:24" ht="15" x14ac:dyDescent="0.25">
      <c r="B183" s="44">
        <v>40114</v>
      </c>
      <c r="C183" s="44" t="s">
        <v>5</v>
      </c>
      <c r="D183" s="57">
        <v>42.0214</v>
      </c>
      <c r="E183" s="57" t="s">
        <v>4</v>
      </c>
      <c r="F183" s="58">
        <v>41.008600000000001</v>
      </c>
      <c r="G183" s="58" t="s">
        <v>4</v>
      </c>
      <c r="H183" s="58">
        <v>41.097999999999999</v>
      </c>
      <c r="I183" s="58" t="s">
        <v>4</v>
      </c>
      <c r="J183" s="49">
        <f t="shared" si="26"/>
        <v>1.0326999999999984</v>
      </c>
      <c r="K183" s="50">
        <f t="shared" si="27"/>
        <v>0</v>
      </c>
      <c r="L183" s="50">
        <f t="shared" si="28"/>
        <v>0.87389999999999901</v>
      </c>
      <c r="M183" s="50">
        <f t="shared" si="37"/>
        <v>9.7279619047248573</v>
      </c>
      <c r="N183" s="52">
        <f t="shared" si="37"/>
        <v>2.1557473119826254</v>
      </c>
      <c r="O183" s="52">
        <f t="shared" si="37"/>
        <v>2.6603313156912893</v>
      </c>
      <c r="P183" s="51">
        <f t="shared" si="30"/>
        <v>22.160318195074161</v>
      </c>
      <c r="Q183" s="51" t="s">
        <v>4</v>
      </c>
      <c r="R183" s="51">
        <f t="shared" si="31"/>
        <v>27.347262887606195</v>
      </c>
      <c r="S183" s="51" t="s">
        <v>4</v>
      </c>
      <c r="T183" s="51">
        <f t="shared" si="32"/>
        <v>5.1869446925320339</v>
      </c>
      <c r="U183" s="51">
        <f t="shared" si="33"/>
        <v>49.50758108268036</v>
      </c>
      <c r="V183" s="51">
        <f t="shared" si="29"/>
        <v>10.477071549647221</v>
      </c>
      <c r="W183" s="51">
        <f t="shared" si="35"/>
        <v>27.917360600945724</v>
      </c>
      <c r="X183" s="43" t="s">
        <v>6</v>
      </c>
    </row>
    <row r="184" spans="2:24" ht="15" x14ac:dyDescent="0.25">
      <c r="B184" s="44">
        <v>40115</v>
      </c>
      <c r="C184" s="44" t="s">
        <v>5</v>
      </c>
      <c r="D184" s="57">
        <v>41.892499999999998</v>
      </c>
      <c r="E184" s="57" t="s">
        <v>4</v>
      </c>
      <c r="F184" s="58">
        <v>41.247</v>
      </c>
      <c r="G184" s="58" t="s">
        <v>4</v>
      </c>
      <c r="H184" s="58">
        <v>41.793100000000003</v>
      </c>
      <c r="I184" s="58" t="s">
        <v>4</v>
      </c>
      <c r="J184" s="49">
        <f t="shared" si="26"/>
        <v>0.79449999999999932</v>
      </c>
      <c r="K184" s="50">
        <f t="shared" si="27"/>
        <v>0</v>
      </c>
      <c r="L184" s="50">
        <f t="shared" si="28"/>
        <v>0</v>
      </c>
      <c r="M184" s="50">
        <f t="shared" si="37"/>
        <v>9.8276074829587952</v>
      </c>
      <c r="N184" s="52">
        <f t="shared" si="37"/>
        <v>2.0017653611267234</v>
      </c>
      <c r="O184" s="52">
        <f t="shared" si="37"/>
        <v>2.4703076502847687</v>
      </c>
      <c r="P184" s="51">
        <f t="shared" si="30"/>
        <v>20.368796419655666</v>
      </c>
      <c r="Q184" s="51" t="s">
        <v>4</v>
      </c>
      <c r="R184" s="51">
        <f t="shared" si="31"/>
        <v>25.136409391281809</v>
      </c>
      <c r="S184" s="51" t="s">
        <v>4</v>
      </c>
      <c r="T184" s="51">
        <f t="shared" si="32"/>
        <v>4.7676129716261428</v>
      </c>
      <c r="U184" s="51">
        <f t="shared" si="33"/>
        <v>45.505205810937476</v>
      </c>
      <c r="V184" s="51">
        <f t="shared" si="29"/>
        <v>10.477071549647219</v>
      </c>
      <c r="W184" s="51">
        <f t="shared" si="35"/>
        <v>26.671625668710117</v>
      </c>
      <c r="X184" s="43" t="s">
        <v>6</v>
      </c>
    </row>
    <row r="185" spans="2:24" ht="15" x14ac:dyDescent="0.25">
      <c r="B185" s="44">
        <v>40116</v>
      </c>
      <c r="C185" s="44" t="s">
        <v>5</v>
      </c>
      <c r="D185" s="57">
        <v>41.852600000000002</v>
      </c>
      <c r="E185" s="57" t="s">
        <v>4</v>
      </c>
      <c r="F185" s="58">
        <v>40.631300000000003</v>
      </c>
      <c r="G185" s="58" t="s">
        <v>4</v>
      </c>
      <c r="H185" s="58">
        <v>40.671100000000003</v>
      </c>
      <c r="I185" s="58" t="s">
        <v>4</v>
      </c>
      <c r="J185" s="49">
        <f t="shared" si="26"/>
        <v>1.2212999999999994</v>
      </c>
      <c r="K185" s="50">
        <f t="shared" si="27"/>
        <v>0</v>
      </c>
      <c r="L185" s="50">
        <f t="shared" si="28"/>
        <v>0.61569999999999681</v>
      </c>
      <c r="M185" s="50">
        <f t="shared" si="37"/>
        <v>10.346935519890309</v>
      </c>
      <c r="N185" s="52">
        <f t="shared" si="37"/>
        <v>1.8587821210462432</v>
      </c>
      <c r="O185" s="52">
        <f t="shared" si="37"/>
        <v>2.9095571038358536</v>
      </c>
      <c r="P185" s="51">
        <f t="shared" si="30"/>
        <v>17.964566585662347</v>
      </c>
      <c r="Q185" s="51" t="s">
        <v>4</v>
      </c>
      <c r="R185" s="51">
        <f t="shared" si="31"/>
        <v>28.119988746839109</v>
      </c>
      <c r="S185" s="51" t="s">
        <v>4</v>
      </c>
      <c r="T185" s="51">
        <f t="shared" si="32"/>
        <v>10.155422161176762</v>
      </c>
      <c r="U185" s="51">
        <f t="shared" si="33"/>
        <v>46.084555332501452</v>
      </c>
      <c r="V185" s="51">
        <f t="shared" si="29"/>
        <v>22.036498102032418</v>
      </c>
      <c r="W185" s="51">
        <f t="shared" si="35"/>
        <v>26.340545128233138</v>
      </c>
      <c r="X185" s="43" t="s">
        <v>6</v>
      </c>
    </row>
    <row r="186" spans="2:24" ht="15" x14ac:dyDescent="0.25">
      <c r="B186" s="44">
        <v>40119</v>
      </c>
      <c r="C186" s="44" t="s">
        <v>5</v>
      </c>
      <c r="D186" s="57">
        <v>41.276699999999998</v>
      </c>
      <c r="E186" s="57" t="s">
        <v>4</v>
      </c>
      <c r="F186" s="58">
        <v>40.353200000000001</v>
      </c>
      <c r="G186" s="58" t="s">
        <v>4</v>
      </c>
      <c r="H186" s="58">
        <v>40.8399</v>
      </c>
      <c r="I186" s="58" t="s">
        <v>4</v>
      </c>
      <c r="J186" s="49">
        <f t="shared" si="26"/>
        <v>0.9234999999999971</v>
      </c>
      <c r="K186" s="50">
        <f t="shared" si="27"/>
        <v>0</v>
      </c>
      <c r="L186" s="50">
        <f t="shared" si="28"/>
        <v>0.27810000000000201</v>
      </c>
      <c r="M186" s="50">
        <f t="shared" si="37"/>
        <v>10.531368697040998</v>
      </c>
      <c r="N186" s="52">
        <f t="shared" si="37"/>
        <v>1.7260119695429401</v>
      </c>
      <c r="O186" s="52">
        <f t="shared" si="37"/>
        <v>2.9798315964190092</v>
      </c>
      <c r="P186" s="51">
        <f t="shared" si="30"/>
        <v>16.389246442657527</v>
      </c>
      <c r="Q186" s="51" t="s">
        <v>4</v>
      </c>
      <c r="R186" s="51">
        <f t="shared" si="31"/>
        <v>28.294817911524202</v>
      </c>
      <c r="S186" s="51" t="s">
        <v>4</v>
      </c>
      <c r="T186" s="51">
        <f t="shared" si="32"/>
        <v>11.905571468866675</v>
      </c>
      <c r="U186" s="51">
        <f t="shared" si="33"/>
        <v>44.684064354181729</v>
      </c>
      <c r="V186" s="51">
        <f t="shared" si="29"/>
        <v>26.643886676240768</v>
      </c>
      <c r="W186" s="51">
        <f t="shared" si="35"/>
        <v>26.362212381662253</v>
      </c>
      <c r="X186" s="43" t="s">
        <v>6</v>
      </c>
    </row>
    <row r="187" spans="2:24" ht="15" x14ac:dyDescent="0.25">
      <c r="B187" s="44">
        <v>40120</v>
      </c>
      <c r="C187" s="44" t="s">
        <v>5</v>
      </c>
      <c r="D187" s="57">
        <v>41.028500000000001</v>
      </c>
      <c r="E187" s="57" t="s">
        <v>4</v>
      </c>
      <c r="F187" s="58">
        <v>40.551900000000003</v>
      </c>
      <c r="G187" s="58" t="s">
        <v>4</v>
      </c>
      <c r="H187" s="58">
        <v>40.968899999999998</v>
      </c>
      <c r="I187" s="58" t="s">
        <v>4</v>
      </c>
      <c r="J187" s="49">
        <f t="shared" si="26"/>
        <v>0.47659999999999769</v>
      </c>
      <c r="K187" s="50">
        <f t="shared" si="27"/>
        <v>0</v>
      </c>
      <c r="L187" s="50">
        <f t="shared" si="28"/>
        <v>0</v>
      </c>
      <c r="M187" s="50">
        <f t="shared" si="37"/>
        <v>10.255728075823782</v>
      </c>
      <c r="N187" s="52">
        <f t="shared" si="37"/>
        <v>1.602725400289873</v>
      </c>
      <c r="O187" s="52">
        <f t="shared" si="37"/>
        <v>2.76698648238908</v>
      </c>
      <c r="P187" s="51">
        <f t="shared" si="30"/>
        <v>15.627612086050121</v>
      </c>
      <c r="Q187" s="51" t="s">
        <v>4</v>
      </c>
      <c r="R187" s="51">
        <f t="shared" si="31"/>
        <v>26.979912707629232</v>
      </c>
      <c r="S187" s="51" t="s">
        <v>4</v>
      </c>
      <c r="T187" s="51">
        <f t="shared" si="32"/>
        <v>11.352300621579111</v>
      </c>
      <c r="U187" s="51">
        <f t="shared" si="33"/>
        <v>42.607524793679353</v>
      </c>
      <c r="V187" s="51">
        <f t="shared" si="29"/>
        <v>26.643886676240758</v>
      </c>
      <c r="W187" s="51">
        <f t="shared" si="35"/>
        <v>26.382331974132146</v>
      </c>
      <c r="X187" s="43" t="s">
        <v>6</v>
      </c>
    </row>
    <row r="188" spans="2:24" ht="15" x14ac:dyDescent="0.25">
      <c r="B188" s="44">
        <v>40121</v>
      </c>
      <c r="C188" s="44" t="s">
        <v>5</v>
      </c>
      <c r="D188" s="57">
        <v>41.5747</v>
      </c>
      <c r="E188" s="57" t="s">
        <v>4</v>
      </c>
      <c r="F188" s="58">
        <v>40.988799999999998</v>
      </c>
      <c r="G188" s="58" t="s">
        <v>4</v>
      </c>
      <c r="H188" s="58">
        <v>41.038400000000003</v>
      </c>
      <c r="I188" s="58" t="s">
        <v>4</v>
      </c>
      <c r="J188" s="49">
        <f t="shared" si="26"/>
        <v>0.60580000000000211</v>
      </c>
      <c r="K188" s="50">
        <f t="shared" si="27"/>
        <v>0.54619999999999891</v>
      </c>
      <c r="L188" s="50">
        <f t="shared" si="28"/>
        <v>0</v>
      </c>
      <c r="M188" s="50">
        <f t="shared" si="37"/>
        <v>10.1289760704078</v>
      </c>
      <c r="N188" s="52">
        <f t="shared" si="37"/>
        <v>2.0344450145548807</v>
      </c>
      <c r="O188" s="52">
        <f t="shared" si="37"/>
        <v>2.5693445907898598</v>
      </c>
      <c r="P188" s="51">
        <f t="shared" si="30"/>
        <v>20.085396593033636</v>
      </c>
      <c r="Q188" s="51" t="s">
        <v>4</v>
      </c>
      <c r="R188" s="51">
        <f t="shared" si="31"/>
        <v>25.36628157604499</v>
      </c>
      <c r="S188" s="51" t="s">
        <v>4</v>
      </c>
      <c r="T188" s="51">
        <f t="shared" si="32"/>
        <v>5.2808849830113544</v>
      </c>
      <c r="U188" s="51">
        <f t="shared" si="33"/>
        <v>45.451678169078626</v>
      </c>
      <c r="V188" s="51">
        <f t="shared" si="29"/>
        <v>11.618679872207689</v>
      </c>
      <c r="W188" s="51">
        <f t="shared" si="35"/>
        <v>25.327785395423255</v>
      </c>
      <c r="X188" s="43" t="s">
        <v>6</v>
      </c>
    </row>
    <row r="189" spans="2:24" ht="15" x14ac:dyDescent="0.25">
      <c r="B189" s="44">
        <v>40122</v>
      </c>
      <c r="C189" s="44" t="s">
        <v>5</v>
      </c>
      <c r="D189" s="57">
        <v>42.100900000000003</v>
      </c>
      <c r="E189" s="57" t="s">
        <v>4</v>
      </c>
      <c r="F189" s="58">
        <v>41.485199999999999</v>
      </c>
      <c r="G189" s="58" t="s">
        <v>4</v>
      </c>
      <c r="H189" s="58">
        <v>42.051200000000001</v>
      </c>
      <c r="I189" s="58" t="s">
        <v>4</v>
      </c>
      <c r="J189" s="49">
        <f t="shared" si="26"/>
        <v>1.0625</v>
      </c>
      <c r="K189" s="50">
        <f t="shared" si="27"/>
        <v>0.52620000000000289</v>
      </c>
      <c r="L189" s="50">
        <f t="shared" si="28"/>
        <v>0</v>
      </c>
      <c r="M189" s="50">
        <f t="shared" si="37"/>
        <v>10.467977779664386</v>
      </c>
      <c r="N189" s="52">
        <f t="shared" si="37"/>
        <v>2.4153275135152494</v>
      </c>
      <c r="O189" s="52">
        <f t="shared" si="37"/>
        <v>2.3858199771620128</v>
      </c>
      <c r="P189" s="51">
        <f t="shared" si="30"/>
        <v>23.073487204065191</v>
      </c>
      <c r="Q189" s="51" t="s">
        <v>4</v>
      </c>
      <c r="R189" s="51">
        <f t="shared" si="31"/>
        <v>22.791603377271446</v>
      </c>
      <c r="S189" s="51" t="s">
        <v>4</v>
      </c>
      <c r="T189" s="51">
        <f t="shared" si="32"/>
        <v>0.28188382679374513</v>
      </c>
      <c r="U189" s="51">
        <f t="shared" si="33"/>
        <v>45.865090581336638</v>
      </c>
      <c r="V189" s="51">
        <f t="shared" si="29"/>
        <v>0.61459341564769288</v>
      </c>
      <c r="W189" s="51">
        <f t="shared" si="35"/>
        <v>23.562557396867856</v>
      </c>
      <c r="X189" s="43" t="s">
        <v>6</v>
      </c>
    </row>
    <row r="190" spans="2:24" ht="15" x14ac:dyDescent="0.25">
      <c r="B190" s="44">
        <v>40123</v>
      </c>
      <c r="C190" s="44" t="s">
        <v>5</v>
      </c>
      <c r="D190" s="57">
        <v>42.349200000000003</v>
      </c>
      <c r="E190" s="57" t="s">
        <v>4</v>
      </c>
      <c r="F190" s="58">
        <v>41.783200000000001</v>
      </c>
      <c r="G190" s="58" t="s">
        <v>4</v>
      </c>
      <c r="H190" s="58">
        <v>42.299500000000002</v>
      </c>
      <c r="I190" s="58" t="s">
        <v>4</v>
      </c>
      <c r="J190" s="49">
        <f t="shared" si="26"/>
        <v>0.5660000000000025</v>
      </c>
      <c r="K190" s="50">
        <f t="shared" si="27"/>
        <v>0.24830000000000041</v>
      </c>
      <c r="L190" s="50">
        <f t="shared" si="28"/>
        <v>0</v>
      </c>
      <c r="M190" s="50">
        <f t="shared" si="37"/>
        <v>10.286265081116932</v>
      </c>
      <c r="N190" s="52">
        <f t="shared" si="37"/>
        <v>2.4911041196927322</v>
      </c>
      <c r="O190" s="52">
        <f t="shared" si="37"/>
        <v>2.2154042645075833</v>
      </c>
      <c r="P190" s="51">
        <f t="shared" si="30"/>
        <v>24.217770979534549</v>
      </c>
      <c r="Q190" s="51" t="s">
        <v>4</v>
      </c>
      <c r="R190" s="51">
        <f t="shared" si="31"/>
        <v>21.537499248143273</v>
      </c>
      <c r="S190" s="51" t="s">
        <v>4</v>
      </c>
      <c r="T190" s="51">
        <f t="shared" si="32"/>
        <v>2.6802717313912758</v>
      </c>
      <c r="U190" s="51">
        <f t="shared" si="33"/>
        <v>45.755270227677826</v>
      </c>
      <c r="V190" s="51">
        <f t="shared" si="29"/>
        <v>5.8578426442555518</v>
      </c>
      <c r="W190" s="51">
        <f t="shared" si="35"/>
        <v>22.297934914538406</v>
      </c>
      <c r="X190" s="43" t="s">
        <v>6</v>
      </c>
    </row>
    <row r="191" spans="2:24" ht="15" x14ac:dyDescent="0.25">
      <c r="B191" s="44">
        <v>40126</v>
      </c>
      <c r="C191" s="44" t="s">
        <v>5</v>
      </c>
      <c r="D191" s="57">
        <v>43.212899999999998</v>
      </c>
      <c r="E191" s="57" t="s">
        <v>4</v>
      </c>
      <c r="F191" s="58">
        <v>42.577500000000001</v>
      </c>
      <c r="G191" s="58" t="s">
        <v>4</v>
      </c>
      <c r="H191" s="58">
        <v>43.203000000000003</v>
      </c>
      <c r="I191" s="58" t="s">
        <v>4</v>
      </c>
      <c r="J191" s="49">
        <f t="shared" si="26"/>
        <v>0.91339999999999577</v>
      </c>
      <c r="K191" s="50">
        <f t="shared" si="27"/>
        <v>0.86369999999999436</v>
      </c>
      <c r="L191" s="50">
        <f t="shared" si="28"/>
        <v>0</v>
      </c>
      <c r="M191" s="50">
        <f t="shared" si="37"/>
        <v>10.464931861037147</v>
      </c>
      <c r="N191" s="52">
        <f t="shared" si="37"/>
        <v>3.1768681111432455</v>
      </c>
      <c r="O191" s="52">
        <f t="shared" si="37"/>
        <v>2.0571611027570418</v>
      </c>
      <c r="P191" s="51">
        <f t="shared" si="30"/>
        <v>30.357274689683418</v>
      </c>
      <c r="Q191" s="51" t="s">
        <v>4</v>
      </c>
      <c r="R191" s="51">
        <f t="shared" si="31"/>
        <v>19.657663614764932</v>
      </c>
      <c r="S191" s="51" t="s">
        <v>4</v>
      </c>
      <c r="T191" s="51">
        <f t="shared" si="32"/>
        <v>10.699611074918487</v>
      </c>
      <c r="U191" s="51">
        <f t="shared" si="33"/>
        <v>50.01493830444835</v>
      </c>
      <c r="V191" s="51">
        <f t="shared" si="29"/>
        <v>21.392830697477557</v>
      </c>
      <c r="W191" s="51">
        <f t="shared" si="35"/>
        <v>22.233284613319775</v>
      </c>
      <c r="X191" s="43" t="s">
        <v>6</v>
      </c>
    </row>
    <row r="192" spans="2:24" ht="15" x14ac:dyDescent="0.25">
      <c r="B192" s="44">
        <v>40127</v>
      </c>
      <c r="C192" s="44" t="s">
        <v>5</v>
      </c>
      <c r="D192" s="57">
        <v>43.462699999999998</v>
      </c>
      <c r="E192" s="57" t="s">
        <v>4</v>
      </c>
      <c r="F192" s="58">
        <v>43.093800000000002</v>
      </c>
      <c r="G192" s="58" t="s">
        <v>4</v>
      </c>
      <c r="H192" s="58">
        <v>43.312199999999997</v>
      </c>
      <c r="I192" s="58" t="s">
        <v>4</v>
      </c>
      <c r="J192" s="49">
        <f t="shared" si="26"/>
        <v>0.36889999999999645</v>
      </c>
      <c r="K192" s="50">
        <f t="shared" si="27"/>
        <v>0.24980000000000047</v>
      </c>
      <c r="L192" s="50">
        <f t="shared" si="28"/>
        <v>0</v>
      </c>
      <c r="M192" s="50">
        <f t="shared" si="37"/>
        <v>10.08633672810592</v>
      </c>
      <c r="N192" s="52">
        <f t="shared" si="37"/>
        <v>3.1997489603472999</v>
      </c>
      <c r="O192" s="52">
        <f t="shared" si="37"/>
        <v>1.9102210239886817</v>
      </c>
      <c r="P192" s="51">
        <f t="shared" si="30"/>
        <v>31.723598434217358</v>
      </c>
      <c r="Q192" s="51" t="s">
        <v>4</v>
      </c>
      <c r="R192" s="51">
        <f t="shared" si="31"/>
        <v>18.938699703191407</v>
      </c>
      <c r="S192" s="51" t="s">
        <v>4</v>
      </c>
      <c r="T192" s="51">
        <f t="shared" si="32"/>
        <v>12.784898731025951</v>
      </c>
      <c r="U192" s="51">
        <f t="shared" si="33"/>
        <v>50.662298137408769</v>
      </c>
      <c r="V192" s="51">
        <f t="shared" si="29"/>
        <v>25.23552859041278</v>
      </c>
      <c r="W192" s="51">
        <f t="shared" si="35"/>
        <v>22.447730611683564</v>
      </c>
      <c r="X192" s="43" t="s">
        <v>6</v>
      </c>
    </row>
    <row r="193" spans="2:24" ht="15" x14ac:dyDescent="0.25">
      <c r="B193" s="44">
        <v>40128</v>
      </c>
      <c r="C193" s="44" t="s">
        <v>5</v>
      </c>
      <c r="D193" s="57">
        <v>43.828600000000002</v>
      </c>
      <c r="E193" s="57" t="s">
        <v>4</v>
      </c>
      <c r="F193" s="58">
        <v>43.302399999999999</v>
      </c>
      <c r="G193" s="58" t="s">
        <v>4</v>
      </c>
      <c r="H193" s="58">
        <v>43.590299999999999</v>
      </c>
      <c r="I193" s="58" t="s">
        <v>4</v>
      </c>
      <c r="J193" s="49">
        <f t="shared" si="26"/>
        <v>0.52620000000000289</v>
      </c>
      <c r="K193" s="50">
        <f t="shared" si="27"/>
        <v>0.36590000000000344</v>
      </c>
      <c r="L193" s="50">
        <f t="shared" si="28"/>
        <v>0</v>
      </c>
      <c r="M193" s="50">
        <f t="shared" si="37"/>
        <v>9.8920841046697863</v>
      </c>
      <c r="N193" s="52">
        <f t="shared" si="37"/>
        <v>3.3370954631796392</v>
      </c>
      <c r="O193" s="52">
        <f t="shared" si="37"/>
        <v>1.7737766651323472</v>
      </c>
      <c r="P193" s="51">
        <f t="shared" si="30"/>
        <v>33.735009001837</v>
      </c>
      <c r="Q193" s="51" t="s">
        <v>4</v>
      </c>
      <c r="R193" s="51">
        <f t="shared" si="31"/>
        <v>17.931273595773362</v>
      </c>
      <c r="S193" s="51" t="s">
        <v>4</v>
      </c>
      <c r="T193" s="51">
        <f t="shared" si="32"/>
        <v>15.803735406063637</v>
      </c>
      <c r="U193" s="51">
        <f t="shared" si="33"/>
        <v>51.666282597610362</v>
      </c>
      <c r="V193" s="51">
        <f t="shared" si="29"/>
        <v>30.588102359031694</v>
      </c>
      <c r="W193" s="51">
        <f t="shared" si="35"/>
        <v>23.029185736494146</v>
      </c>
      <c r="X193" s="43" t="s">
        <v>6</v>
      </c>
    </row>
    <row r="194" spans="2:24" ht="15" x14ac:dyDescent="0.25">
      <c r="B194" s="44">
        <v>40129</v>
      </c>
      <c r="C194" s="44" t="s">
        <v>5</v>
      </c>
      <c r="D194" s="57">
        <v>43.848399999999998</v>
      </c>
      <c r="E194" s="57" t="s">
        <v>4</v>
      </c>
      <c r="F194" s="58">
        <v>43.242800000000003</v>
      </c>
      <c r="G194" s="58" t="s">
        <v>4</v>
      </c>
      <c r="H194" s="58">
        <v>43.342100000000002</v>
      </c>
      <c r="I194" s="58" t="s">
        <v>4</v>
      </c>
      <c r="J194" s="49">
        <f t="shared" si="26"/>
        <v>0.60559999999999548</v>
      </c>
      <c r="K194" s="50">
        <f t="shared" si="27"/>
        <v>0</v>
      </c>
      <c r="L194" s="50">
        <f t="shared" si="28"/>
        <v>5.9599999999996101E-2</v>
      </c>
      <c r="M194" s="50">
        <f t="shared" si="37"/>
        <v>9.7911066686219392</v>
      </c>
      <c r="N194" s="52">
        <f t="shared" si="37"/>
        <v>3.0987315015239507</v>
      </c>
      <c r="O194" s="52">
        <f t="shared" si="37"/>
        <v>1.7066783319086043</v>
      </c>
      <c r="P194" s="51">
        <f t="shared" si="30"/>
        <v>31.648429604537085</v>
      </c>
      <c r="Q194" s="51" t="s">
        <v>4</v>
      </c>
      <c r="R194" s="51">
        <f t="shared" si="31"/>
        <v>17.430903264266171</v>
      </c>
      <c r="S194" s="51" t="s">
        <v>4</v>
      </c>
      <c r="T194" s="51">
        <f t="shared" si="32"/>
        <v>14.217526340270915</v>
      </c>
      <c r="U194" s="51">
        <f t="shared" si="33"/>
        <v>49.079332868803256</v>
      </c>
      <c r="V194" s="51">
        <f t="shared" si="29"/>
        <v>28.968458838421029</v>
      </c>
      <c r="W194" s="51">
        <f t="shared" si="35"/>
        <v>23.453419529488922</v>
      </c>
      <c r="X194" s="43" t="s">
        <v>6</v>
      </c>
    </row>
    <row r="195" spans="2:24" ht="15" x14ac:dyDescent="0.25">
      <c r="B195" s="44">
        <v>40130</v>
      </c>
      <c r="C195" s="44" t="s">
        <v>5</v>
      </c>
      <c r="D195" s="57">
        <v>43.828600000000002</v>
      </c>
      <c r="E195" s="57" t="s">
        <v>4</v>
      </c>
      <c r="F195" s="58">
        <v>43.322099999999999</v>
      </c>
      <c r="G195" s="58" t="s">
        <v>4</v>
      </c>
      <c r="H195" s="58">
        <v>43.6995</v>
      </c>
      <c r="I195" s="58" t="s">
        <v>4</v>
      </c>
      <c r="J195" s="49">
        <f t="shared" si="26"/>
        <v>0.50650000000000261</v>
      </c>
      <c r="K195" s="50">
        <f t="shared" si="27"/>
        <v>0</v>
      </c>
      <c r="L195" s="50">
        <f t="shared" si="28"/>
        <v>0</v>
      </c>
      <c r="M195" s="50">
        <f t="shared" ref="M195:O210" si="38">M194-(M194/14)+J195</f>
        <v>9.5982419065775169</v>
      </c>
      <c r="N195" s="52">
        <f t="shared" si="38"/>
        <v>2.8773935371293828</v>
      </c>
      <c r="O195" s="52">
        <f t="shared" si="38"/>
        <v>1.5847727367722755</v>
      </c>
      <c r="P195" s="51">
        <f t="shared" si="30"/>
        <v>29.978339420238537</v>
      </c>
      <c r="Q195" s="51" t="s">
        <v>4</v>
      </c>
      <c r="R195" s="51">
        <f t="shared" si="31"/>
        <v>16.511073092315552</v>
      </c>
      <c r="S195" s="51" t="s">
        <v>4</v>
      </c>
      <c r="T195" s="51">
        <f t="shared" si="32"/>
        <v>13.467266327922985</v>
      </c>
      <c r="U195" s="51">
        <f t="shared" si="33"/>
        <v>46.48941251255409</v>
      </c>
      <c r="V195" s="51">
        <f t="shared" si="29"/>
        <v>28.968458838421025</v>
      </c>
      <c r="W195" s="51">
        <f t="shared" si="35"/>
        <v>23.84735090869836</v>
      </c>
      <c r="X195" s="43" t="s">
        <v>6</v>
      </c>
    </row>
    <row r="196" spans="2:24" ht="15" x14ac:dyDescent="0.25">
      <c r="B196" s="44">
        <v>40133</v>
      </c>
      <c r="C196" s="44" t="s">
        <v>5</v>
      </c>
      <c r="D196" s="57">
        <v>44.335000000000001</v>
      </c>
      <c r="E196" s="57" t="s">
        <v>4</v>
      </c>
      <c r="F196" s="58">
        <v>43.808799999999998</v>
      </c>
      <c r="G196" s="58" t="s">
        <v>4</v>
      </c>
      <c r="H196" s="58">
        <v>44.1464</v>
      </c>
      <c r="I196" s="58" t="s">
        <v>4</v>
      </c>
      <c r="J196" s="49">
        <f t="shared" si="26"/>
        <v>0.6355000000000004</v>
      </c>
      <c r="K196" s="50">
        <f t="shared" si="27"/>
        <v>0.5063999999999993</v>
      </c>
      <c r="L196" s="50">
        <f t="shared" si="28"/>
        <v>0</v>
      </c>
      <c r="M196" s="50">
        <f t="shared" si="38"/>
        <v>9.5481531989648367</v>
      </c>
      <c r="N196" s="52">
        <f t="shared" si="38"/>
        <v>3.1782654273344262</v>
      </c>
      <c r="O196" s="52">
        <f t="shared" si="38"/>
        <v>1.4715746841456845</v>
      </c>
      <c r="P196" s="51">
        <f t="shared" si="30"/>
        <v>33.286703314301633</v>
      </c>
      <c r="Q196" s="51" t="s">
        <v>4</v>
      </c>
      <c r="R196" s="51">
        <f t="shared" si="31"/>
        <v>15.412139431374284</v>
      </c>
      <c r="S196" s="51" t="s">
        <v>4</v>
      </c>
      <c r="T196" s="51">
        <f t="shared" si="32"/>
        <v>17.874563882927347</v>
      </c>
      <c r="U196" s="51">
        <f t="shared" si="33"/>
        <v>48.698842745675918</v>
      </c>
      <c r="V196" s="51">
        <f t="shared" si="29"/>
        <v>36.704288798555631</v>
      </c>
      <c r="W196" s="51">
        <f t="shared" si="35"/>
        <v>24.765703615116735</v>
      </c>
      <c r="X196" s="43" t="s">
        <v>6</v>
      </c>
    </row>
    <row r="197" spans="2:24" ht="15" x14ac:dyDescent="0.25">
      <c r="B197" s="44">
        <v>40134</v>
      </c>
      <c r="C197" s="44" t="s">
        <v>5</v>
      </c>
      <c r="D197" s="57">
        <v>44.285400000000003</v>
      </c>
      <c r="E197" s="57" t="s">
        <v>4</v>
      </c>
      <c r="F197" s="58">
        <v>43.937800000000003</v>
      </c>
      <c r="G197" s="58" t="s">
        <v>4</v>
      </c>
      <c r="H197" s="58">
        <v>44.285400000000003</v>
      </c>
      <c r="I197" s="58" t="s">
        <v>4</v>
      </c>
      <c r="J197" s="49">
        <f t="shared" ref="J197:J260" si="39">MAX(D197-F197,ABS(D197-H196),ABS(F197-H196))</f>
        <v>0.34759999999999991</v>
      </c>
      <c r="K197" s="50">
        <f t="shared" ref="K197:K260" si="40">IF(D197-D196&gt;F196-F197,MAX(D197-D196,0),0)</f>
        <v>0</v>
      </c>
      <c r="L197" s="50">
        <f t="shared" ref="L197:L260" si="41">IF(F196-F197&gt;D197-D196,MAX(F196-F197,0),0)</f>
        <v>0</v>
      </c>
      <c r="M197" s="50">
        <f t="shared" si="38"/>
        <v>9.213742256181634</v>
      </c>
      <c r="N197" s="52">
        <f t="shared" si="38"/>
        <v>2.95124646823911</v>
      </c>
      <c r="O197" s="52">
        <f t="shared" si="38"/>
        <v>1.3664622067067069</v>
      </c>
      <c r="P197" s="51">
        <f t="shared" si="30"/>
        <v>32.030920620327485</v>
      </c>
      <c r="Q197" s="51" t="s">
        <v>4</v>
      </c>
      <c r="R197" s="51">
        <f t="shared" si="31"/>
        <v>14.830697112130823</v>
      </c>
      <c r="S197" s="51" t="s">
        <v>4</v>
      </c>
      <c r="T197" s="51">
        <f t="shared" si="32"/>
        <v>17.200223508196665</v>
      </c>
      <c r="U197" s="51">
        <f t="shared" si="33"/>
        <v>46.861617732458306</v>
      </c>
      <c r="V197" s="51">
        <f t="shared" si="29"/>
        <v>36.704288798555659</v>
      </c>
      <c r="W197" s="51">
        <f t="shared" si="35"/>
        <v>25.618459699648088</v>
      </c>
      <c r="X197" s="43" t="s">
        <v>6</v>
      </c>
    </row>
    <row r="198" spans="2:24" ht="15" x14ac:dyDescent="0.25">
      <c r="B198" s="44">
        <v>40135</v>
      </c>
      <c r="C198" s="44" t="s">
        <v>5</v>
      </c>
      <c r="D198" s="57">
        <v>44.176099999999998</v>
      </c>
      <c r="E198" s="57" t="s">
        <v>4</v>
      </c>
      <c r="F198" s="58">
        <v>43.739199999999997</v>
      </c>
      <c r="G198" s="58" t="s">
        <v>4</v>
      </c>
      <c r="H198" s="58">
        <v>44.040100000000002</v>
      </c>
      <c r="I198" s="58" t="s">
        <v>4</v>
      </c>
      <c r="J198" s="49">
        <f t="shared" si="39"/>
        <v>0.54620000000000601</v>
      </c>
      <c r="K198" s="50">
        <f t="shared" si="40"/>
        <v>0</v>
      </c>
      <c r="L198" s="50">
        <f t="shared" si="41"/>
        <v>0.1986000000000061</v>
      </c>
      <c r="M198" s="50">
        <f t="shared" si="38"/>
        <v>9.1018178093115232</v>
      </c>
      <c r="N198" s="52">
        <f t="shared" si="38"/>
        <v>2.7404431490791734</v>
      </c>
      <c r="O198" s="52">
        <f t="shared" si="38"/>
        <v>1.4674577633705197</v>
      </c>
      <c r="P198" s="51">
        <f t="shared" si="30"/>
        <v>30.10874537914383</v>
      </c>
      <c r="Q198" s="51" t="s">
        <v>4</v>
      </c>
      <c r="R198" s="51">
        <f t="shared" si="31"/>
        <v>16.122688831117358</v>
      </c>
      <c r="S198" s="51" t="s">
        <v>4</v>
      </c>
      <c r="T198" s="51">
        <f t="shared" si="32"/>
        <v>13.986056548026472</v>
      </c>
      <c r="U198" s="51">
        <f t="shared" si="33"/>
        <v>46.231434210261185</v>
      </c>
      <c r="V198" s="51">
        <f t="shared" si="29"/>
        <v>30.252266205754509</v>
      </c>
      <c r="W198" s="51">
        <f t="shared" si="35"/>
        <v>25.949445878655691</v>
      </c>
      <c r="X198" s="43" t="s">
        <v>6</v>
      </c>
    </row>
    <row r="199" spans="2:24" ht="15" x14ac:dyDescent="0.25">
      <c r="B199" s="44">
        <v>40136</v>
      </c>
      <c r="C199" s="44" t="s">
        <v>5</v>
      </c>
      <c r="D199" s="57">
        <v>43.768999999999998</v>
      </c>
      <c r="E199" s="57" t="s">
        <v>4</v>
      </c>
      <c r="F199" s="58">
        <v>43.044199999999996</v>
      </c>
      <c r="G199" s="58" t="s">
        <v>4</v>
      </c>
      <c r="H199" s="58">
        <v>43.351999999999997</v>
      </c>
      <c r="I199" s="58" t="s">
        <v>4</v>
      </c>
      <c r="J199" s="49">
        <f t="shared" si="39"/>
        <v>0.995900000000006</v>
      </c>
      <c r="K199" s="50">
        <f t="shared" si="40"/>
        <v>0</v>
      </c>
      <c r="L199" s="50">
        <f t="shared" si="41"/>
        <v>0.69500000000000028</v>
      </c>
      <c r="M199" s="50">
        <f t="shared" si="38"/>
        <v>9.4475879657892783</v>
      </c>
      <c r="N199" s="52">
        <f t="shared" si="38"/>
        <v>2.5446972098592324</v>
      </c>
      <c r="O199" s="52">
        <f t="shared" si="38"/>
        <v>2.0576393517011971</v>
      </c>
      <c r="P199" s="51">
        <f t="shared" si="30"/>
        <v>26.934887709686873</v>
      </c>
      <c r="Q199" s="51" t="s">
        <v>4</v>
      </c>
      <c r="R199" s="51">
        <f t="shared" si="31"/>
        <v>21.779520435820533</v>
      </c>
      <c r="S199" s="51" t="s">
        <v>4</v>
      </c>
      <c r="T199" s="51">
        <f t="shared" si="32"/>
        <v>5.1553672738663394</v>
      </c>
      <c r="U199" s="51">
        <f t="shared" si="33"/>
        <v>48.714408145507406</v>
      </c>
      <c r="V199" s="51">
        <f t="shared" si="29"/>
        <v>10.582838774244214</v>
      </c>
      <c r="W199" s="51">
        <f t="shared" si="35"/>
        <v>24.851831085483443</v>
      </c>
      <c r="X199" s="43" t="s">
        <v>6</v>
      </c>
    </row>
    <row r="200" spans="2:24" ht="15" x14ac:dyDescent="0.25">
      <c r="B200" s="44">
        <v>40137</v>
      </c>
      <c r="C200" s="44" t="s">
        <v>5</v>
      </c>
      <c r="D200" s="57">
        <v>43.242800000000003</v>
      </c>
      <c r="E200" s="57" t="s">
        <v>4</v>
      </c>
      <c r="F200" s="58">
        <v>42.974699999999999</v>
      </c>
      <c r="G200" s="58" t="s">
        <v>4</v>
      </c>
      <c r="H200" s="58">
        <v>43.133600000000001</v>
      </c>
      <c r="I200" s="58" t="s">
        <v>4</v>
      </c>
      <c r="J200" s="49">
        <f t="shared" si="39"/>
        <v>0.37729999999999819</v>
      </c>
      <c r="K200" s="50">
        <f t="shared" si="40"/>
        <v>0</v>
      </c>
      <c r="L200" s="50">
        <f t="shared" si="41"/>
        <v>6.9499999999997897E-2</v>
      </c>
      <c r="M200" s="50">
        <f t="shared" si="38"/>
        <v>9.1500602539471849</v>
      </c>
      <c r="N200" s="52">
        <f t="shared" si="38"/>
        <v>2.3629331234407158</v>
      </c>
      <c r="O200" s="52">
        <f t="shared" si="38"/>
        <v>1.9801651122939665</v>
      </c>
      <c r="P200" s="51">
        <f t="shared" si="30"/>
        <v>25.824235664692868</v>
      </c>
      <c r="Q200" s="51" t="s">
        <v>4</v>
      </c>
      <c r="R200" s="51">
        <f t="shared" si="31"/>
        <v>21.641006259382348</v>
      </c>
      <c r="S200" s="51" t="s">
        <v>4</v>
      </c>
      <c r="T200" s="51">
        <f t="shared" si="32"/>
        <v>4.1832294053105201</v>
      </c>
      <c r="U200" s="51">
        <f t="shared" si="33"/>
        <v>47.465241924075215</v>
      </c>
      <c r="V200" s="51">
        <f t="shared" si="29"/>
        <v>8.8132478330184423</v>
      </c>
      <c r="W200" s="51">
        <f t="shared" si="35"/>
        <v>23.706217996021657</v>
      </c>
      <c r="X200" s="43" t="s">
        <v>6</v>
      </c>
    </row>
    <row r="201" spans="2:24" ht="15" x14ac:dyDescent="0.25">
      <c r="B201" s="44">
        <v>40140</v>
      </c>
      <c r="C201" s="44" t="s">
        <v>5</v>
      </c>
      <c r="D201" s="57">
        <v>44.086799999999997</v>
      </c>
      <c r="E201" s="57" t="s">
        <v>4</v>
      </c>
      <c r="F201" s="58">
        <v>43.550600000000003</v>
      </c>
      <c r="G201" s="58" t="s">
        <v>4</v>
      </c>
      <c r="H201" s="58">
        <v>43.828600000000002</v>
      </c>
      <c r="I201" s="58" t="s">
        <v>4</v>
      </c>
      <c r="J201" s="49">
        <f t="shared" si="39"/>
        <v>0.95319999999999538</v>
      </c>
      <c r="K201" s="50">
        <f t="shared" si="40"/>
        <v>0.84399999999999409</v>
      </c>
      <c r="L201" s="50">
        <f t="shared" si="41"/>
        <v>0</v>
      </c>
      <c r="M201" s="50">
        <f t="shared" si="38"/>
        <v>9.4496845215223821</v>
      </c>
      <c r="N201" s="52">
        <f t="shared" si="38"/>
        <v>3.0381521860520873</v>
      </c>
      <c r="O201" s="52">
        <f t="shared" si="38"/>
        <v>1.8387247471301118</v>
      </c>
      <c r="P201" s="51">
        <f t="shared" si="30"/>
        <v>32.150831904837275</v>
      </c>
      <c r="Q201" s="51" t="s">
        <v>4</v>
      </c>
      <c r="R201" s="51">
        <f t="shared" si="31"/>
        <v>19.458054318557146</v>
      </c>
      <c r="S201" s="51" t="s">
        <v>4</v>
      </c>
      <c r="T201" s="51">
        <f t="shared" si="32"/>
        <v>12.69277758628013</v>
      </c>
      <c r="U201" s="51">
        <f t="shared" si="33"/>
        <v>51.608886223394421</v>
      </c>
      <c r="V201" s="51">
        <f t="shared" si="29"/>
        <v>24.594170723503169</v>
      </c>
      <c r="W201" s="51">
        <f t="shared" si="35"/>
        <v>23.769643190841766</v>
      </c>
      <c r="X201" s="43" t="s">
        <v>6</v>
      </c>
    </row>
    <row r="202" spans="2:24" ht="15" x14ac:dyDescent="0.25">
      <c r="B202" s="44">
        <v>40141</v>
      </c>
      <c r="C202" s="44" t="s">
        <v>5</v>
      </c>
      <c r="D202" s="57">
        <v>43.8384</v>
      </c>
      <c r="E202" s="57" t="s">
        <v>4</v>
      </c>
      <c r="F202" s="58">
        <v>43.421500000000002</v>
      </c>
      <c r="G202" s="58" t="s">
        <v>4</v>
      </c>
      <c r="H202" s="58">
        <v>43.679600000000001</v>
      </c>
      <c r="I202" s="58" t="s">
        <v>4</v>
      </c>
      <c r="J202" s="49">
        <f t="shared" si="39"/>
        <v>0.41689999999999827</v>
      </c>
      <c r="K202" s="50">
        <f t="shared" si="40"/>
        <v>0</v>
      </c>
      <c r="L202" s="50">
        <f t="shared" si="41"/>
        <v>0.1291000000000011</v>
      </c>
      <c r="M202" s="50">
        <f t="shared" si="38"/>
        <v>9.1916070556993539</v>
      </c>
      <c r="N202" s="52">
        <f t="shared" si="38"/>
        <v>2.8211413156197951</v>
      </c>
      <c r="O202" s="52">
        <f t="shared" si="38"/>
        <v>1.8364872651922477</v>
      </c>
      <c r="P202" s="51">
        <f t="shared" si="30"/>
        <v>30.692579638405192</v>
      </c>
      <c r="Q202" s="51" t="s">
        <v>4</v>
      </c>
      <c r="R202" s="51">
        <f t="shared" si="31"/>
        <v>19.98004542691492</v>
      </c>
      <c r="S202" s="51" t="s">
        <v>4</v>
      </c>
      <c r="T202" s="51">
        <f t="shared" si="32"/>
        <v>10.712534211490272</v>
      </c>
      <c r="U202" s="51">
        <f t="shared" si="33"/>
        <v>50.672625065320112</v>
      </c>
      <c r="V202" s="51">
        <f t="shared" si="29"/>
        <v>21.140673485301306</v>
      </c>
      <c r="W202" s="51">
        <f t="shared" si="35"/>
        <v>23.581859640446019</v>
      </c>
      <c r="X202" s="43" t="s">
        <v>6</v>
      </c>
    </row>
    <row r="203" spans="2:24" ht="15" x14ac:dyDescent="0.25">
      <c r="B203" s="44">
        <v>40142</v>
      </c>
      <c r="C203" s="44" t="s">
        <v>5</v>
      </c>
      <c r="D203" s="57">
        <v>43.908000000000001</v>
      </c>
      <c r="E203" s="57" t="s">
        <v>4</v>
      </c>
      <c r="F203" s="58">
        <v>43.6995</v>
      </c>
      <c r="G203" s="58" t="s">
        <v>4</v>
      </c>
      <c r="H203" s="58">
        <v>43.868299999999998</v>
      </c>
      <c r="I203" s="58" t="s">
        <v>4</v>
      </c>
      <c r="J203" s="49">
        <f t="shared" si="39"/>
        <v>0.2284000000000006</v>
      </c>
      <c r="K203" s="50">
        <f t="shared" si="40"/>
        <v>6.9600000000001216E-2</v>
      </c>
      <c r="L203" s="50">
        <f t="shared" si="41"/>
        <v>0</v>
      </c>
      <c r="M203" s="50">
        <f t="shared" si="38"/>
        <v>8.7634636945779718</v>
      </c>
      <c r="N203" s="52">
        <f t="shared" si="38"/>
        <v>2.6892312216469536</v>
      </c>
      <c r="O203" s="52">
        <f t="shared" si="38"/>
        <v>1.7053096033928015</v>
      </c>
      <c r="P203" s="51">
        <f t="shared" si="30"/>
        <v>30.686852999811059</v>
      </c>
      <c r="Q203" s="51" t="s">
        <v>4</v>
      </c>
      <c r="R203" s="51">
        <f t="shared" si="31"/>
        <v>19.459310414532677</v>
      </c>
      <c r="S203" s="51" t="s">
        <v>4</v>
      </c>
      <c r="T203" s="51">
        <f t="shared" si="32"/>
        <v>11.227542585278382</v>
      </c>
      <c r="U203" s="51">
        <f t="shared" si="33"/>
        <v>50.146163414343732</v>
      </c>
      <c r="V203" s="51">
        <f t="shared" si="29"/>
        <v>22.38963426276171</v>
      </c>
      <c r="W203" s="51">
        <f t="shared" si="35"/>
        <v>23.496700684897142</v>
      </c>
      <c r="X203" s="43" t="s">
        <v>6</v>
      </c>
    </row>
    <row r="204" spans="2:24" ht="15" x14ac:dyDescent="0.25">
      <c r="B204" s="44">
        <v>40144</v>
      </c>
      <c r="C204" s="44" t="s">
        <v>5</v>
      </c>
      <c r="D204" s="57">
        <v>43.520800000000001</v>
      </c>
      <c r="E204" s="57" t="s">
        <v>4</v>
      </c>
      <c r="F204" s="58">
        <v>42.597299999999997</v>
      </c>
      <c r="G204" s="58" t="s">
        <v>4</v>
      </c>
      <c r="H204" s="58">
        <v>43.203000000000003</v>
      </c>
      <c r="I204" s="58" t="s">
        <v>4</v>
      </c>
      <c r="J204" s="49">
        <f t="shared" si="39"/>
        <v>1.2710000000000008</v>
      </c>
      <c r="K204" s="50">
        <f t="shared" si="40"/>
        <v>0</v>
      </c>
      <c r="L204" s="50">
        <f t="shared" si="41"/>
        <v>1.1022000000000034</v>
      </c>
      <c r="M204" s="50">
        <f t="shared" si="38"/>
        <v>9.4085020021081167</v>
      </c>
      <c r="N204" s="52">
        <f t="shared" si="38"/>
        <v>2.4971432772436</v>
      </c>
      <c r="O204" s="52">
        <f t="shared" si="38"/>
        <v>2.6857017745790333</v>
      </c>
      <c r="P204" s="51">
        <f t="shared" si="30"/>
        <v>26.541348204890404</v>
      </c>
      <c r="Q204" s="51" t="s">
        <v>4</v>
      </c>
      <c r="R204" s="51">
        <f t="shared" si="31"/>
        <v>28.545476994927157</v>
      </c>
      <c r="S204" s="51" t="s">
        <v>4</v>
      </c>
      <c r="T204" s="51">
        <f t="shared" si="32"/>
        <v>2.0041287900367522</v>
      </c>
      <c r="U204" s="51">
        <f t="shared" si="33"/>
        <v>55.086825199817561</v>
      </c>
      <c r="V204" s="51">
        <f t="shared" si="29"/>
        <v>3.6381272341746596</v>
      </c>
      <c r="W204" s="51">
        <f t="shared" si="35"/>
        <v>22.078231152702678</v>
      </c>
      <c r="X204" s="43" t="s">
        <v>6</v>
      </c>
    </row>
    <row r="205" spans="2:24" ht="15" x14ac:dyDescent="0.25">
      <c r="B205" s="44">
        <v>40147</v>
      </c>
      <c r="C205" s="44" t="s">
        <v>5</v>
      </c>
      <c r="D205" s="57">
        <v>43.312199999999997</v>
      </c>
      <c r="E205" s="57" t="s">
        <v>4</v>
      </c>
      <c r="F205" s="58">
        <v>42.805900000000001</v>
      </c>
      <c r="G205" s="58" t="s">
        <v>4</v>
      </c>
      <c r="H205" s="58">
        <v>43.252800000000001</v>
      </c>
      <c r="I205" s="58" t="s">
        <v>4</v>
      </c>
      <c r="J205" s="49">
        <f t="shared" si="39"/>
        <v>0.50629999999999598</v>
      </c>
      <c r="K205" s="50">
        <f t="shared" si="40"/>
        <v>0</v>
      </c>
      <c r="L205" s="50">
        <f t="shared" si="41"/>
        <v>0</v>
      </c>
      <c r="M205" s="50">
        <f t="shared" si="38"/>
        <v>9.2427661448146754</v>
      </c>
      <c r="N205" s="52">
        <f t="shared" si="38"/>
        <v>2.3187759002976285</v>
      </c>
      <c r="O205" s="52">
        <f t="shared" si="38"/>
        <v>2.4938659335376738</v>
      </c>
      <c r="P205" s="51">
        <f t="shared" si="30"/>
        <v>25.087466933245899</v>
      </c>
      <c r="Q205" s="51" t="s">
        <v>4</v>
      </c>
      <c r="R205" s="51">
        <f t="shared" si="31"/>
        <v>26.981813609303192</v>
      </c>
      <c r="S205" s="51" t="s">
        <v>4</v>
      </c>
      <c r="T205" s="51">
        <f t="shared" si="32"/>
        <v>1.8943466760572925</v>
      </c>
      <c r="U205" s="51">
        <f t="shared" si="33"/>
        <v>52.069280542549095</v>
      </c>
      <c r="V205" s="51">
        <f t="shared" si="29"/>
        <v>3.6381272341746729</v>
      </c>
      <c r="W205" s="51">
        <f t="shared" si="35"/>
        <v>20.761080872807817</v>
      </c>
      <c r="X205" s="43" t="s">
        <v>6</v>
      </c>
    </row>
    <row r="206" spans="2:24" ht="15" x14ac:dyDescent="0.25">
      <c r="B206" s="44">
        <v>40148</v>
      </c>
      <c r="C206" s="44" t="s">
        <v>5</v>
      </c>
      <c r="D206" s="57">
        <v>43.9876</v>
      </c>
      <c r="E206" s="57" t="s">
        <v>4</v>
      </c>
      <c r="F206" s="58">
        <v>43.570399999999999</v>
      </c>
      <c r="G206" s="58" t="s">
        <v>4</v>
      </c>
      <c r="H206" s="58">
        <v>43.6995</v>
      </c>
      <c r="I206" s="58" t="s">
        <v>4</v>
      </c>
      <c r="J206" s="49">
        <f t="shared" si="39"/>
        <v>0.7347999999999999</v>
      </c>
      <c r="K206" s="50">
        <f t="shared" si="40"/>
        <v>0.67540000000000333</v>
      </c>
      <c r="L206" s="50">
        <f t="shared" si="41"/>
        <v>0</v>
      </c>
      <c r="M206" s="50">
        <f t="shared" si="38"/>
        <v>9.3173685630421978</v>
      </c>
      <c r="N206" s="52">
        <f t="shared" si="38"/>
        <v>2.8285490502763726</v>
      </c>
      <c r="O206" s="52">
        <f t="shared" si="38"/>
        <v>2.3157326525706972</v>
      </c>
      <c r="P206" s="51">
        <f t="shared" si="30"/>
        <v>30.357810052678953</v>
      </c>
      <c r="Q206" s="51" t="s">
        <v>4</v>
      </c>
      <c r="R206" s="51">
        <f t="shared" si="31"/>
        <v>24.85393420794971</v>
      </c>
      <c r="S206" s="51" t="s">
        <v>4</v>
      </c>
      <c r="T206" s="51">
        <f t="shared" si="32"/>
        <v>5.5038758447292437</v>
      </c>
      <c r="U206" s="51">
        <f t="shared" si="33"/>
        <v>55.211744260628663</v>
      </c>
      <c r="V206" s="51">
        <f t="shared" si="29"/>
        <v>9.9686686563424551</v>
      </c>
      <c r="W206" s="51">
        <f t="shared" si="35"/>
        <v>19.990194285917433</v>
      </c>
      <c r="X206" s="43" t="s">
        <v>6</v>
      </c>
    </row>
    <row r="207" spans="2:24" ht="15" x14ac:dyDescent="0.25">
      <c r="B207" s="44">
        <v>40149</v>
      </c>
      <c r="C207" s="44" t="s">
        <v>5</v>
      </c>
      <c r="D207" s="57">
        <v>44.176099999999998</v>
      </c>
      <c r="E207" s="57" t="s">
        <v>4</v>
      </c>
      <c r="F207" s="58">
        <v>43.669699999999999</v>
      </c>
      <c r="G207" s="58" t="s">
        <v>4</v>
      </c>
      <c r="H207" s="58">
        <v>43.759099999999997</v>
      </c>
      <c r="I207" s="58" t="s">
        <v>4</v>
      </c>
      <c r="J207" s="49">
        <f t="shared" si="39"/>
        <v>0.5063999999999993</v>
      </c>
      <c r="K207" s="50">
        <f t="shared" si="40"/>
        <v>0.18849999999999767</v>
      </c>
      <c r="L207" s="50">
        <f t="shared" si="41"/>
        <v>0</v>
      </c>
      <c r="M207" s="50">
        <f t="shared" si="38"/>
        <v>9.1582422371106116</v>
      </c>
      <c r="N207" s="52">
        <f t="shared" si="38"/>
        <v>2.8150098323994865</v>
      </c>
      <c r="O207" s="52">
        <f t="shared" si="38"/>
        <v>2.1503231773870759</v>
      </c>
      <c r="P207" s="51">
        <f t="shared" si="30"/>
        <v>30.737446766723775</v>
      </c>
      <c r="Q207" s="51" t="s">
        <v>4</v>
      </c>
      <c r="R207" s="51">
        <f t="shared" si="31"/>
        <v>23.479649497298009</v>
      </c>
      <c r="S207" s="51" t="s">
        <v>4</v>
      </c>
      <c r="T207" s="51">
        <f t="shared" si="32"/>
        <v>7.2577972694257653</v>
      </c>
      <c r="U207" s="51">
        <f t="shared" si="33"/>
        <v>54.217096264021784</v>
      </c>
      <c r="V207" s="51">
        <f t="shared" si="29"/>
        <v>13.386547361522949</v>
      </c>
      <c r="W207" s="51">
        <f t="shared" si="35"/>
        <v>19.518505219889256</v>
      </c>
      <c r="X207" s="43" t="s">
        <v>6</v>
      </c>
    </row>
    <row r="208" spans="2:24" ht="15" x14ac:dyDescent="0.25">
      <c r="B208" s="44">
        <v>40150</v>
      </c>
      <c r="C208" s="44" t="s">
        <v>5</v>
      </c>
      <c r="D208" s="57">
        <v>44.186100000000003</v>
      </c>
      <c r="E208" s="57" t="s">
        <v>4</v>
      </c>
      <c r="F208" s="58">
        <v>43.570399999999999</v>
      </c>
      <c r="G208" s="58" t="s">
        <v>4</v>
      </c>
      <c r="H208" s="58">
        <v>43.580300000000001</v>
      </c>
      <c r="I208" s="58" t="s">
        <v>4</v>
      </c>
      <c r="J208" s="49">
        <f t="shared" si="39"/>
        <v>0.61570000000000391</v>
      </c>
      <c r="K208" s="50">
        <f t="shared" si="40"/>
        <v>0</v>
      </c>
      <c r="L208" s="50">
        <f t="shared" si="41"/>
        <v>9.92999999999995E-2</v>
      </c>
      <c r="M208" s="50">
        <f t="shared" si="38"/>
        <v>9.1197820773169997</v>
      </c>
      <c r="N208" s="52">
        <f t="shared" si="38"/>
        <v>2.6139377015138088</v>
      </c>
      <c r="O208" s="52">
        <f t="shared" si="38"/>
        <v>2.0960286647165702</v>
      </c>
      <c r="P208" s="51">
        <f t="shared" si="30"/>
        <v>28.662282490447598</v>
      </c>
      <c r="Q208" s="51" t="s">
        <v>4</v>
      </c>
      <c r="R208" s="51">
        <f t="shared" si="31"/>
        <v>22.983319633589456</v>
      </c>
      <c r="S208" s="51" t="s">
        <v>4</v>
      </c>
      <c r="T208" s="51">
        <f t="shared" si="32"/>
        <v>5.6789628568581421</v>
      </c>
      <c r="U208" s="51">
        <f t="shared" si="33"/>
        <v>51.645602124037055</v>
      </c>
      <c r="V208" s="51">
        <f t="shared" si="29"/>
        <v>10.996024101372655</v>
      </c>
      <c r="W208" s="51">
        <f t="shared" si="35"/>
        <v>18.909756568566642</v>
      </c>
      <c r="X208" s="43" t="s">
        <v>6</v>
      </c>
    </row>
    <row r="209" spans="2:24" ht="15" x14ac:dyDescent="0.25">
      <c r="B209" s="44">
        <v>40151</v>
      </c>
      <c r="C209" s="44" t="s">
        <v>5</v>
      </c>
      <c r="D209" s="57">
        <v>44.414400000000001</v>
      </c>
      <c r="E209" s="57" t="s">
        <v>4</v>
      </c>
      <c r="F209" s="58">
        <v>43.351999999999997</v>
      </c>
      <c r="G209" s="58" t="s">
        <v>4</v>
      </c>
      <c r="H209" s="58">
        <v>43.808799999999998</v>
      </c>
      <c r="I209" s="58" t="s">
        <v>4</v>
      </c>
      <c r="J209" s="49">
        <f t="shared" si="39"/>
        <v>1.0624000000000038</v>
      </c>
      <c r="K209" s="50">
        <f t="shared" si="40"/>
        <v>0.22829999999999728</v>
      </c>
      <c r="L209" s="50">
        <f t="shared" si="41"/>
        <v>0</v>
      </c>
      <c r="M209" s="50">
        <f t="shared" si="38"/>
        <v>9.5307690717943601</v>
      </c>
      <c r="N209" s="52">
        <f t="shared" si="38"/>
        <v>2.6555278656913912</v>
      </c>
      <c r="O209" s="52">
        <f t="shared" si="38"/>
        <v>1.9463123315225295</v>
      </c>
      <c r="P209" s="51">
        <f t="shared" si="30"/>
        <v>27.862681864260452</v>
      </c>
      <c r="Q209" s="51" t="s">
        <v>4</v>
      </c>
      <c r="R209" s="51">
        <f t="shared" si="31"/>
        <v>20.42135652286974</v>
      </c>
      <c r="S209" s="51" t="s">
        <v>4</v>
      </c>
      <c r="T209" s="51">
        <f t="shared" si="32"/>
        <v>7.4413253413907121</v>
      </c>
      <c r="U209" s="51">
        <f t="shared" si="33"/>
        <v>48.284038387130195</v>
      </c>
      <c r="V209" s="51">
        <f t="shared" ref="V209:V272" si="42">(100*(T209/U209))</f>
        <v>15.411563717450258</v>
      </c>
      <c r="W209" s="51">
        <f t="shared" si="35"/>
        <v>18.659885650629757</v>
      </c>
      <c r="X209" s="43" t="s">
        <v>6</v>
      </c>
    </row>
    <row r="210" spans="2:24" ht="15" x14ac:dyDescent="0.25">
      <c r="B210" s="44">
        <v>40154</v>
      </c>
      <c r="C210" s="44" t="s">
        <v>5</v>
      </c>
      <c r="D210" s="57">
        <v>43.977600000000002</v>
      </c>
      <c r="E210" s="57" t="s">
        <v>4</v>
      </c>
      <c r="F210" s="58">
        <v>43.510899999999999</v>
      </c>
      <c r="G210" s="58" t="s">
        <v>4</v>
      </c>
      <c r="H210" s="58">
        <v>43.600200000000001</v>
      </c>
      <c r="I210" s="58" t="s">
        <v>4</v>
      </c>
      <c r="J210" s="49">
        <f t="shared" si="39"/>
        <v>0.466700000000003</v>
      </c>
      <c r="K210" s="50">
        <f t="shared" si="40"/>
        <v>0</v>
      </c>
      <c r="L210" s="50">
        <f t="shared" si="41"/>
        <v>0</v>
      </c>
      <c r="M210" s="50">
        <f t="shared" si="38"/>
        <v>9.3166998523804807</v>
      </c>
      <c r="N210" s="52">
        <f t="shared" si="38"/>
        <v>2.4658473038562918</v>
      </c>
      <c r="O210" s="52">
        <f t="shared" si="38"/>
        <v>1.807290022128063</v>
      </c>
      <c r="P210" s="51">
        <f t="shared" ref="P210:P273" si="43">(100*(N210/M210))</f>
        <v>26.466960865185012</v>
      </c>
      <c r="Q210" s="51" t="s">
        <v>4</v>
      </c>
      <c r="R210" s="51">
        <f t="shared" ref="R210:R273" si="44">(100*(O210/M210))</f>
        <v>19.398392679423797</v>
      </c>
      <c r="S210" s="51" t="s">
        <v>4</v>
      </c>
      <c r="T210" s="51">
        <f t="shared" ref="T210:T273" si="45">ABS(P210-R210)</f>
        <v>7.0685681857612153</v>
      </c>
      <c r="U210" s="51">
        <f t="shared" ref="U210:U273" si="46">P210+R210</f>
        <v>45.865353544608809</v>
      </c>
      <c r="V210" s="51">
        <f t="shared" si="42"/>
        <v>15.411563717450255</v>
      </c>
      <c r="W210" s="51">
        <f t="shared" si="35"/>
        <v>18.427862655402652</v>
      </c>
      <c r="X210" s="43" t="s">
        <v>6</v>
      </c>
    </row>
    <row r="211" spans="2:24" ht="15" x14ac:dyDescent="0.25">
      <c r="B211" s="44">
        <v>40155</v>
      </c>
      <c r="C211" s="44" t="s">
        <v>5</v>
      </c>
      <c r="D211" s="57">
        <v>43.689599999999999</v>
      </c>
      <c r="E211" s="57" t="s">
        <v>4</v>
      </c>
      <c r="F211" s="58">
        <v>43.054000000000002</v>
      </c>
      <c r="G211" s="58" t="s">
        <v>4</v>
      </c>
      <c r="H211" s="58">
        <v>43.334099999999999</v>
      </c>
      <c r="I211" s="58" t="s">
        <v>4</v>
      </c>
      <c r="J211" s="49">
        <f t="shared" si="39"/>
        <v>0.63559999999999661</v>
      </c>
      <c r="K211" s="50">
        <f t="shared" si="40"/>
        <v>0</v>
      </c>
      <c r="L211" s="50">
        <f t="shared" si="41"/>
        <v>0.45689999999999742</v>
      </c>
      <c r="M211" s="50">
        <f t="shared" ref="M211:O226" si="47">M210-(M210/14)+J211</f>
        <v>9.2868212914961568</v>
      </c>
      <c r="N211" s="52">
        <f t="shared" si="47"/>
        <v>2.2897153535808425</v>
      </c>
      <c r="O211" s="52">
        <f t="shared" si="47"/>
        <v>2.1350978776903418</v>
      </c>
      <c r="P211" s="51">
        <f t="shared" si="43"/>
        <v>24.655533704277378</v>
      </c>
      <c r="Q211" s="51" t="s">
        <v>4</v>
      </c>
      <c r="R211" s="51">
        <f t="shared" si="44"/>
        <v>22.990620909712433</v>
      </c>
      <c r="S211" s="51" t="s">
        <v>4</v>
      </c>
      <c r="T211" s="51">
        <f t="shared" si="45"/>
        <v>1.6649127945649447</v>
      </c>
      <c r="U211" s="51">
        <f t="shared" si="46"/>
        <v>47.646154613989808</v>
      </c>
      <c r="V211" s="51">
        <f t="shared" si="42"/>
        <v>3.4943277333782876</v>
      </c>
      <c r="W211" s="51">
        <f t="shared" si="35"/>
        <v>17.361181589543769</v>
      </c>
      <c r="X211" s="43" t="s">
        <v>6</v>
      </c>
    </row>
    <row r="212" spans="2:24" ht="15" x14ac:dyDescent="0.25">
      <c r="B212" s="44">
        <v>40156</v>
      </c>
      <c r="C212" s="44" t="s">
        <v>5</v>
      </c>
      <c r="D212" s="57">
        <v>43.808799999999998</v>
      </c>
      <c r="E212" s="57" t="s">
        <v>4</v>
      </c>
      <c r="F212" s="58">
        <v>43.014299999999999</v>
      </c>
      <c r="G212" s="58" t="s">
        <v>4</v>
      </c>
      <c r="H212" s="58">
        <v>43.768999999999998</v>
      </c>
      <c r="I212" s="58" t="s">
        <v>4</v>
      </c>
      <c r="J212" s="49">
        <f t="shared" si="39"/>
        <v>0.79449999999999932</v>
      </c>
      <c r="K212" s="50">
        <f t="shared" si="40"/>
        <v>0.11919999999999931</v>
      </c>
      <c r="L212" s="50">
        <f t="shared" si="41"/>
        <v>0</v>
      </c>
      <c r="M212" s="50">
        <f t="shared" si="47"/>
        <v>9.4179769135321454</v>
      </c>
      <c r="N212" s="52">
        <f t="shared" si="47"/>
        <v>2.245364256896496</v>
      </c>
      <c r="O212" s="52">
        <f t="shared" si="47"/>
        <v>1.9825908864267459</v>
      </c>
      <c r="P212" s="51">
        <f t="shared" si="43"/>
        <v>23.841258876630523</v>
      </c>
      <c r="Q212" s="51" t="s">
        <v>4</v>
      </c>
      <c r="R212" s="51">
        <f t="shared" si="44"/>
        <v>21.051133429495628</v>
      </c>
      <c r="S212" s="51" t="s">
        <v>4</v>
      </c>
      <c r="T212" s="51">
        <f t="shared" si="45"/>
        <v>2.7901254471348942</v>
      </c>
      <c r="U212" s="51">
        <f t="shared" si="46"/>
        <v>44.892392306126155</v>
      </c>
      <c r="V212" s="51">
        <f t="shared" si="42"/>
        <v>6.215140926571082</v>
      </c>
      <c r="W212" s="51">
        <f t="shared" si="35"/>
        <v>16.565035827902864</v>
      </c>
      <c r="X212" s="43" t="s">
        <v>6</v>
      </c>
    </row>
    <row r="213" spans="2:24" ht="15" x14ac:dyDescent="0.25">
      <c r="B213" s="44">
        <v>40157</v>
      </c>
      <c r="C213" s="44" t="s">
        <v>5</v>
      </c>
      <c r="D213" s="57">
        <v>44.225700000000003</v>
      </c>
      <c r="E213" s="57" t="s">
        <v>4</v>
      </c>
      <c r="F213" s="58">
        <v>43.927900000000001</v>
      </c>
      <c r="G213" s="58" t="s">
        <v>4</v>
      </c>
      <c r="H213" s="58">
        <v>43.9876</v>
      </c>
      <c r="I213" s="58" t="s">
        <v>4</v>
      </c>
      <c r="J213" s="49">
        <f t="shared" si="39"/>
        <v>0.45670000000000499</v>
      </c>
      <c r="K213" s="50">
        <f t="shared" si="40"/>
        <v>0.41690000000000538</v>
      </c>
      <c r="L213" s="50">
        <f t="shared" si="41"/>
        <v>0</v>
      </c>
      <c r="M213" s="50">
        <f t="shared" si="47"/>
        <v>9.2019642768512835</v>
      </c>
      <c r="N213" s="52">
        <f t="shared" si="47"/>
        <v>2.5018810956896087</v>
      </c>
      <c r="O213" s="52">
        <f t="shared" si="47"/>
        <v>1.8409772516819782</v>
      </c>
      <c r="P213" s="51">
        <f t="shared" si="43"/>
        <v>27.18855475220014</v>
      </c>
      <c r="Q213" s="51" t="s">
        <v>4</v>
      </c>
      <c r="R213" s="51">
        <f t="shared" si="44"/>
        <v>20.006350777878932</v>
      </c>
      <c r="S213" s="51" t="s">
        <v>4</v>
      </c>
      <c r="T213" s="51">
        <f t="shared" si="45"/>
        <v>7.1822039743212081</v>
      </c>
      <c r="U213" s="51">
        <f t="shared" si="46"/>
        <v>47.194905530079069</v>
      </c>
      <c r="V213" s="51">
        <f t="shared" si="42"/>
        <v>15.218176397754885</v>
      </c>
      <c r="W213" s="51">
        <f t="shared" si="35"/>
        <v>16.468831582892296</v>
      </c>
      <c r="X213" s="43" t="s">
        <v>6</v>
      </c>
    </row>
    <row r="214" spans="2:24" ht="15" x14ac:dyDescent="0.25">
      <c r="B214" s="44">
        <v>40158</v>
      </c>
      <c r="C214" s="44" t="s">
        <v>5</v>
      </c>
      <c r="D214" s="57">
        <v>44.275399999999998</v>
      </c>
      <c r="E214" s="57" t="s">
        <v>4</v>
      </c>
      <c r="F214" s="58">
        <v>43.64</v>
      </c>
      <c r="G214" s="58" t="s">
        <v>4</v>
      </c>
      <c r="H214" s="58">
        <v>43.818800000000003</v>
      </c>
      <c r="I214" s="58" t="s">
        <v>4</v>
      </c>
      <c r="J214" s="49">
        <f t="shared" si="39"/>
        <v>0.63539999999999708</v>
      </c>
      <c r="K214" s="50">
        <f t="shared" si="40"/>
        <v>0</v>
      </c>
      <c r="L214" s="50">
        <f t="shared" si="41"/>
        <v>0.28790000000000049</v>
      </c>
      <c r="M214" s="50">
        <f t="shared" si="47"/>
        <v>9.1800811142190462</v>
      </c>
      <c r="N214" s="52">
        <f t="shared" si="47"/>
        <v>2.323175303140351</v>
      </c>
      <c r="O214" s="52">
        <f t="shared" si="47"/>
        <v>1.9973788765618374</v>
      </c>
      <c r="P214" s="51">
        <f t="shared" si="43"/>
        <v>25.306696904256981</v>
      </c>
      <c r="Q214" s="51" t="s">
        <v>4</v>
      </c>
      <c r="R214" s="51">
        <f t="shared" si="44"/>
        <v>21.757747580989161</v>
      </c>
      <c r="S214" s="51" t="s">
        <v>4</v>
      </c>
      <c r="T214" s="51">
        <f t="shared" si="45"/>
        <v>3.54894932326782</v>
      </c>
      <c r="U214" s="51">
        <f t="shared" si="46"/>
        <v>47.064444485246142</v>
      </c>
      <c r="V214" s="51">
        <f t="shared" si="42"/>
        <v>7.5406166206431093</v>
      </c>
      <c r="W214" s="51">
        <f t="shared" si="35"/>
        <v>15.831101942731639</v>
      </c>
      <c r="X214" s="43" t="s">
        <v>6</v>
      </c>
    </row>
    <row r="215" spans="2:24" ht="15" x14ac:dyDescent="0.25">
      <c r="B215" s="44">
        <v>40161</v>
      </c>
      <c r="C215" s="44" t="s">
        <v>5</v>
      </c>
      <c r="D215" s="57">
        <v>44.285400000000003</v>
      </c>
      <c r="E215" s="57" t="s">
        <v>4</v>
      </c>
      <c r="F215" s="58">
        <v>43.8782</v>
      </c>
      <c r="G215" s="58" t="s">
        <v>4</v>
      </c>
      <c r="H215" s="58">
        <v>44.235700000000001</v>
      </c>
      <c r="I215" s="58" t="s">
        <v>4</v>
      </c>
      <c r="J215" s="49">
        <f t="shared" si="39"/>
        <v>0.46659999999999968</v>
      </c>
      <c r="K215" s="50">
        <f t="shared" si="40"/>
        <v>1.0000000000005116E-2</v>
      </c>
      <c r="L215" s="50">
        <f t="shared" si="41"/>
        <v>0</v>
      </c>
      <c r="M215" s="50">
        <f t="shared" si="47"/>
        <v>8.9909610346319706</v>
      </c>
      <c r="N215" s="52">
        <f t="shared" si="47"/>
        <v>2.1672342100589024</v>
      </c>
      <c r="O215" s="52">
        <f t="shared" si="47"/>
        <v>1.8547089568074204</v>
      </c>
      <c r="P215" s="51">
        <f t="shared" si="43"/>
        <v>24.104589061291758</v>
      </c>
      <c r="Q215" s="51" t="s">
        <v>4</v>
      </c>
      <c r="R215" s="51">
        <f t="shared" si="44"/>
        <v>20.628595204264943</v>
      </c>
      <c r="S215" s="51" t="s">
        <v>4</v>
      </c>
      <c r="T215" s="51">
        <f t="shared" si="45"/>
        <v>3.4759938570268147</v>
      </c>
      <c r="U215" s="51">
        <f t="shared" si="46"/>
        <v>44.733184265556702</v>
      </c>
      <c r="V215" s="51">
        <f t="shared" si="42"/>
        <v>7.7705039650021801</v>
      </c>
      <c r="W215" s="51">
        <f t="shared" si="35"/>
        <v>15.255344944322392</v>
      </c>
      <c r="X215" s="43" t="s">
        <v>6</v>
      </c>
    </row>
    <row r="216" spans="2:24" ht="15" x14ac:dyDescent="0.25">
      <c r="B216" s="44">
        <v>40162</v>
      </c>
      <c r="C216" s="44" t="s">
        <v>5</v>
      </c>
      <c r="D216" s="57">
        <v>44.354900000000001</v>
      </c>
      <c r="E216" s="57" t="s">
        <v>4</v>
      </c>
      <c r="F216" s="58">
        <v>43.858400000000003</v>
      </c>
      <c r="G216" s="58" t="s">
        <v>4</v>
      </c>
      <c r="H216" s="58">
        <v>43.9876</v>
      </c>
      <c r="I216" s="58" t="s">
        <v>4</v>
      </c>
      <c r="J216" s="49">
        <f t="shared" si="39"/>
        <v>0.4964999999999975</v>
      </c>
      <c r="K216" s="50">
        <f t="shared" si="40"/>
        <v>6.9499999999997897E-2</v>
      </c>
      <c r="L216" s="50">
        <f t="shared" si="41"/>
        <v>0</v>
      </c>
      <c r="M216" s="50">
        <f t="shared" si="47"/>
        <v>8.845249532158256</v>
      </c>
      <c r="N216" s="52">
        <f t="shared" si="47"/>
        <v>2.0819317664832644</v>
      </c>
      <c r="O216" s="52">
        <f t="shared" si="47"/>
        <v>1.7222297456068905</v>
      </c>
      <c r="P216" s="51">
        <f t="shared" si="43"/>
        <v>23.537286980023385</v>
      </c>
      <c r="Q216" s="51" t="s">
        <v>4</v>
      </c>
      <c r="R216" s="51">
        <f t="shared" si="44"/>
        <v>19.470674505512378</v>
      </c>
      <c r="S216" s="51" t="s">
        <v>4</v>
      </c>
      <c r="T216" s="51">
        <f t="shared" si="45"/>
        <v>4.0666124745110075</v>
      </c>
      <c r="U216" s="51">
        <f t="shared" si="46"/>
        <v>43.007961485535759</v>
      </c>
      <c r="V216" s="51">
        <f t="shared" si="42"/>
        <v>9.4554876214690449</v>
      </c>
      <c r="W216" s="51">
        <f t="shared" si="35"/>
        <v>14.841069421261439</v>
      </c>
      <c r="X216" s="43" t="s">
        <v>6</v>
      </c>
    </row>
    <row r="217" spans="2:24" ht="15" x14ac:dyDescent="0.25">
      <c r="B217" s="44">
        <v>40163</v>
      </c>
      <c r="C217" s="44" t="s">
        <v>5</v>
      </c>
      <c r="D217" s="57">
        <v>44.384599999999999</v>
      </c>
      <c r="E217" s="57" t="s">
        <v>4</v>
      </c>
      <c r="F217" s="58">
        <v>43.977600000000002</v>
      </c>
      <c r="G217" s="58" t="s">
        <v>4</v>
      </c>
      <c r="H217" s="58">
        <v>44.046900000000001</v>
      </c>
      <c r="I217" s="58" t="s">
        <v>4</v>
      </c>
      <c r="J217" s="49">
        <f t="shared" si="39"/>
        <v>0.40699999999999648</v>
      </c>
      <c r="K217" s="50">
        <f t="shared" si="40"/>
        <v>2.9699999999998283E-2</v>
      </c>
      <c r="L217" s="50">
        <f t="shared" si="41"/>
        <v>0</v>
      </c>
      <c r="M217" s="50">
        <f t="shared" si="47"/>
        <v>8.620445994146948</v>
      </c>
      <c r="N217" s="52">
        <f t="shared" si="47"/>
        <v>1.962922354591601</v>
      </c>
      <c r="O217" s="52">
        <f t="shared" si="47"/>
        <v>1.5992133352063982</v>
      </c>
      <c r="P217" s="51">
        <f t="shared" si="43"/>
        <v>22.770542915347683</v>
      </c>
      <c r="Q217" s="51" t="s">
        <v>4</v>
      </c>
      <c r="R217" s="51">
        <f t="shared" si="44"/>
        <v>18.551399037732168</v>
      </c>
      <c r="S217" s="51" t="s">
        <v>4</v>
      </c>
      <c r="T217" s="51">
        <f t="shared" si="45"/>
        <v>4.2191438776155152</v>
      </c>
      <c r="U217" s="51">
        <f t="shared" si="46"/>
        <v>41.32194195307985</v>
      </c>
      <c r="V217" s="51">
        <f t="shared" si="42"/>
        <v>10.210420125961795</v>
      </c>
      <c r="W217" s="51">
        <f t="shared" si="35"/>
        <v>14.510308757311465</v>
      </c>
      <c r="X217" s="43" t="s">
        <v>6</v>
      </c>
    </row>
    <row r="218" spans="2:24" ht="15" x14ac:dyDescent="0.25">
      <c r="B218" s="44">
        <v>40164</v>
      </c>
      <c r="C218" s="44" t="s">
        <v>5</v>
      </c>
      <c r="D218" s="57">
        <v>43.898099999999999</v>
      </c>
      <c r="E218" s="57" t="s">
        <v>4</v>
      </c>
      <c r="F218" s="58">
        <v>43.451300000000003</v>
      </c>
      <c r="G218" s="58" t="s">
        <v>4</v>
      </c>
      <c r="H218" s="58">
        <v>43.510899999999999</v>
      </c>
      <c r="I218" s="58" t="s">
        <v>4</v>
      </c>
      <c r="J218" s="49">
        <f t="shared" si="39"/>
        <v>0.59559999999999746</v>
      </c>
      <c r="K218" s="50">
        <f t="shared" si="40"/>
        <v>0</v>
      </c>
      <c r="L218" s="50">
        <f t="shared" si="41"/>
        <v>0.5262999999999991</v>
      </c>
      <c r="M218" s="50">
        <f t="shared" si="47"/>
        <v>8.6002998517078773</v>
      </c>
      <c r="N218" s="52">
        <f t="shared" si="47"/>
        <v>1.8227136149779153</v>
      </c>
      <c r="O218" s="52">
        <f t="shared" si="47"/>
        <v>2.0112838112630831</v>
      </c>
      <c r="P218" s="51">
        <f t="shared" si="43"/>
        <v>21.193605413838618</v>
      </c>
      <c r="Q218" s="51" t="s">
        <v>4</v>
      </c>
      <c r="R218" s="51">
        <f t="shared" si="44"/>
        <v>23.386205666581212</v>
      </c>
      <c r="S218" s="51" t="s">
        <v>4</v>
      </c>
      <c r="T218" s="51">
        <f t="shared" si="45"/>
        <v>2.1926002527425936</v>
      </c>
      <c r="U218" s="51">
        <f t="shared" si="46"/>
        <v>44.57981108041983</v>
      </c>
      <c r="V218" s="51">
        <f t="shared" si="42"/>
        <v>4.9183704452835135</v>
      </c>
      <c r="W218" s="51">
        <f t="shared" si="35"/>
        <v>13.825170306452325</v>
      </c>
      <c r="X218" s="43" t="s">
        <v>6</v>
      </c>
    </row>
    <row r="219" spans="2:24" ht="15" x14ac:dyDescent="0.25">
      <c r="B219" s="44">
        <v>40165</v>
      </c>
      <c r="C219" s="44" t="s">
        <v>5</v>
      </c>
      <c r="D219" s="57">
        <v>44.244599999999998</v>
      </c>
      <c r="E219" s="57" t="s">
        <v>4</v>
      </c>
      <c r="F219" s="58">
        <v>43.767099999999999</v>
      </c>
      <c r="G219" s="58" t="s">
        <v>4</v>
      </c>
      <c r="H219" s="58">
        <v>44.224600000000002</v>
      </c>
      <c r="I219" s="58" t="s">
        <v>4</v>
      </c>
      <c r="J219" s="49">
        <f t="shared" si="39"/>
        <v>0.73369999999999891</v>
      </c>
      <c r="K219" s="50">
        <f t="shared" si="40"/>
        <v>0.34649999999999892</v>
      </c>
      <c r="L219" s="50">
        <f t="shared" si="41"/>
        <v>0</v>
      </c>
      <c r="M219" s="50">
        <f t="shared" si="47"/>
        <v>8.719692719443028</v>
      </c>
      <c r="N219" s="52">
        <f t="shared" si="47"/>
        <v>2.0390197853366345</v>
      </c>
      <c r="O219" s="52">
        <f t="shared" si="47"/>
        <v>1.8676206818871486</v>
      </c>
      <c r="P219" s="51">
        <f t="shared" si="43"/>
        <v>23.384078441090722</v>
      </c>
      <c r="Q219" s="51" t="s">
        <v>4</v>
      </c>
      <c r="R219" s="51">
        <f t="shared" si="44"/>
        <v>21.418423125424578</v>
      </c>
      <c r="S219" s="51" t="s">
        <v>4</v>
      </c>
      <c r="T219" s="51">
        <f t="shared" si="45"/>
        <v>1.9656553156661438</v>
      </c>
      <c r="U219" s="51">
        <f t="shared" si="46"/>
        <v>44.802501566515303</v>
      </c>
      <c r="V219" s="51">
        <f t="shared" si="42"/>
        <v>4.3873784876674033</v>
      </c>
      <c r="W219" s="51">
        <f t="shared" si="35"/>
        <v>13.151042319396259</v>
      </c>
      <c r="X219" s="43" t="s">
        <v>6</v>
      </c>
    </row>
    <row r="220" spans="2:24" ht="15" x14ac:dyDescent="0.25">
      <c r="B220" s="44">
        <v>40168</v>
      </c>
      <c r="C220" s="44" t="s">
        <v>5</v>
      </c>
      <c r="D220" s="57">
        <v>44.891100000000002</v>
      </c>
      <c r="E220" s="57" t="s">
        <v>4</v>
      </c>
      <c r="F220" s="58">
        <v>44.433500000000002</v>
      </c>
      <c r="G220" s="58" t="s">
        <v>4</v>
      </c>
      <c r="H220" s="58">
        <v>44.722000000000001</v>
      </c>
      <c r="I220" s="58" t="s">
        <v>4</v>
      </c>
      <c r="J220" s="49">
        <f t="shared" si="39"/>
        <v>0.6664999999999992</v>
      </c>
      <c r="K220" s="50">
        <f t="shared" si="40"/>
        <v>0.64650000000000318</v>
      </c>
      <c r="L220" s="50">
        <f t="shared" si="41"/>
        <v>0</v>
      </c>
      <c r="M220" s="50">
        <f t="shared" si="47"/>
        <v>8.7633575251970974</v>
      </c>
      <c r="N220" s="52">
        <f t="shared" si="47"/>
        <v>2.5398755149554493</v>
      </c>
      <c r="O220" s="52">
        <f t="shared" si="47"/>
        <v>1.7342192046094951</v>
      </c>
      <c r="P220" s="51">
        <f t="shared" si="43"/>
        <v>28.982904185440329</v>
      </c>
      <c r="Q220" s="51" t="s">
        <v>4</v>
      </c>
      <c r="R220" s="51">
        <f t="shared" si="44"/>
        <v>19.789438005046936</v>
      </c>
      <c r="S220" s="51" t="s">
        <v>4</v>
      </c>
      <c r="T220" s="51">
        <f t="shared" si="45"/>
        <v>9.1934661803933935</v>
      </c>
      <c r="U220" s="51">
        <f t="shared" si="46"/>
        <v>48.772342190487265</v>
      </c>
      <c r="V220" s="51">
        <f t="shared" si="42"/>
        <v>18.849753297651802</v>
      </c>
      <c r="W220" s="51">
        <f t="shared" si="35"/>
        <v>13.558093103557368</v>
      </c>
      <c r="X220" s="43" t="s">
        <v>6</v>
      </c>
    </row>
    <row r="221" spans="2:24" ht="15" x14ac:dyDescent="0.25">
      <c r="B221" s="44">
        <v>40169</v>
      </c>
      <c r="C221" s="44" t="s">
        <v>5</v>
      </c>
      <c r="D221" s="57">
        <v>45.050199999999997</v>
      </c>
      <c r="E221" s="57" t="s">
        <v>4</v>
      </c>
      <c r="F221" s="58">
        <v>44.791600000000003</v>
      </c>
      <c r="G221" s="58" t="s">
        <v>4</v>
      </c>
      <c r="H221" s="58">
        <v>44.990499999999997</v>
      </c>
      <c r="I221" s="58" t="s">
        <v>4</v>
      </c>
      <c r="J221" s="49">
        <f t="shared" si="39"/>
        <v>0.32819999999999538</v>
      </c>
      <c r="K221" s="50">
        <f t="shared" si="40"/>
        <v>0.15909999999999513</v>
      </c>
      <c r="L221" s="50">
        <f t="shared" si="41"/>
        <v>0</v>
      </c>
      <c r="M221" s="50">
        <f t="shared" si="47"/>
        <v>8.4656034162544422</v>
      </c>
      <c r="N221" s="52">
        <f t="shared" si="47"/>
        <v>2.5175558353157697</v>
      </c>
      <c r="O221" s="52">
        <f t="shared" si="47"/>
        <v>1.6103464042802453</v>
      </c>
      <c r="P221" s="51">
        <f t="shared" si="43"/>
        <v>29.738646042429988</v>
      </c>
      <c r="Q221" s="51" t="s">
        <v>4</v>
      </c>
      <c r="R221" s="51">
        <f t="shared" si="44"/>
        <v>19.022228246462483</v>
      </c>
      <c r="S221" s="51" t="s">
        <v>4</v>
      </c>
      <c r="T221" s="51">
        <f t="shared" si="45"/>
        <v>10.716417795967505</v>
      </c>
      <c r="U221" s="51">
        <f t="shared" si="46"/>
        <v>48.760874288892467</v>
      </c>
      <c r="V221" s="51">
        <f t="shared" si="42"/>
        <v>21.977493127945539</v>
      </c>
      <c r="W221" s="51">
        <f t="shared" si="35"/>
        <v>14.159478819585095</v>
      </c>
      <c r="X221" s="43" t="s">
        <v>6</v>
      </c>
    </row>
    <row r="222" spans="2:24" ht="15" x14ac:dyDescent="0.25">
      <c r="B222" s="44">
        <v>40170</v>
      </c>
      <c r="C222" s="44" t="s">
        <v>5</v>
      </c>
      <c r="D222" s="57">
        <v>45.328699999999998</v>
      </c>
      <c r="E222" s="57" t="s">
        <v>4</v>
      </c>
      <c r="F222" s="58">
        <v>44.970700000000001</v>
      </c>
      <c r="G222" s="58" t="s">
        <v>4</v>
      </c>
      <c r="H222" s="58">
        <v>45.318800000000003</v>
      </c>
      <c r="I222" s="58" t="s">
        <v>4</v>
      </c>
      <c r="J222" s="49">
        <f t="shared" si="39"/>
        <v>0.35799999999999699</v>
      </c>
      <c r="K222" s="50">
        <f t="shared" si="40"/>
        <v>0.27850000000000108</v>
      </c>
      <c r="L222" s="50">
        <f t="shared" si="41"/>
        <v>0</v>
      </c>
      <c r="M222" s="50">
        <f t="shared" si="47"/>
        <v>8.2189174579505497</v>
      </c>
      <c r="N222" s="52">
        <f t="shared" si="47"/>
        <v>2.6162304185075014</v>
      </c>
      <c r="O222" s="52">
        <f t="shared" si="47"/>
        <v>1.4953216611173707</v>
      </c>
      <c r="P222" s="51">
        <f t="shared" si="43"/>
        <v>31.831812789124648</v>
      </c>
      <c r="Q222" s="51" t="s">
        <v>4</v>
      </c>
      <c r="R222" s="51">
        <f t="shared" si="44"/>
        <v>18.19365711807794</v>
      </c>
      <c r="S222" s="51" t="s">
        <v>4</v>
      </c>
      <c r="T222" s="51">
        <f t="shared" si="45"/>
        <v>13.638155671046707</v>
      </c>
      <c r="U222" s="51">
        <f t="shared" si="46"/>
        <v>50.025469907202591</v>
      </c>
      <c r="V222" s="51">
        <f t="shared" si="42"/>
        <v>27.262423913949295</v>
      </c>
      <c r="W222" s="51">
        <f t="shared" si="35"/>
        <v>15.095403469182539</v>
      </c>
      <c r="X222" s="43" t="s">
        <v>6</v>
      </c>
    </row>
    <row r="223" spans="2:24" ht="15" x14ac:dyDescent="0.25">
      <c r="B223" s="44">
        <v>40171</v>
      </c>
      <c r="C223" s="44" t="s">
        <v>5</v>
      </c>
      <c r="D223" s="57">
        <v>45.736600000000003</v>
      </c>
      <c r="E223" s="57" t="s">
        <v>4</v>
      </c>
      <c r="F223" s="58">
        <v>45.358600000000003</v>
      </c>
      <c r="G223" s="58" t="s">
        <v>4</v>
      </c>
      <c r="H223" s="58">
        <v>45.736600000000003</v>
      </c>
      <c r="I223" s="58" t="s">
        <v>4</v>
      </c>
      <c r="J223" s="49">
        <f t="shared" si="39"/>
        <v>0.41779999999999973</v>
      </c>
      <c r="K223" s="50">
        <f t="shared" si="40"/>
        <v>0.40790000000000504</v>
      </c>
      <c r="L223" s="50">
        <f t="shared" si="41"/>
        <v>0</v>
      </c>
      <c r="M223" s="50">
        <f t="shared" si="47"/>
        <v>8.0496519252397967</v>
      </c>
      <c r="N223" s="52">
        <f t="shared" si="47"/>
        <v>2.8372568171855419</v>
      </c>
      <c r="O223" s="52">
        <f t="shared" si="47"/>
        <v>1.3885129710375586</v>
      </c>
      <c r="P223" s="51">
        <f t="shared" si="43"/>
        <v>35.246950346875039</v>
      </c>
      <c r="Q223" s="51" t="s">
        <v>4</v>
      </c>
      <c r="R223" s="51">
        <f t="shared" si="44"/>
        <v>17.249354182431873</v>
      </c>
      <c r="S223" s="51" t="s">
        <v>4</v>
      </c>
      <c r="T223" s="51">
        <f t="shared" si="45"/>
        <v>17.997596164443166</v>
      </c>
      <c r="U223" s="51">
        <f t="shared" si="46"/>
        <v>52.496304529306911</v>
      </c>
      <c r="V223" s="51">
        <f t="shared" si="42"/>
        <v>34.283548767505565</v>
      </c>
      <c r="W223" s="51">
        <f t="shared" si="35"/>
        <v>16.465985276205611</v>
      </c>
      <c r="X223" s="43" t="s">
        <v>6</v>
      </c>
    </row>
    <row r="224" spans="2:24" ht="15" x14ac:dyDescent="0.25">
      <c r="B224" s="44">
        <v>40175</v>
      </c>
      <c r="C224" s="44" t="s">
        <v>5</v>
      </c>
      <c r="D224" s="57">
        <v>46.0548</v>
      </c>
      <c r="E224" s="57" t="s">
        <v>4</v>
      </c>
      <c r="F224" s="58">
        <v>45.696800000000003</v>
      </c>
      <c r="G224" s="58" t="s">
        <v>4</v>
      </c>
      <c r="H224" s="58">
        <v>45.975299999999997</v>
      </c>
      <c r="I224" s="58" t="s">
        <v>4</v>
      </c>
      <c r="J224" s="49">
        <f t="shared" si="39"/>
        <v>0.35799999999999699</v>
      </c>
      <c r="K224" s="50">
        <f t="shared" si="40"/>
        <v>0.31819999999999737</v>
      </c>
      <c r="L224" s="50">
        <f t="shared" si="41"/>
        <v>0</v>
      </c>
      <c r="M224" s="50">
        <f t="shared" si="47"/>
        <v>7.8326767877226651</v>
      </c>
      <c r="N224" s="52">
        <f t="shared" si="47"/>
        <v>2.9527956159580007</v>
      </c>
      <c r="O224" s="52">
        <f t="shared" si="47"/>
        <v>1.2893334731063044</v>
      </c>
      <c r="P224" s="51">
        <f t="shared" si="43"/>
        <v>37.698422850619373</v>
      </c>
      <c r="Q224" s="51" t="s">
        <v>4</v>
      </c>
      <c r="R224" s="51">
        <f t="shared" si="44"/>
        <v>16.460955916466144</v>
      </c>
      <c r="S224" s="51" t="s">
        <v>4</v>
      </c>
      <c r="T224" s="51">
        <f t="shared" si="45"/>
        <v>21.237466934153229</v>
      </c>
      <c r="U224" s="51">
        <f t="shared" si="46"/>
        <v>54.159378767085514</v>
      </c>
      <c r="V224" s="51">
        <f t="shared" si="42"/>
        <v>39.212907196527809</v>
      </c>
      <c r="W224" s="51">
        <f t="shared" ref="W224:W287" si="48">((W223*13)+V224)/14</f>
        <v>18.090765413371482</v>
      </c>
      <c r="X224" s="43" t="s">
        <v>6</v>
      </c>
    </row>
    <row r="225" spans="2:24" ht="15" x14ac:dyDescent="0.25">
      <c r="B225" s="44">
        <v>40176</v>
      </c>
      <c r="C225" s="44" t="s">
        <v>5</v>
      </c>
      <c r="D225" s="57">
        <v>46.005200000000002</v>
      </c>
      <c r="E225" s="57" t="s">
        <v>4</v>
      </c>
      <c r="F225" s="58">
        <v>45.746600000000001</v>
      </c>
      <c r="G225" s="58" t="s">
        <v>4</v>
      </c>
      <c r="H225" s="58">
        <v>45.786299999999997</v>
      </c>
      <c r="I225" s="58" t="s">
        <v>4</v>
      </c>
      <c r="J225" s="49">
        <f t="shared" si="39"/>
        <v>0.25860000000000127</v>
      </c>
      <c r="K225" s="50">
        <f t="shared" si="40"/>
        <v>0</v>
      </c>
      <c r="L225" s="50">
        <f t="shared" si="41"/>
        <v>0</v>
      </c>
      <c r="M225" s="50">
        <f t="shared" si="47"/>
        <v>7.5317998743139043</v>
      </c>
      <c r="N225" s="52">
        <f t="shared" si="47"/>
        <v>2.7418816433895721</v>
      </c>
      <c r="O225" s="52">
        <f t="shared" si="47"/>
        <v>1.1972382250272826</v>
      </c>
      <c r="P225" s="51">
        <f t="shared" si="43"/>
        <v>36.404069268228383</v>
      </c>
      <c r="Q225" s="51" t="s">
        <v>4</v>
      </c>
      <c r="R225" s="51">
        <f t="shared" si="44"/>
        <v>15.895778499244084</v>
      </c>
      <c r="S225" s="51" t="s">
        <v>4</v>
      </c>
      <c r="T225" s="51">
        <f t="shared" si="45"/>
        <v>20.508290768984299</v>
      </c>
      <c r="U225" s="51">
        <f t="shared" si="46"/>
        <v>52.299847767472471</v>
      </c>
      <c r="V225" s="51">
        <f t="shared" si="42"/>
        <v>39.212907196527802</v>
      </c>
      <c r="W225" s="51">
        <f t="shared" si="48"/>
        <v>19.599489826454079</v>
      </c>
      <c r="X225" s="43" t="s">
        <v>6</v>
      </c>
    </row>
    <row r="226" spans="2:24" ht="15" x14ac:dyDescent="0.25">
      <c r="B226" s="44">
        <v>40177</v>
      </c>
      <c r="C226" s="44" t="s">
        <v>5</v>
      </c>
      <c r="D226" s="57">
        <v>46.015099999999997</v>
      </c>
      <c r="E226" s="57" t="s">
        <v>4</v>
      </c>
      <c r="F226" s="58">
        <v>45.716700000000003</v>
      </c>
      <c r="G226" s="58" t="s">
        <v>4</v>
      </c>
      <c r="H226" s="58">
        <v>45.925600000000003</v>
      </c>
      <c r="I226" s="58" t="s">
        <v>4</v>
      </c>
      <c r="J226" s="49">
        <f t="shared" si="39"/>
        <v>0.29839999999999378</v>
      </c>
      <c r="K226" s="50">
        <f t="shared" si="40"/>
        <v>0</v>
      </c>
      <c r="L226" s="50">
        <f t="shared" si="41"/>
        <v>2.9899999999997817E-2</v>
      </c>
      <c r="M226" s="50">
        <f t="shared" si="47"/>
        <v>7.2922141690057618</v>
      </c>
      <c r="N226" s="52">
        <f t="shared" si="47"/>
        <v>2.5460329545760314</v>
      </c>
      <c r="O226" s="52">
        <f t="shared" si="47"/>
        <v>1.1416212089539031</v>
      </c>
      <c r="P226" s="51">
        <f t="shared" si="43"/>
        <v>34.91440179304503</v>
      </c>
      <c r="Q226" s="51" t="s">
        <v>4</v>
      </c>
      <c r="R226" s="51">
        <f t="shared" si="44"/>
        <v>15.655343939377941</v>
      </c>
      <c r="S226" s="51" t="s">
        <v>4</v>
      </c>
      <c r="T226" s="51">
        <f t="shared" si="45"/>
        <v>19.259057853667088</v>
      </c>
      <c r="U226" s="51">
        <f t="shared" si="46"/>
        <v>50.569745732422973</v>
      </c>
      <c r="V226" s="51">
        <f t="shared" si="42"/>
        <v>38.08415006785188</v>
      </c>
      <c r="W226" s="51">
        <f t="shared" si="48"/>
        <v>20.919822700839635</v>
      </c>
      <c r="X226" s="43" t="s">
        <v>6</v>
      </c>
    </row>
    <row r="227" spans="2:24" ht="15" x14ac:dyDescent="0.25">
      <c r="B227" s="44">
        <v>40178</v>
      </c>
      <c r="C227" s="44" t="s">
        <v>5</v>
      </c>
      <c r="D227" s="57">
        <v>46.030099999999997</v>
      </c>
      <c r="E227" s="57" t="s">
        <v>4</v>
      </c>
      <c r="F227" s="58">
        <v>45.507800000000003</v>
      </c>
      <c r="G227" s="58" t="s">
        <v>4</v>
      </c>
      <c r="H227" s="58">
        <v>45.507800000000003</v>
      </c>
      <c r="I227" s="58" t="s">
        <v>4</v>
      </c>
      <c r="J227" s="49">
        <f t="shared" si="39"/>
        <v>0.52229999999999421</v>
      </c>
      <c r="K227" s="50">
        <f t="shared" si="40"/>
        <v>0</v>
      </c>
      <c r="L227" s="50">
        <f t="shared" si="41"/>
        <v>0.20889999999999986</v>
      </c>
      <c r="M227" s="50">
        <f t="shared" ref="M227:O242" si="49">M226-(M226/14)+J227</f>
        <v>7.2936417283624877</v>
      </c>
      <c r="N227" s="52">
        <f t="shared" si="49"/>
        <v>2.3641734578206006</v>
      </c>
      <c r="O227" s="52">
        <f t="shared" si="49"/>
        <v>1.268976836885767</v>
      </c>
      <c r="P227" s="51">
        <f t="shared" si="43"/>
        <v>32.414170394840419</v>
      </c>
      <c r="Q227" s="51" t="s">
        <v>4</v>
      </c>
      <c r="R227" s="51">
        <f t="shared" si="44"/>
        <v>17.398398278203718</v>
      </c>
      <c r="S227" s="51" t="s">
        <v>4</v>
      </c>
      <c r="T227" s="51">
        <f t="shared" si="45"/>
        <v>15.0157721166367</v>
      </c>
      <c r="U227" s="51">
        <f t="shared" si="46"/>
        <v>49.81256867304414</v>
      </c>
      <c r="V227" s="51">
        <f t="shared" si="42"/>
        <v>30.144544874198431</v>
      </c>
      <c r="W227" s="51">
        <f t="shared" si="48"/>
        <v>21.578731427508121</v>
      </c>
      <c r="X227" s="43" t="s">
        <v>6</v>
      </c>
    </row>
    <row r="228" spans="2:24" ht="15" x14ac:dyDescent="0.25">
      <c r="B228" s="44">
        <v>40182</v>
      </c>
      <c r="C228" s="44" t="s">
        <v>5</v>
      </c>
      <c r="D228" s="57">
        <v>46.238900000000001</v>
      </c>
      <c r="E228" s="57" t="s">
        <v>4</v>
      </c>
      <c r="F228" s="58">
        <v>46.025100000000002</v>
      </c>
      <c r="G228" s="58" t="s">
        <v>4</v>
      </c>
      <c r="H228" s="58">
        <v>46.174300000000002</v>
      </c>
      <c r="I228" s="58" t="s">
        <v>4</v>
      </c>
      <c r="J228" s="49">
        <f t="shared" si="39"/>
        <v>0.73109999999999786</v>
      </c>
      <c r="K228" s="50">
        <f t="shared" si="40"/>
        <v>0.20880000000000365</v>
      </c>
      <c r="L228" s="50">
        <f t="shared" si="41"/>
        <v>0</v>
      </c>
      <c r="M228" s="50">
        <f t="shared" si="49"/>
        <v>7.5037673191937362</v>
      </c>
      <c r="N228" s="52">
        <f t="shared" si="49"/>
        <v>2.404103925119133</v>
      </c>
      <c r="O228" s="52">
        <f t="shared" si="49"/>
        <v>1.1783356342510694</v>
      </c>
      <c r="P228" s="51">
        <f t="shared" si="43"/>
        <v>32.0386257043142</v>
      </c>
      <c r="Q228" s="51" t="s">
        <v>4</v>
      </c>
      <c r="R228" s="51">
        <f t="shared" si="44"/>
        <v>15.703253900704359</v>
      </c>
      <c r="S228" s="51" t="s">
        <v>4</v>
      </c>
      <c r="T228" s="51">
        <f t="shared" si="45"/>
        <v>16.335371803609839</v>
      </c>
      <c r="U228" s="51">
        <f t="shared" si="46"/>
        <v>47.741879605018561</v>
      </c>
      <c r="V228" s="51">
        <f t="shared" si="42"/>
        <v>34.21602152817772</v>
      </c>
      <c r="W228" s="51">
        <f t="shared" si="48"/>
        <v>22.481395006127375</v>
      </c>
      <c r="X228" s="43" t="s">
        <v>6</v>
      </c>
    </row>
    <row r="229" spans="2:24" ht="15" x14ac:dyDescent="0.25">
      <c r="B229" s="44">
        <v>40183</v>
      </c>
      <c r="C229" s="44" t="s">
        <v>5</v>
      </c>
      <c r="D229" s="57">
        <v>46.253799999999998</v>
      </c>
      <c r="E229" s="57" t="s">
        <v>4</v>
      </c>
      <c r="F229" s="58">
        <v>45.915700000000001</v>
      </c>
      <c r="G229" s="58" t="s">
        <v>4</v>
      </c>
      <c r="H229" s="58">
        <v>46.174300000000002</v>
      </c>
      <c r="I229" s="58" t="s">
        <v>4</v>
      </c>
      <c r="J229" s="49">
        <f t="shared" si="39"/>
        <v>0.33809999999999718</v>
      </c>
      <c r="K229" s="50">
        <f t="shared" si="40"/>
        <v>0</v>
      </c>
      <c r="L229" s="50">
        <f t="shared" si="41"/>
        <v>0.10940000000000083</v>
      </c>
      <c r="M229" s="50">
        <f t="shared" si="49"/>
        <v>7.3058839392513235</v>
      </c>
      <c r="N229" s="52">
        <f t="shared" si="49"/>
        <v>2.2323822161820521</v>
      </c>
      <c r="O229" s="52">
        <f t="shared" si="49"/>
        <v>1.2035688032331366</v>
      </c>
      <c r="P229" s="51">
        <f t="shared" si="43"/>
        <v>30.555949625594753</v>
      </c>
      <c r="Q229" s="51" t="s">
        <v>4</v>
      </c>
      <c r="R229" s="51">
        <f t="shared" si="44"/>
        <v>16.473965549423625</v>
      </c>
      <c r="S229" s="51" t="s">
        <v>4</v>
      </c>
      <c r="T229" s="51">
        <f t="shared" si="45"/>
        <v>14.081984076171128</v>
      </c>
      <c r="U229" s="51">
        <f t="shared" si="46"/>
        <v>47.029915175018374</v>
      </c>
      <c r="V229" s="51">
        <f t="shared" si="42"/>
        <v>29.942609982956718</v>
      </c>
      <c r="W229" s="51">
        <f t="shared" si="48"/>
        <v>23.014338933043753</v>
      </c>
      <c r="X229" s="43" t="s">
        <v>6</v>
      </c>
    </row>
    <row r="230" spans="2:24" ht="15" x14ac:dyDescent="0.25">
      <c r="B230" s="44">
        <v>40184</v>
      </c>
      <c r="C230" s="44" t="s">
        <v>5</v>
      </c>
      <c r="D230" s="57">
        <v>46.303600000000003</v>
      </c>
      <c r="E230" s="57" t="s">
        <v>4</v>
      </c>
      <c r="F230" s="58">
        <v>45.8262</v>
      </c>
      <c r="G230" s="58" t="s">
        <v>4</v>
      </c>
      <c r="H230" s="58">
        <v>45.895699999999998</v>
      </c>
      <c r="I230" s="58" t="s">
        <v>4</v>
      </c>
      <c r="J230" s="49">
        <f t="shared" si="39"/>
        <v>0.47740000000000293</v>
      </c>
      <c r="K230" s="50">
        <f t="shared" si="40"/>
        <v>0</v>
      </c>
      <c r="L230" s="50">
        <f t="shared" si="41"/>
        <v>8.9500000000001023E-2</v>
      </c>
      <c r="M230" s="50">
        <f t="shared" si="49"/>
        <v>7.2614350864476602</v>
      </c>
      <c r="N230" s="52">
        <f t="shared" si="49"/>
        <v>2.07292634359762</v>
      </c>
      <c r="O230" s="52">
        <f t="shared" si="49"/>
        <v>1.2070996030021994</v>
      </c>
      <c r="P230" s="51">
        <f t="shared" si="43"/>
        <v>28.547061550772725</v>
      </c>
      <c r="Q230" s="51" t="s">
        <v>4</v>
      </c>
      <c r="R230" s="51">
        <f t="shared" si="44"/>
        <v>16.623430336175051</v>
      </c>
      <c r="S230" s="51" t="s">
        <v>4</v>
      </c>
      <c r="T230" s="51">
        <f t="shared" si="45"/>
        <v>11.923631214597673</v>
      </c>
      <c r="U230" s="51">
        <f t="shared" si="46"/>
        <v>45.170491886947772</v>
      </c>
      <c r="V230" s="51">
        <f t="shared" si="42"/>
        <v>26.396947911127494</v>
      </c>
      <c r="W230" s="51">
        <f t="shared" si="48"/>
        <v>23.255953860049736</v>
      </c>
      <c r="X230" s="43" t="s">
        <v>6</v>
      </c>
    </row>
    <row r="231" spans="2:24" ht="15" x14ac:dyDescent="0.25">
      <c r="B231" s="44">
        <v>40185</v>
      </c>
      <c r="C231" s="44" t="s">
        <v>5</v>
      </c>
      <c r="D231" s="57">
        <v>46.025100000000002</v>
      </c>
      <c r="E231" s="57" t="s">
        <v>4</v>
      </c>
      <c r="F231" s="58">
        <v>45.676900000000003</v>
      </c>
      <c r="G231" s="58" t="s">
        <v>4</v>
      </c>
      <c r="H231" s="58">
        <v>45.925600000000003</v>
      </c>
      <c r="I231" s="58" t="s">
        <v>4</v>
      </c>
      <c r="J231" s="49">
        <f t="shared" si="39"/>
        <v>0.34819999999999851</v>
      </c>
      <c r="K231" s="50">
        <f t="shared" si="40"/>
        <v>0</v>
      </c>
      <c r="L231" s="50">
        <f t="shared" si="41"/>
        <v>0.14929999999999666</v>
      </c>
      <c r="M231" s="50">
        <f t="shared" si="49"/>
        <v>7.0909611517013973</v>
      </c>
      <c r="N231" s="52">
        <f t="shared" si="49"/>
        <v>1.9248601761977899</v>
      </c>
      <c r="O231" s="52">
        <f t="shared" si="49"/>
        <v>1.2701782027877533</v>
      </c>
      <c r="P231" s="51">
        <f t="shared" si="43"/>
        <v>27.145264725303718</v>
      </c>
      <c r="Q231" s="51" t="s">
        <v>4</v>
      </c>
      <c r="R231" s="51">
        <f t="shared" si="44"/>
        <v>17.912638013578569</v>
      </c>
      <c r="S231" s="51" t="s">
        <v>4</v>
      </c>
      <c r="T231" s="51">
        <f t="shared" si="45"/>
        <v>9.2326267117251497</v>
      </c>
      <c r="U231" s="51">
        <f t="shared" si="46"/>
        <v>45.057902738882291</v>
      </c>
      <c r="V231" s="51">
        <f t="shared" si="42"/>
        <v>20.490582451717049</v>
      </c>
      <c r="W231" s="51">
        <f t="shared" si="48"/>
        <v>23.058427330883116</v>
      </c>
      <c r="X231" s="43" t="s">
        <v>6</v>
      </c>
    </row>
    <row r="232" spans="2:24" ht="15" x14ac:dyDescent="0.25">
      <c r="B232" s="44">
        <v>40186</v>
      </c>
      <c r="C232" s="44" t="s">
        <v>5</v>
      </c>
      <c r="D232" s="57">
        <v>46.303600000000003</v>
      </c>
      <c r="E232" s="57" t="s">
        <v>4</v>
      </c>
      <c r="F232" s="58">
        <v>45.686799999999998</v>
      </c>
      <c r="G232" s="58" t="s">
        <v>4</v>
      </c>
      <c r="H232" s="58">
        <v>46.303600000000003</v>
      </c>
      <c r="I232" s="58" t="s">
        <v>4</v>
      </c>
      <c r="J232" s="49">
        <f t="shared" si="39"/>
        <v>0.6168000000000049</v>
      </c>
      <c r="K232" s="50">
        <f t="shared" si="40"/>
        <v>0.27850000000000108</v>
      </c>
      <c r="L232" s="50">
        <f t="shared" si="41"/>
        <v>0</v>
      </c>
      <c r="M232" s="50">
        <f t="shared" si="49"/>
        <v>7.2012639265798741</v>
      </c>
      <c r="N232" s="52">
        <f t="shared" si="49"/>
        <v>2.0658701636122343</v>
      </c>
      <c r="O232" s="52">
        <f t="shared" si="49"/>
        <v>1.1794511883029137</v>
      </c>
      <c r="P232" s="51">
        <f t="shared" si="43"/>
        <v>28.687605185349547</v>
      </c>
      <c r="Q232" s="51" t="s">
        <v>4</v>
      </c>
      <c r="R232" s="51">
        <f t="shared" si="44"/>
        <v>16.378391353628324</v>
      </c>
      <c r="S232" s="51" t="s">
        <v>4</v>
      </c>
      <c r="T232" s="51">
        <f t="shared" si="45"/>
        <v>12.309213831721223</v>
      </c>
      <c r="U232" s="51">
        <f t="shared" si="46"/>
        <v>45.065996538977871</v>
      </c>
      <c r="V232" s="51">
        <f t="shared" si="42"/>
        <v>27.313750448356121</v>
      </c>
      <c r="W232" s="51">
        <f t="shared" si="48"/>
        <v>23.36237898213119</v>
      </c>
      <c r="X232" s="43" t="s">
        <v>6</v>
      </c>
    </row>
    <row r="233" spans="2:24" ht="15" x14ac:dyDescent="0.25">
      <c r="B233" s="44">
        <v>40189</v>
      </c>
      <c r="C233" s="44" t="s">
        <v>5</v>
      </c>
      <c r="D233" s="57">
        <v>46.393099999999997</v>
      </c>
      <c r="E233" s="57" t="s">
        <v>4</v>
      </c>
      <c r="F233" s="58">
        <v>45.875900000000001</v>
      </c>
      <c r="G233" s="58" t="s">
        <v>4</v>
      </c>
      <c r="H233" s="58">
        <v>46.114600000000003</v>
      </c>
      <c r="I233" s="58" t="s">
        <v>4</v>
      </c>
      <c r="J233" s="49">
        <f t="shared" si="39"/>
        <v>0.51719999999999544</v>
      </c>
      <c r="K233" s="50">
        <f t="shared" si="40"/>
        <v>8.9499999999993918E-2</v>
      </c>
      <c r="L233" s="50">
        <f t="shared" si="41"/>
        <v>0</v>
      </c>
      <c r="M233" s="50">
        <f t="shared" si="49"/>
        <v>7.204087931824164</v>
      </c>
      <c r="N233" s="52">
        <f t="shared" si="49"/>
        <v>2.0078080090684969</v>
      </c>
      <c r="O233" s="52">
        <f t="shared" si="49"/>
        <v>1.0952046748527056</v>
      </c>
      <c r="P233" s="51">
        <f t="shared" si="43"/>
        <v>27.870398419194409</v>
      </c>
      <c r="Q233" s="51" t="s">
        <v>4</v>
      </c>
      <c r="R233" s="51">
        <f t="shared" si="44"/>
        <v>15.202544516629549</v>
      </c>
      <c r="S233" s="51" t="s">
        <v>4</v>
      </c>
      <c r="T233" s="51">
        <f t="shared" si="45"/>
        <v>12.667853902564859</v>
      </c>
      <c r="U233" s="51">
        <f t="shared" si="46"/>
        <v>43.07294293582396</v>
      </c>
      <c r="V233" s="51">
        <f t="shared" si="42"/>
        <v>29.41023538010668</v>
      </c>
      <c r="W233" s="51">
        <f t="shared" si="48"/>
        <v>23.794368724843725</v>
      </c>
      <c r="X233" s="43" t="s">
        <v>6</v>
      </c>
    </row>
    <row r="234" spans="2:24" ht="15" x14ac:dyDescent="0.25">
      <c r="B234" s="44">
        <v>40190</v>
      </c>
      <c r="C234" s="44" t="s">
        <v>5</v>
      </c>
      <c r="D234" s="57">
        <v>45.895699999999998</v>
      </c>
      <c r="E234" s="57" t="s">
        <v>4</v>
      </c>
      <c r="F234" s="58">
        <v>45.289000000000001</v>
      </c>
      <c r="G234" s="58" t="s">
        <v>4</v>
      </c>
      <c r="H234" s="58">
        <v>45.537599999999998</v>
      </c>
      <c r="I234" s="58" t="s">
        <v>4</v>
      </c>
      <c r="J234" s="49">
        <f t="shared" si="39"/>
        <v>0.82560000000000144</v>
      </c>
      <c r="K234" s="50">
        <f t="shared" si="40"/>
        <v>0</v>
      </c>
      <c r="L234" s="50">
        <f t="shared" si="41"/>
        <v>0.58689999999999998</v>
      </c>
      <c r="M234" s="50">
        <f t="shared" si="49"/>
        <v>7.5151102224081541</v>
      </c>
      <c r="N234" s="52">
        <f t="shared" si="49"/>
        <v>1.86439315127789</v>
      </c>
      <c r="O234" s="52">
        <f t="shared" si="49"/>
        <v>1.6038757695060837</v>
      </c>
      <c r="P234" s="51">
        <f t="shared" si="43"/>
        <v>24.808593568178708</v>
      </c>
      <c r="Q234" s="51" t="s">
        <v>4</v>
      </c>
      <c r="R234" s="51">
        <f t="shared" si="44"/>
        <v>21.342012585839829</v>
      </c>
      <c r="S234" s="51" t="s">
        <v>4</v>
      </c>
      <c r="T234" s="51">
        <f t="shared" si="45"/>
        <v>3.4665809823388791</v>
      </c>
      <c r="U234" s="51">
        <f t="shared" si="46"/>
        <v>46.150606154018533</v>
      </c>
      <c r="V234" s="51">
        <f t="shared" si="42"/>
        <v>7.5114527656903354</v>
      </c>
      <c r="W234" s="51">
        <f t="shared" si="48"/>
        <v>22.631303299189909</v>
      </c>
      <c r="X234" s="43" t="s">
        <v>6</v>
      </c>
    </row>
    <row r="235" spans="2:24" ht="15" x14ac:dyDescent="0.25">
      <c r="B235" s="44">
        <v>40191</v>
      </c>
      <c r="C235" s="44" t="s">
        <v>5</v>
      </c>
      <c r="D235" s="57">
        <v>46.243899999999996</v>
      </c>
      <c r="E235" s="57" t="s">
        <v>4</v>
      </c>
      <c r="F235" s="58">
        <v>45.368499999999997</v>
      </c>
      <c r="G235" s="58" t="s">
        <v>4</v>
      </c>
      <c r="H235" s="58">
        <v>46.104599999999998</v>
      </c>
      <c r="I235" s="58" t="s">
        <v>4</v>
      </c>
      <c r="J235" s="49">
        <f t="shared" si="39"/>
        <v>0.87539999999999907</v>
      </c>
      <c r="K235" s="50">
        <f t="shared" si="40"/>
        <v>0.34819999999999851</v>
      </c>
      <c r="L235" s="50">
        <f t="shared" si="41"/>
        <v>0</v>
      </c>
      <c r="M235" s="50">
        <f t="shared" si="49"/>
        <v>7.853716635093285</v>
      </c>
      <c r="N235" s="52">
        <f t="shared" si="49"/>
        <v>2.079422211900896</v>
      </c>
      <c r="O235" s="52">
        <f t="shared" si="49"/>
        <v>1.4893132145413635</v>
      </c>
      <c r="P235" s="51">
        <f t="shared" si="43"/>
        <v>26.476919253863517</v>
      </c>
      <c r="Q235" s="51" t="s">
        <v>4</v>
      </c>
      <c r="R235" s="51">
        <f t="shared" si="44"/>
        <v>18.963164623059686</v>
      </c>
      <c r="S235" s="51" t="s">
        <v>4</v>
      </c>
      <c r="T235" s="51">
        <f t="shared" si="45"/>
        <v>7.513754630803831</v>
      </c>
      <c r="U235" s="51">
        <f t="shared" si="46"/>
        <v>45.440083876923204</v>
      </c>
      <c r="V235" s="51">
        <f t="shared" si="42"/>
        <v>16.535521041631924</v>
      </c>
      <c r="W235" s="51">
        <f t="shared" si="48"/>
        <v>22.195890280792906</v>
      </c>
      <c r="X235" s="43" t="s">
        <v>6</v>
      </c>
    </row>
    <row r="236" spans="2:24" ht="15" x14ac:dyDescent="0.25">
      <c r="B236" s="44">
        <v>40192</v>
      </c>
      <c r="C236" s="44" t="s">
        <v>5</v>
      </c>
      <c r="D236" s="57">
        <v>46.273699999999998</v>
      </c>
      <c r="E236" s="57" t="s">
        <v>4</v>
      </c>
      <c r="F236" s="58">
        <v>45.975299999999997</v>
      </c>
      <c r="G236" s="58" t="s">
        <v>4</v>
      </c>
      <c r="H236" s="58">
        <v>46.144399999999997</v>
      </c>
      <c r="I236" s="58" t="s">
        <v>4</v>
      </c>
      <c r="J236" s="49">
        <f t="shared" si="39"/>
        <v>0.29840000000000089</v>
      </c>
      <c r="K236" s="50">
        <f t="shared" si="40"/>
        <v>2.9800000000001603E-2</v>
      </c>
      <c r="L236" s="50">
        <f t="shared" si="41"/>
        <v>0</v>
      </c>
      <c r="M236" s="50">
        <f t="shared" si="49"/>
        <v>7.5911368754437651</v>
      </c>
      <c r="N236" s="52">
        <f t="shared" si="49"/>
        <v>1.9606920539079764</v>
      </c>
      <c r="O236" s="52">
        <f t="shared" si="49"/>
        <v>1.3829336992169803</v>
      </c>
      <c r="P236" s="51">
        <f t="shared" si="43"/>
        <v>25.828701103395101</v>
      </c>
      <c r="Q236" s="51" t="s">
        <v>4</v>
      </c>
      <c r="R236" s="51">
        <f t="shared" si="44"/>
        <v>18.217741583484965</v>
      </c>
      <c r="S236" s="51" t="s">
        <v>4</v>
      </c>
      <c r="T236" s="51">
        <f t="shared" si="45"/>
        <v>7.6109595199101356</v>
      </c>
      <c r="U236" s="51">
        <f t="shared" si="46"/>
        <v>44.04644268688007</v>
      </c>
      <c r="V236" s="51">
        <f t="shared" si="42"/>
        <v>17.279396599664974</v>
      </c>
      <c r="W236" s="51">
        <f t="shared" si="48"/>
        <v>21.844712160712337</v>
      </c>
      <c r="X236" s="43" t="s">
        <v>6</v>
      </c>
    </row>
    <row r="237" spans="2:24" ht="15" x14ac:dyDescent="0.25">
      <c r="B237" s="44">
        <v>40193</v>
      </c>
      <c r="C237" s="44" t="s">
        <v>5</v>
      </c>
      <c r="D237" s="57">
        <v>46.303600000000003</v>
      </c>
      <c r="E237" s="57" t="s">
        <v>4</v>
      </c>
      <c r="F237" s="58">
        <v>45.408299999999997</v>
      </c>
      <c r="G237" s="58" t="s">
        <v>4</v>
      </c>
      <c r="H237" s="58">
        <v>45.607300000000002</v>
      </c>
      <c r="I237" s="58" t="s">
        <v>4</v>
      </c>
      <c r="J237" s="49">
        <f t="shared" si="39"/>
        <v>0.89530000000000598</v>
      </c>
      <c r="K237" s="50">
        <f t="shared" si="40"/>
        <v>0</v>
      </c>
      <c r="L237" s="50">
        <f t="shared" si="41"/>
        <v>0.56700000000000017</v>
      </c>
      <c r="M237" s="50">
        <f t="shared" si="49"/>
        <v>7.9442128129120739</v>
      </c>
      <c r="N237" s="52">
        <f t="shared" si="49"/>
        <v>1.8206426214859781</v>
      </c>
      <c r="O237" s="52">
        <f t="shared" si="49"/>
        <v>1.851152720701482</v>
      </c>
      <c r="P237" s="51">
        <f t="shared" si="43"/>
        <v>22.91784805319929</v>
      </c>
      <c r="Q237" s="51" t="s">
        <v>4</v>
      </c>
      <c r="R237" s="51">
        <f t="shared" si="44"/>
        <v>23.301902457757969</v>
      </c>
      <c r="S237" s="51" t="s">
        <v>4</v>
      </c>
      <c r="T237" s="51">
        <f t="shared" si="45"/>
        <v>0.3840544045586789</v>
      </c>
      <c r="U237" s="51">
        <f t="shared" si="46"/>
        <v>46.219750510957255</v>
      </c>
      <c r="V237" s="51">
        <f t="shared" si="42"/>
        <v>0.83093136659755795</v>
      </c>
      <c r="W237" s="51">
        <f t="shared" si="48"/>
        <v>20.343727818275568</v>
      </c>
      <c r="X237" s="43" t="s">
        <v>6</v>
      </c>
    </row>
    <row r="238" spans="2:24" ht="15" x14ac:dyDescent="0.25">
      <c r="B238" s="44">
        <v>40197</v>
      </c>
      <c r="C238" s="44" t="s">
        <v>5</v>
      </c>
      <c r="D238" s="57">
        <v>46.393099999999997</v>
      </c>
      <c r="E238" s="57" t="s">
        <v>4</v>
      </c>
      <c r="F238" s="58">
        <v>45.706800000000001</v>
      </c>
      <c r="G238" s="58" t="s">
        <v>4</v>
      </c>
      <c r="H238" s="58">
        <v>46.343400000000003</v>
      </c>
      <c r="I238" s="58" t="s">
        <v>4</v>
      </c>
      <c r="J238" s="49">
        <f t="shared" si="39"/>
        <v>0.78579999999999472</v>
      </c>
      <c r="K238" s="50">
        <f t="shared" si="40"/>
        <v>8.9499999999993918E-2</v>
      </c>
      <c r="L238" s="50">
        <f t="shared" si="41"/>
        <v>0</v>
      </c>
      <c r="M238" s="50">
        <f t="shared" si="49"/>
        <v>8.1625690405612055</v>
      </c>
      <c r="N238" s="52">
        <f t="shared" si="49"/>
        <v>1.7800967199512594</v>
      </c>
      <c r="O238" s="52">
        <f t="shared" si="49"/>
        <v>1.7189275263656618</v>
      </c>
      <c r="P238" s="51">
        <f t="shared" si="43"/>
        <v>21.808044882752643</v>
      </c>
      <c r="Q238" s="51" t="s">
        <v>4</v>
      </c>
      <c r="R238" s="51">
        <f t="shared" si="44"/>
        <v>21.058658344254315</v>
      </c>
      <c r="S238" s="51" t="s">
        <v>4</v>
      </c>
      <c r="T238" s="51">
        <f t="shared" si="45"/>
        <v>0.74938653849832804</v>
      </c>
      <c r="U238" s="51">
        <f t="shared" si="46"/>
        <v>42.866703227006958</v>
      </c>
      <c r="V238" s="51">
        <f t="shared" si="42"/>
        <v>1.7481786143661222</v>
      </c>
      <c r="W238" s="51">
        <f t="shared" si="48"/>
        <v>19.015474303710608</v>
      </c>
      <c r="X238" s="43" t="s">
        <v>6</v>
      </c>
    </row>
    <row r="239" spans="2:24" ht="15" x14ac:dyDescent="0.25">
      <c r="B239" s="44">
        <v>40198</v>
      </c>
      <c r="C239" s="44" t="s">
        <v>5</v>
      </c>
      <c r="D239" s="57">
        <v>46.357199999999999</v>
      </c>
      <c r="E239" s="57" t="s">
        <v>4</v>
      </c>
      <c r="F239" s="58">
        <v>45.189599999999999</v>
      </c>
      <c r="G239" s="58" t="s">
        <v>4</v>
      </c>
      <c r="H239" s="58">
        <v>45.676900000000003</v>
      </c>
      <c r="I239" s="58" t="s">
        <v>4</v>
      </c>
      <c r="J239" s="49">
        <f t="shared" si="39"/>
        <v>1.1676000000000002</v>
      </c>
      <c r="K239" s="50">
        <f t="shared" si="40"/>
        <v>0</v>
      </c>
      <c r="L239" s="50">
        <f t="shared" si="41"/>
        <v>0.51720000000000255</v>
      </c>
      <c r="M239" s="50">
        <f t="shared" si="49"/>
        <v>8.7471283948068326</v>
      </c>
      <c r="N239" s="52">
        <f t="shared" si="49"/>
        <v>1.6529469542404551</v>
      </c>
      <c r="O239" s="52">
        <f t="shared" si="49"/>
        <v>2.1133469887681171</v>
      </c>
      <c r="P239" s="51">
        <f t="shared" si="43"/>
        <v>18.897024024728037</v>
      </c>
      <c r="Q239" s="51" t="s">
        <v>4</v>
      </c>
      <c r="R239" s="51">
        <f t="shared" si="44"/>
        <v>24.160466079620033</v>
      </c>
      <c r="S239" s="51" t="s">
        <v>4</v>
      </c>
      <c r="T239" s="51">
        <f t="shared" si="45"/>
        <v>5.2634420548919962</v>
      </c>
      <c r="U239" s="51">
        <f t="shared" si="46"/>
        <v>43.057490104348069</v>
      </c>
      <c r="V239" s="51">
        <f t="shared" si="42"/>
        <v>12.224219391646516</v>
      </c>
      <c r="W239" s="51">
        <f t="shared" si="48"/>
        <v>18.530384667134602</v>
      </c>
      <c r="X239" s="43" t="s">
        <v>6</v>
      </c>
    </row>
    <row r="240" spans="2:24" ht="15" x14ac:dyDescent="0.25">
      <c r="B240" s="44">
        <v>40199</v>
      </c>
      <c r="C240" s="44" t="s">
        <v>5</v>
      </c>
      <c r="D240" s="57">
        <v>46.104599999999998</v>
      </c>
      <c r="E240" s="57" t="s">
        <v>4</v>
      </c>
      <c r="F240" s="58">
        <v>45.060200000000002</v>
      </c>
      <c r="G240" s="58" t="s">
        <v>4</v>
      </c>
      <c r="H240" s="58">
        <v>45.249200000000002</v>
      </c>
      <c r="I240" s="58" t="s">
        <v>4</v>
      </c>
      <c r="J240" s="49">
        <f t="shared" si="39"/>
        <v>1.044399999999996</v>
      </c>
      <c r="K240" s="50">
        <f t="shared" si="40"/>
        <v>0</v>
      </c>
      <c r="L240" s="50">
        <f t="shared" si="41"/>
        <v>0.12939999999999685</v>
      </c>
      <c r="M240" s="50">
        <f t="shared" si="49"/>
        <v>9.1667335094634836</v>
      </c>
      <c r="N240" s="52">
        <f t="shared" si="49"/>
        <v>1.5348793146518511</v>
      </c>
      <c r="O240" s="52">
        <f t="shared" si="49"/>
        <v>2.0917936324275344</v>
      </c>
      <c r="P240" s="51">
        <f t="shared" si="43"/>
        <v>16.744015881636397</v>
      </c>
      <c r="Q240" s="51" t="s">
        <v>4</v>
      </c>
      <c r="R240" s="51">
        <f t="shared" si="44"/>
        <v>22.819400501476608</v>
      </c>
      <c r="S240" s="51" t="s">
        <v>4</v>
      </c>
      <c r="T240" s="51">
        <f t="shared" si="45"/>
        <v>6.0753846198402108</v>
      </c>
      <c r="U240" s="51">
        <f t="shared" si="46"/>
        <v>39.563416383113008</v>
      </c>
      <c r="V240" s="51">
        <f t="shared" si="42"/>
        <v>15.356066728437003</v>
      </c>
      <c r="W240" s="51">
        <f t="shared" si="48"/>
        <v>18.303647671513346</v>
      </c>
      <c r="X240" s="43" t="s">
        <v>6</v>
      </c>
    </row>
    <row r="241" spans="2:24" ht="15" x14ac:dyDescent="0.25">
      <c r="B241" s="44">
        <v>40200</v>
      </c>
      <c r="C241" s="44" t="s">
        <v>5</v>
      </c>
      <c r="D241" s="57">
        <v>45.239199999999997</v>
      </c>
      <c r="E241" s="57" t="s">
        <v>4</v>
      </c>
      <c r="F241" s="58">
        <v>43.806899999999999</v>
      </c>
      <c r="G241" s="58" t="s">
        <v>4</v>
      </c>
      <c r="H241" s="58">
        <v>43.926299999999998</v>
      </c>
      <c r="I241" s="58" t="s">
        <v>4</v>
      </c>
      <c r="J241" s="49">
        <f t="shared" si="39"/>
        <v>1.442300000000003</v>
      </c>
      <c r="K241" s="50">
        <f t="shared" si="40"/>
        <v>0</v>
      </c>
      <c r="L241" s="50">
        <f t="shared" si="41"/>
        <v>1.253300000000003</v>
      </c>
      <c r="M241" s="50">
        <f t="shared" si="49"/>
        <v>9.9542668302160955</v>
      </c>
      <c r="N241" s="52">
        <f t="shared" si="49"/>
        <v>1.4252450778910046</v>
      </c>
      <c r="O241" s="52">
        <f t="shared" si="49"/>
        <v>3.195679801539856</v>
      </c>
      <c r="P241" s="51">
        <f t="shared" si="43"/>
        <v>14.317931216839444</v>
      </c>
      <c r="Q241" s="51" t="s">
        <v>4</v>
      </c>
      <c r="R241" s="51">
        <f t="shared" si="44"/>
        <v>32.103618036834177</v>
      </c>
      <c r="S241" s="51" t="s">
        <v>4</v>
      </c>
      <c r="T241" s="51">
        <f t="shared" si="45"/>
        <v>17.785686819994734</v>
      </c>
      <c r="U241" s="51">
        <f t="shared" si="46"/>
        <v>46.421549253673618</v>
      </c>
      <c r="V241" s="51">
        <f t="shared" si="42"/>
        <v>38.31342793581419</v>
      </c>
      <c r="W241" s="51">
        <f t="shared" si="48"/>
        <v>19.732917690391979</v>
      </c>
      <c r="X241" s="43" t="s">
        <v>6</v>
      </c>
    </row>
    <row r="242" spans="2:24" ht="15" x14ac:dyDescent="0.25">
      <c r="B242" s="44">
        <v>40203</v>
      </c>
      <c r="C242" s="44" t="s">
        <v>5</v>
      </c>
      <c r="D242" s="57">
        <v>44.363900000000001</v>
      </c>
      <c r="E242" s="57" t="s">
        <v>4</v>
      </c>
      <c r="F242" s="58">
        <v>43.886499999999998</v>
      </c>
      <c r="G242" s="58" t="s">
        <v>4</v>
      </c>
      <c r="H242" s="58">
        <v>44.075499999999998</v>
      </c>
      <c r="I242" s="58" t="s">
        <v>4</v>
      </c>
      <c r="J242" s="49">
        <f t="shared" si="39"/>
        <v>0.47740000000000293</v>
      </c>
      <c r="K242" s="50">
        <f t="shared" si="40"/>
        <v>0</v>
      </c>
      <c r="L242" s="50">
        <f t="shared" si="41"/>
        <v>0</v>
      </c>
      <c r="M242" s="50">
        <f t="shared" si="49"/>
        <v>9.7206477709149492</v>
      </c>
      <c r="N242" s="52">
        <f t="shared" si="49"/>
        <v>1.3234418580416472</v>
      </c>
      <c r="O242" s="52">
        <f t="shared" si="49"/>
        <v>2.9674169585727235</v>
      </c>
      <c r="P242" s="51">
        <f t="shared" si="43"/>
        <v>13.614749646638819</v>
      </c>
      <c r="Q242" s="51" t="s">
        <v>4</v>
      </c>
      <c r="R242" s="51">
        <f t="shared" si="44"/>
        <v>30.526946644970526</v>
      </c>
      <c r="S242" s="51" t="s">
        <v>4</v>
      </c>
      <c r="T242" s="51">
        <f t="shared" si="45"/>
        <v>16.912196998331709</v>
      </c>
      <c r="U242" s="51">
        <f t="shared" si="46"/>
        <v>44.141696291609342</v>
      </c>
      <c r="V242" s="51">
        <f t="shared" si="42"/>
        <v>38.31342793581419</v>
      </c>
      <c r="W242" s="51">
        <f t="shared" si="48"/>
        <v>21.060096993636421</v>
      </c>
      <c r="X242" s="43" t="s">
        <v>6</v>
      </c>
    </row>
    <row r="243" spans="2:24" ht="15" x14ac:dyDescent="0.25">
      <c r="B243" s="44">
        <v>40204</v>
      </c>
      <c r="C243" s="44" t="s">
        <v>5</v>
      </c>
      <c r="D243" s="57">
        <v>44.6524</v>
      </c>
      <c r="E243" s="57" t="s">
        <v>4</v>
      </c>
      <c r="F243" s="58">
        <v>43.816899999999997</v>
      </c>
      <c r="G243" s="58" t="s">
        <v>4</v>
      </c>
      <c r="H243" s="58">
        <v>44.115200000000002</v>
      </c>
      <c r="I243" s="58" t="s">
        <v>4</v>
      </c>
      <c r="J243" s="49">
        <f t="shared" si="39"/>
        <v>0.83550000000000324</v>
      </c>
      <c r="K243" s="50">
        <f t="shared" si="40"/>
        <v>0.28849999999999909</v>
      </c>
      <c r="L243" s="50">
        <f t="shared" si="41"/>
        <v>0</v>
      </c>
      <c r="M243" s="50">
        <f t="shared" ref="M243:O258" si="50">M242-(M242/14)+J243</f>
        <v>9.8618157872781698</v>
      </c>
      <c r="N243" s="52">
        <f t="shared" si="50"/>
        <v>1.5174102967529572</v>
      </c>
      <c r="O243" s="52">
        <f t="shared" si="50"/>
        <v>2.7554586043889575</v>
      </c>
      <c r="P243" s="51">
        <f t="shared" si="43"/>
        <v>15.38672319057541</v>
      </c>
      <c r="Q243" s="51" t="s">
        <v>4</v>
      </c>
      <c r="R243" s="51">
        <f t="shared" si="44"/>
        <v>27.940682160617154</v>
      </c>
      <c r="S243" s="51" t="s">
        <v>4</v>
      </c>
      <c r="T243" s="51">
        <f t="shared" si="45"/>
        <v>12.553958970041744</v>
      </c>
      <c r="U243" s="51">
        <f t="shared" si="46"/>
        <v>43.327405351192567</v>
      </c>
      <c r="V243" s="51">
        <f t="shared" si="42"/>
        <v>28.974638264823309</v>
      </c>
      <c r="W243" s="51">
        <f t="shared" si="48"/>
        <v>21.62542137014977</v>
      </c>
      <c r="X243" s="43" t="s">
        <v>6</v>
      </c>
    </row>
    <row r="244" spans="2:24" ht="15" x14ac:dyDescent="0.25">
      <c r="B244" s="44">
        <v>40205</v>
      </c>
      <c r="C244" s="44" t="s">
        <v>5</v>
      </c>
      <c r="D244" s="57">
        <v>44.6126</v>
      </c>
      <c r="E244" s="57" t="s">
        <v>4</v>
      </c>
      <c r="F244" s="58">
        <v>43.777099999999997</v>
      </c>
      <c r="G244" s="58" t="s">
        <v>4</v>
      </c>
      <c r="H244" s="58">
        <v>44.463500000000003</v>
      </c>
      <c r="I244" s="58" t="s">
        <v>4</v>
      </c>
      <c r="J244" s="49">
        <f t="shared" si="39"/>
        <v>0.83550000000000324</v>
      </c>
      <c r="K244" s="50">
        <f t="shared" si="40"/>
        <v>0</v>
      </c>
      <c r="L244" s="50">
        <f t="shared" si="41"/>
        <v>3.9799999999999613E-2</v>
      </c>
      <c r="M244" s="50">
        <f t="shared" si="50"/>
        <v>9.9929003739011613</v>
      </c>
      <c r="N244" s="52">
        <f t="shared" si="50"/>
        <v>1.4090238469848888</v>
      </c>
      <c r="O244" s="52">
        <f t="shared" si="50"/>
        <v>2.5984401326468887</v>
      </c>
      <c r="P244" s="51">
        <f t="shared" si="43"/>
        <v>14.100249119513791</v>
      </c>
      <c r="Q244" s="51" t="s">
        <v>4</v>
      </c>
      <c r="R244" s="51">
        <f t="shared" si="44"/>
        <v>26.002862386513264</v>
      </c>
      <c r="S244" s="51" t="s">
        <v>4</v>
      </c>
      <c r="T244" s="51">
        <f t="shared" si="45"/>
        <v>11.902613266999474</v>
      </c>
      <c r="U244" s="51">
        <f t="shared" si="46"/>
        <v>40.103111506027055</v>
      </c>
      <c r="V244" s="51">
        <f t="shared" si="42"/>
        <v>29.680024367213107</v>
      </c>
      <c r="W244" s="51">
        <f t="shared" si="48"/>
        <v>22.200750155654294</v>
      </c>
      <c r="X244" s="43" t="s">
        <v>6</v>
      </c>
    </row>
    <row r="245" spans="2:24" ht="15" x14ac:dyDescent="0.25">
      <c r="B245" s="44">
        <v>40206</v>
      </c>
      <c r="C245" s="44" t="s">
        <v>5</v>
      </c>
      <c r="D245" s="57">
        <v>44.194899999999997</v>
      </c>
      <c r="E245" s="57" t="s">
        <v>4</v>
      </c>
      <c r="F245" s="58">
        <v>43.090800000000002</v>
      </c>
      <c r="G245" s="58" t="s">
        <v>4</v>
      </c>
      <c r="H245" s="58">
        <v>43.319400000000002</v>
      </c>
      <c r="I245" s="58" t="s">
        <v>4</v>
      </c>
      <c r="J245" s="49">
        <f t="shared" si="39"/>
        <v>1.3727000000000018</v>
      </c>
      <c r="K245" s="50">
        <f t="shared" si="40"/>
        <v>0</v>
      </c>
      <c r="L245" s="50">
        <f t="shared" si="41"/>
        <v>0.68629999999999569</v>
      </c>
      <c r="M245" s="50">
        <f t="shared" si="50"/>
        <v>10.651821775765367</v>
      </c>
      <c r="N245" s="52">
        <f t="shared" si="50"/>
        <v>1.3083792864859682</v>
      </c>
      <c r="O245" s="52">
        <f t="shared" si="50"/>
        <v>3.0991372660292495</v>
      </c>
      <c r="P245" s="51">
        <f t="shared" si="43"/>
        <v>12.283150375861007</v>
      </c>
      <c r="Q245" s="51" t="s">
        <v>4</v>
      </c>
      <c r="R245" s="51">
        <f t="shared" si="44"/>
        <v>29.09490349416372</v>
      </c>
      <c r="S245" s="51" t="s">
        <v>4</v>
      </c>
      <c r="T245" s="51">
        <f t="shared" si="45"/>
        <v>16.811753118302711</v>
      </c>
      <c r="U245" s="51">
        <f t="shared" si="46"/>
        <v>41.378053870024729</v>
      </c>
      <c r="V245" s="51">
        <f t="shared" si="42"/>
        <v>40.629637080349866</v>
      </c>
      <c r="W245" s="51">
        <f t="shared" si="48"/>
        <v>23.51709922170398</v>
      </c>
      <c r="X245" s="43" t="s">
        <v>6</v>
      </c>
    </row>
    <row r="246" spans="2:24" ht="15" x14ac:dyDescent="0.25">
      <c r="B246" s="44">
        <v>40207</v>
      </c>
      <c r="C246" s="44" t="s">
        <v>5</v>
      </c>
      <c r="D246" s="57">
        <v>43.786900000000003</v>
      </c>
      <c r="E246" s="57" t="s">
        <v>4</v>
      </c>
      <c r="F246" s="58">
        <v>42.404400000000003</v>
      </c>
      <c r="G246" s="58" t="s">
        <v>4</v>
      </c>
      <c r="H246" s="58">
        <v>42.563499999999998</v>
      </c>
      <c r="I246" s="58" t="s">
        <v>4</v>
      </c>
      <c r="J246" s="49">
        <f t="shared" si="39"/>
        <v>1.3825000000000003</v>
      </c>
      <c r="K246" s="50">
        <f t="shared" si="40"/>
        <v>0</v>
      </c>
      <c r="L246" s="50">
        <f t="shared" si="41"/>
        <v>0.68639999999999901</v>
      </c>
      <c r="M246" s="50">
        <f t="shared" si="50"/>
        <v>11.273477363210699</v>
      </c>
      <c r="N246" s="52">
        <f t="shared" si="50"/>
        <v>1.214923623165542</v>
      </c>
      <c r="O246" s="52">
        <f t="shared" si="50"/>
        <v>3.564170318455731</v>
      </c>
      <c r="P246" s="51">
        <f t="shared" si="43"/>
        <v>10.776831176600957</v>
      </c>
      <c r="Q246" s="51" t="s">
        <v>4</v>
      </c>
      <c r="R246" s="51">
        <f t="shared" si="44"/>
        <v>31.61553621500023</v>
      </c>
      <c r="S246" s="51" t="s">
        <v>4</v>
      </c>
      <c r="T246" s="51">
        <f t="shared" si="45"/>
        <v>20.838705038399272</v>
      </c>
      <c r="U246" s="51">
        <f t="shared" si="46"/>
        <v>42.392367391601184</v>
      </c>
      <c r="V246" s="51">
        <f t="shared" si="42"/>
        <v>49.156738159727915</v>
      </c>
      <c r="W246" s="51">
        <f t="shared" si="48"/>
        <v>25.348502002991406</v>
      </c>
      <c r="X246" s="43" t="s">
        <v>6</v>
      </c>
    </row>
    <row r="247" spans="2:24" ht="15" x14ac:dyDescent="0.25">
      <c r="B247" s="44">
        <v>40210</v>
      </c>
      <c r="C247" s="44" t="s">
        <v>5</v>
      </c>
      <c r="D247" s="57">
        <v>43.051499999999997</v>
      </c>
      <c r="E247" s="57" t="s">
        <v>4</v>
      </c>
      <c r="F247" s="58">
        <v>42.652999999999999</v>
      </c>
      <c r="G247" s="58" t="s">
        <v>4</v>
      </c>
      <c r="H247" s="58">
        <v>43.030999999999999</v>
      </c>
      <c r="I247" s="58" t="s">
        <v>4</v>
      </c>
      <c r="J247" s="49">
        <f t="shared" si="39"/>
        <v>0.48799999999999955</v>
      </c>
      <c r="K247" s="50">
        <f t="shared" si="40"/>
        <v>0</v>
      </c>
      <c r="L247" s="50">
        <f t="shared" si="41"/>
        <v>0</v>
      </c>
      <c r="M247" s="50">
        <f t="shared" si="50"/>
        <v>10.956228980124219</v>
      </c>
      <c r="N247" s="52">
        <f t="shared" si="50"/>
        <v>1.1281433643680032</v>
      </c>
      <c r="O247" s="52">
        <f t="shared" si="50"/>
        <v>3.3095867242803214</v>
      </c>
      <c r="P247" s="51">
        <f t="shared" si="43"/>
        <v>10.29682171132583</v>
      </c>
      <c r="Q247" s="51" t="s">
        <v>4</v>
      </c>
      <c r="R247" s="51">
        <f t="shared" si="44"/>
        <v>30.207352641901409</v>
      </c>
      <c r="S247" s="51" t="s">
        <v>4</v>
      </c>
      <c r="T247" s="51">
        <f t="shared" si="45"/>
        <v>19.910530930575579</v>
      </c>
      <c r="U247" s="51">
        <f t="shared" si="46"/>
        <v>40.504174353227242</v>
      </c>
      <c r="V247" s="51">
        <f t="shared" si="42"/>
        <v>49.156738159727901</v>
      </c>
      <c r="W247" s="51">
        <f t="shared" si="48"/>
        <v>27.04909029990116</v>
      </c>
      <c r="X247" s="43" t="s">
        <v>6</v>
      </c>
    </row>
    <row r="248" spans="2:24" ht="15" x14ac:dyDescent="0.25">
      <c r="B248" s="44">
        <v>40211</v>
      </c>
      <c r="C248" s="44" t="s">
        <v>5</v>
      </c>
      <c r="D248" s="57">
        <v>43.548299999999998</v>
      </c>
      <c r="E248" s="57" t="s">
        <v>4</v>
      </c>
      <c r="F248" s="58">
        <v>42.802199999999999</v>
      </c>
      <c r="G248" s="58" t="s">
        <v>4</v>
      </c>
      <c r="H248" s="58">
        <v>43.418900000000001</v>
      </c>
      <c r="I248" s="58" t="s">
        <v>4</v>
      </c>
      <c r="J248" s="49">
        <f t="shared" si="39"/>
        <v>0.74609999999999843</v>
      </c>
      <c r="K248" s="50">
        <f t="shared" si="40"/>
        <v>0.49680000000000035</v>
      </c>
      <c r="L248" s="50">
        <f t="shared" si="41"/>
        <v>0</v>
      </c>
      <c r="M248" s="50">
        <f t="shared" si="50"/>
        <v>10.91974119582963</v>
      </c>
      <c r="N248" s="52">
        <f t="shared" si="50"/>
        <v>1.5443616954845747</v>
      </c>
      <c r="O248" s="52">
        <f t="shared" si="50"/>
        <v>3.0731876725460125</v>
      </c>
      <c r="P248" s="51">
        <f t="shared" si="43"/>
        <v>14.142841554471856</v>
      </c>
      <c r="Q248" s="51" t="s">
        <v>4</v>
      </c>
      <c r="R248" s="51">
        <f t="shared" si="44"/>
        <v>28.143411253370154</v>
      </c>
      <c r="S248" s="51" t="s">
        <v>4</v>
      </c>
      <c r="T248" s="51">
        <f t="shared" si="45"/>
        <v>14.000569698898298</v>
      </c>
      <c r="U248" s="51">
        <f t="shared" si="46"/>
        <v>42.286252807842011</v>
      </c>
      <c r="V248" s="51">
        <f t="shared" si="42"/>
        <v>33.109033714857524</v>
      </c>
      <c r="W248" s="51">
        <f t="shared" si="48"/>
        <v>27.48194340096947</v>
      </c>
      <c r="X248" s="43" t="s">
        <v>6</v>
      </c>
    </row>
    <row r="249" spans="2:24" ht="15" x14ac:dyDescent="0.25">
      <c r="B249" s="44">
        <v>40212</v>
      </c>
      <c r="C249" s="44" t="s">
        <v>5</v>
      </c>
      <c r="D249" s="57">
        <v>43.737200000000001</v>
      </c>
      <c r="E249" s="57" t="s">
        <v>4</v>
      </c>
      <c r="F249" s="58">
        <v>43.190100000000001</v>
      </c>
      <c r="G249" s="58" t="s">
        <v>4</v>
      </c>
      <c r="H249" s="58">
        <v>43.657600000000002</v>
      </c>
      <c r="I249" s="58" t="s">
        <v>4</v>
      </c>
      <c r="J249" s="49">
        <f t="shared" si="39"/>
        <v>0.54710000000000036</v>
      </c>
      <c r="K249" s="50">
        <f t="shared" si="40"/>
        <v>0.18890000000000384</v>
      </c>
      <c r="L249" s="50">
        <f t="shared" si="41"/>
        <v>0</v>
      </c>
      <c r="M249" s="50">
        <f t="shared" si="50"/>
        <v>10.686859681841799</v>
      </c>
      <c r="N249" s="52">
        <f t="shared" si="50"/>
        <v>1.6229501458071089</v>
      </c>
      <c r="O249" s="52">
        <f t="shared" si="50"/>
        <v>2.8536742673641546</v>
      </c>
      <c r="P249" s="51">
        <f t="shared" si="43"/>
        <v>15.186408300697421</v>
      </c>
      <c r="Q249" s="51" t="s">
        <v>4</v>
      </c>
      <c r="R249" s="51">
        <f t="shared" si="44"/>
        <v>26.702645607042776</v>
      </c>
      <c r="S249" s="51" t="s">
        <v>4</v>
      </c>
      <c r="T249" s="51">
        <f t="shared" si="45"/>
        <v>11.516237306345355</v>
      </c>
      <c r="U249" s="51">
        <f t="shared" si="46"/>
        <v>41.889053907740198</v>
      </c>
      <c r="V249" s="51">
        <f t="shared" si="42"/>
        <v>27.492235398081888</v>
      </c>
      <c r="W249" s="51">
        <f t="shared" si="48"/>
        <v>27.482678543620359</v>
      </c>
      <c r="X249" s="43" t="s">
        <v>6</v>
      </c>
    </row>
    <row r="250" spans="2:24" ht="15" x14ac:dyDescent="0.25">
      <c r="B250" s="44">
        <v>40213</v>
      </c>
      <c r="C250" s="44" t="s">
        <v>5</v>
      </c>
      <c r="D250" s="57">
        <v>43.428899999999999</v>
      </c>
      <c r="E250" s="57" t="s">
        <v>4</v>
      </c>
      <c r="F250" s="58">
        <v>42.394399999999997</v>
      </c>
      <c r="G250" s="58" t="s">
        <v>4</v>
      </c>
      <c r="H250" s="58">
        <v>42.394399999999997</v>
      </c>
      <c r="I250" s="58" t="s">
        <v>4</v>
      </c>
      <c r="J250" s="49">
        <f t="shared" si="39"/>
        <v>1.2632000000000048</v>
      </c>
      <c r="K250" s="50">
        <f t="shared" si="40"/>
        <v>0</v>
      </c>
      <c r="L250" s="50">
        <f t="shared" si="41"/>
        <v>0.79570000000000363</v>
      </c>
      <c r="M250" s="50">
        <f t="shared" si="50"/>
        <v>11.186712561710246</v>
      </c>
      <c r="N250" s="52">
        <f t="shared" si="50"/>
        <v>1.5070251353923154</v>
      </c>
      <c r="O250" s="52">
        <f t="shared" si="50"/>
        <v>3.4455403911238616</v>
      </c>
      <c r="P250" s="51">
        <f t="shared" si="43"/>
        <v>13.471563938726236</v>
      </c>
      <c r="Q250" s="51" t="s">
        <v>4</v>
      </c>
      <c r="R250" s="51">
        <f t="shared" si="44"/>
        <v>30.800294296621317</v>
      </c>
      <c r="S250" s="51" t="s">
        <v>4</v>
      </c>
      <c r="T250" s="51">
        <f t="shared" si="45"/>
        <v>17.328730357895083</v>
      </c>
      <c r="U250" s="51">
        <f t="shared" si="46"/>
        <v>44.271858235347551</v>
      </c>
      <c r="V250" s="51">
        <f t="shared" si="42"/>
        <v>39.141637709843117</v>
      </c>
      <c r="W250" s="51">
        <f t="shared" si="48"/>
        <v>28.315461341207701</v>
      </c>
      <c r="X250" s="43" t="s">
        <v>6</v>
      </c>
    </row>
    <row r="251" spans="2:24" ht="15" x14ac:dyDescent="0.25">
      <c r="B251" s="44">
        <v>40214</v>
      </c>
      <c r="C251" s="44" t="s">
        <v>5</v>
      </c>
      <c r="D251" s="57">
        <v>42.792299999999997</v>
      </c>
      <c r="E251" s="57" t="s">
        <v>4</v>
      </c>
      <c r="F251" s="58">
        <v>41.896900000000002</v>
      </c>
      <c r="G251" s="58" t="s">
        <v>4</v>
      </c>
      <c r="H251" s="58">
        <v>42.752400000000002</v>
      </c>
      <c r="I251" s="58" t="s">
        <v>4</v>
      </c>
      <c r="J251" s="49">
        <f t="shared" si="39"/>
        <v>0.89539999999999509</v>
      </c>
      <c r="K251" s="50">
        <f t="shared" si="40"/>
        <v>0</v>
      </c>
      <c r="L251" s="50">
        <f t="shared" si="41"/>
        <v>0.49749999999999517</v>
      </c>
      <c r="M251" s="50">
        <f t="shared" si="50"/>
        <v>11.283061664445224</v>
      </c>
      <c r="N251" s="52">
        <f t="shared" si="50"/>
        <v>1.3993804828642928</v>
      </c>
      <c r="O251" s="52">
        <f t="shared" si="50"/>
        <v>3.6969303631864379</v>
      </c>
      <c r="P251" s="51">
        <f t="shared" si="43"/>
        <v>12.402489009467793</v>
      </c>
      <c r="Q251" s="51" t="s">
        <v>4</v>
      </c>
      <c r="R251" s="51">
        <f t="shared" si="44"/>
        <v>32.765312050328248</v>
      </c>
      <c r="S251" s="51" t="s">
        <v>4</v>
      </c>
      <c r="T251" s="51">
        <f t="shared" si="45"/>
        <v>20.362823040860455</v>
      </c>
      <c r="U251" s="51">
        <f t="shared" si="46"/>
        <v>45.167801059796041</v>
      </c>
      <c r="V251" s="51">
        <f t="shared" si="42"/>
        <v>45.082608767920405</v>
      </c>
      <c r="W251" s="51">
        <f t="shared" si="48"/>
        <v>29.513114728830036</v>
      </c>
      <c r="X251" s="43" t="s">
        <v>6</v>
      </c>
    </row>
    <row r="252" spans="2:24" ht="15" x14ac:dyDescent="0.25">
      <c r="B252" s="44">
        <v>40217</v>
      </c>
      <c r="C252" s="44" t="s">
        <v>5</v>
      </c>
      <c r="D252" s="57">
        <v>42.9514</v>
      </c>
      <c r="E252" s="57" t="s">
        <v>4</v>
      </c>
      <c r="F252" s="58">
        <v>42.414299999999997</v>
      </c>
      <c r="G252" s="58" t="s">
        <v>4</v>
      </c>
      <c r="H252" s="58">
        <v>42.444200000000002</v>
      </c>
      <c r="I252" s="58" t="s">
        <v>4</v>
      </c>
      <c r="J252" s="49">
        <f t="shared" si="39"/>
        <v>0.53710000000000235</v>
      </c>
      <c r="K252" s="50">
        <f t="shared" si="40"/>
        <v>0.15910000000000224</v>
      </c>
      <c r="L252" s="50">
        <f t="shared" si="41"/>
        <v>0</v>
      </c>
      <c r="M252" s="50">
        <f t="shared" si="50"/>
        <v>11.014228688413425</v>
      </c>
      <c r="N252" s="52">
        <f t="shared" si="50"/>
        <v>1.4585247340882741</v>
      </c>
      <c r="O252" s="52">
        <f t="shared" si="50"/>
        <v>3.432863908673121</v>
      </c>
      <c r="P252" s="51">
        <f t="shared" si="43"/>
        <v>13.242186769034403</v>
      </c>
      <c r="Q252" s="51" t="s">
        <v>4</v>
      </c>
      <c r="R252" s="51">
        <f t="shared" si="44"/>
        <v>31.167537970991749</v>
      </c>
      <c r="S252" s="51" t="s">
        <v>4</v>
      </c>
      <c r="T252" s="51">
        <f t="shared" si="45"/>
        <v>17.925351201957348</v>
      </c>
      <c r="U252" s="51">
        <f t="shared" si="46"/>
        <v>44.409724740026149</v>
      </c>
      <c r="V252" s="51">
        <f t="shared" si="42"/>
        <v>40.363571958376419</v>
      </c>
      <c r="W252" s="51">
        <f t="shared" si="48"/>
        <v>30.288147388083352</v>
      </c>
      <c r="X252" s="43" t="s">
        <v>6</v>
      </c>
    </row>
    <row r="253" spans="2:24" ht="15" x14ac:dyDescent="0.25">
      <c r="B253" s="44">
        <v>40218</v>
      </c>
      <c r="C253" s="44" t="s">
        <v>5</v>
      </c>
      <c r="D253" s="57">
        <v>43.279699999999998</v>
      </c>
      <c r="E253" s="57" t="s">
        <v>4</v>
      </c>
      <c r="F253" s="58">
        <v>42.533700000000003</v>
      </c>
      <c r="G253" s="58" t="s">
        <v>4</v>
      </c>
      <c r="H253" s="58">
        <v>42.881799999999998</v>
      </c>
      <c r="I253" s="58" t="s">
        <v>4</v>
      </c>
      <c r="J253" s="49">
        <f t="shared" si="39"/>
        <v>0.83549999999999613</v>
      </c>
      <c r="K253" s="50">
        <f t="shared" si="40"/>
        <v>0.3282999999999987</v>
      </c>
      <c r="L253" s="50">
        <f t="shared" si="41"/>
        <v>0</v>
      </c>
      <c r="M253" s="50">
        <f t="shared" si="50"/>
        <v>11.062998067812462</v>
      </c>
      <c r="N253" s="52">
        <f t="shared" si="50"/>
        <v>1.6826443959391104</v>
      </c>
      <c r="O253" s="52">
        <f t="shared" si="50"/>
        <v>3.1876593437678982</v>
      </c>
      <c r="P253" s="51">
        <f t="shared" si="43"/>
        <v>15.209660036321667</v>
      </c>
      <c r="Q253" s="51" t="s">
        <v>4</v>
      </c>
      <c r="R253" s="51">
        <f t="shared" si="44"/>
        <v>28.813702436072187</v>
      </c>
      <c r="S253" s="51" t="s">
        <v>4</v>
      </c>
      <c r="T253" s="51">
        <f t="shared" si="45"/>
        <v>13.60404239975052</v>
      </c>
      <c r="U253" s="51">
        <f t="shared" si="46"/>
        <v>44.023362472393856</v>
      </c>
      <c r="V253" s="51">
        <f t="shared" si="42"/>
        <v>30.901870360950586</v>
      </c>
      <c r="W253" s="51">
        <f t="shared" si="48"/>
        <v>30.331984743288153</v>
      </c>
      <c r="X253" s="43" t="s">
        <v>6</v>
      </c>
    </row>
    <row r="254" spans="2:24" ht="15" x14ac:dyDescent="0.25">
      <c r="B254" s="44">
        <v>40219</v>
      </c>
      <c r="C254" s="44" t="s">
        <v>5</v>
      </c>
      <c r="D254" s="57">
        <v>43.080800000000004</v>
      </c>
      <c r="E254" s="57" t="s">
        <v>4</v>
      </c>
      <c r="F254" s="58">
        <v>42.523699999999998</v>
      </c>
      <c r="G254" s="58" t="s">
        <v>4</v>
      </c>
      <c r="H254" s="58">
        <v>42.792299999999997</v>
      </c>
      <c r="I254" s="58" t="s">
        <v>4</v>
      </c>
      <c r="J254" s="49">
        <f t="shared" si="39"/>
        <v>0.55710000000000548</v>
      </c>
      <c r="K254" s="50">
        <f t="shared" si="40"/>
        <v>0</v>
      </c>
      <c r="L254" s="50">
        <f t="shared" si="41"/>
        <v>1.0000000000005116E-2</v>
      </c>
      <c r="M254" s="50">
        <f t="shared" si="50"/>
        <v>10.829883920111577</v>
      </c>
      <c r="N254" s="52">
        <f t="shared" si="50"/>
        <v>1.5624555105148883</v>
      </c>
      <c r="O254" s="52">
        <f t="shared" si="50"/>
        <v>2.9699693906416247</v>
      </c>
      <c r="P254" s="51">
        <f t="shared" si="43"/>
        <v>14.427259996880842</v>
      </c>
      <c r="Q254" s="51" t="s">
        <v>4</v>
      </c>
      <c r="R254" s="51">
        <f t="shared" si="44"/>
        <v>27.423834018444644</v>
      </c>
      <c r="S254" s="51" t="s">
        <v>4</v>
      </c>
      <c r="T254" s="51">
        <f t="shared" si="45"/>
        <v>12.996574021563802</v>
      </c>
      <c r="U254" s="51">
        <f t="shared" si="46"/>
        <v>41.851094015325486</v>
      </c>
      <c r="V254" s="51">
        <f t="shared" si="42"/>
        <v>31.054323255694527</v>
      </c>
      <c r="W254" s="51">
        <f t="shared" si="48"/>
        <v>30.383580351317182</v>
      </c>
      <c r="X254" s="43" t="s">
        <v>6</v>
      </c>
    </row>
    <row r="255" spans="2:24" ht="15" x14ac:dyDescent="0.25">
      <c r="B255" s="44">
        <v>40220</v>
      </c>
      <c r="C255" s="44" t="s">
        <v>5</v>
      </c>
      <c r="D255" s="57">
        <v>43.558199999999999</v>
      </c>
      <c r="E255" s="57" t="s">
        <v>4</v>
      </c>
      <c r="F255" s="58">
        <v>42.533700000000003</v>
      </c>
      <c r="G255" s="58" t="s">
        <v>4</v>
      </c>
      <c r="H255" s="58">
        <v>43.438800000000001</v>
      </c>
      <c r="I255" s="58" t="s">
        <v>4</v>
      </c>
      <c r="J255" s="49">
        <f t="shared" si="39"/>
        <v>1.0244999999999962</v>
      </c>
      <c r="K255" s="50">
        <f t="shared" si="40"/>
        <v>0.47739999999999583</v>
      </c>
      <c r="L255" s="50">
        <f t="shared" si="41"/>
        <v>0</v>
      </c>
      <c r="M255" s="50">
        <f t="shared" si="50"/>
        <v>11.080820782960746</v>
      </c>
      <c r="N255" s="52">
        <f t="shared" si="50"/>
        <v>1.9282515454781064</v>
      </c>
      <c r="O255" s="52">
        <f t="shared" si="50"/>
        <v>2.7578287198815086</v>
      </c>
      <c r="P255" s="51">
        <f t="shared" si="43"/>
        <v>17.401703206347555</v>
      </c>
      <c r="Q255" s="51" t="s">
        <v>4</v>
      </c>
      <c r="R255" s="51">
        <f t="shared" si="44"/>
        <v>24.888307228308307</v>
      </c>
      <c r="S255" s="51" t="s">
        <v>4</v>
      </c>
      <c r="T255" s="51">
        <f t="shared" si="45"/>
        <v>7.4866040219607513</v>
      </c>
      <c r="U255" s="51">
        <f t="shared" si="46"/>
        <v>42.290010434655862</v>
      </c>
      <c r="V255" s="51">
        <f t="shared" si="42"/>
        <v>17.703008216393396</v>
      </c>
      <c r="W255" s="51">
        <f t="shared" si="48"/>
        <v>29.477825198822625</v>
      </c>
      <c r="X255" s="43" t="s">
        <v>6</v>
      </c>
    </row>
    <row r="256" spans="2:24" ht="15" x14ac:dyDescent="0.25">
      <c r="B256" s="44">
        <v>40221</v>
      </c>
      <c r="C256" s="44" t="s">
        <v>5</v>
      </c>
      <c r="D256" s="57">
        <v>43.647799999999997</v>
      </c>
      <c r="E256" s="57" t="s">
        <v>4</v>
      </c>
      <c r="F256" s="58">
        <v>42.9315</v>
      </c>
      <c r="G256" s="58" t="s">
        <v>4</v>
      </c>
      <c r="H256" s="58">
        <v>43.528300000000002</v>
      </c>
      <c r="I256" s="58" t="s">
        <v>4</v>
      </c>
      <c r="J256" s="49">
        <f t="shared" si="39"/>
        <v>0.71629999999999683</v>
      </c>
      <c r="K256" s="50">
        <f t="shared" si="40"/>
        <v>8.9599999999997237E-2</v>
      </c>
      <c r="L256" s="50">
        <f t="shared" si="41"/>
        <v>0</v>
      </c>
      <c r="M256" s="50">
        <f t="shared" si="50"/>
        <v>11.005633584177833</v>
      </c>
      <c r="N256" s="52">
        <f t="shared" si="50"/>
        <v>1.8801192922296674</v>
      </c>
      <c r="O256" s="52">
        <f t="shared" si="50"/>
        <v>2.5608409541756867</v>
      </c>
      <c r="P256" s="51">
        <f t="shared" si="43"/>
        <v>17.083244484284911</v>
      </c>
      <c r="Q256" s="51" t="s">
        <v>4</v>
      </c>
      <c r="R256" s="51">
        <f t="shared" si="44"/>
        <v>23.268455510432954</v>
      </c>
      <c r="S256" s="51" t="s">
        <v>4</v>
      </c>
      <c r="T256" s="51">
        <f t="shared" si="45"/>
        <v>6.1852110261480426</v>
      </c>
      <c r="U256" s="51">
        <f t="shared" si="46"/>
        <v>40.351699994717862</v>
      </c>
      <c r="V256" s="51">
        <f t="shared" si="42"/>
        <v>15.328253895022273</v>
      </c>
      <c r="W256" s="51">
        <f t="shared" si="48"/>
        <v>28.467141534265458</v>
      </c>
      <c r="X256" s="43" t="s">
        <v>6</v>
      </c>
    </row>
    <row r="257" spans="2:24" ht="15" x14ac:dyDescent="0.25">
      <c r="B257" s="44">
        <v>40225</v>
      </c>
      <c r="C257" s="44" t="s">
        <v>5</v>
      </c>
      <c r="D257" s="57">
        <v>44.115200000000002</v>
      </c>
      <c r="E257" s="57" t="s">
        <v>4</v>
      </c>
      <c r="F257" s="58">
        <v>43.617899999999999</v>
      </c>
      <c r="G257" s="58" t="s">
        <v>4</v>
      </c>
      <c r="H257" s="58">
        <v>44.0854</v>
      </c>
      <c r="I257" s="58" t="s">
        <v>4</v>
      </c>
      <c r="J257" s="49">
        <f t="shared" si="39"/>
        <v>0.58689999999999998</v>
      </c>
      <c r="K257" s="50">
        <f t="shared" si="40"/>
        <v>0.46740000000000492</v>
      </c>
      <c r="L257" s="50">
        <f t="shared" si="41"/>
        <v>0</v>
      </c>
      <c r="M257" s="50">
        <f t="shared" si="50"/>
        <v>10.806416899593701</v>
      </c>
      <c r="N257" s="52">
        <f t="shared" si="50"/>
        <v>2.2132250570704102</v>
      </c>
      <c r="O257" s="52">
        <f t="shared" si="50"/>
        <v>2.3779237431631377</v>
      </c>
      <c r="P257" s="51">
        <f t="shared" si="43"/>
        <v>20.480655869880636</v>
      </c>
      <c r="Q257" s="51" t="s">
        <v>4</v>
      </c>
      <c r="R257" s="51">
        <f t="shared" si="44"/>
        <v>22.004738159348104</v>
      </c>
      <c r="S257" s="51" t="s">
        <v>4</v>
      </c>
      <c r="T257" s="51">
        <f t="shared" si="45"/>
        <v>1.5240822894674686</v>
      </c>
      <c r="U257" s="51">
        <f t="shared" si="46"/>
        <v>42.485394029228743</v>
      </c>
      <c r="V257" s="51">
        <f t="shared" si="42"/>
        <v>3.5873088252846221</v>
      </c>
      <c r="W257" s="51">
        <f t="shared" si="48"/>
        <v>26.690010626481108</v>
      </c>
      <c r="X257" s="43" t="s">
        <v>6</v>
      </c>
    </row>
    <row r="258" spans="2:24" ht="15" x14ac:dyDescent="0.25">
      <c r="B258" s="44">
        <v>40226</v>
      </c>
      <c r="C258" s="44" t="s">
        <v>5</v>
      </c>
      <c r="D258" s="57">
        <v>44.334099999999999</v>
      </c>
      <c r="E258" s="57" t="s">
        <v>4</v>
      </c>
      <c r="F258" s="58">
        <v>44.025700000000001</v>
      </c>
      <c r="G258" s="58" t="s">
        <v>4</v>
      </c>
      <c r="H258" s="58">
        <v>44.334099999999999</v>
      </c>
      <c r="I258" s="58" t="s">
        <v>4</v>
      </c>
      <c r="J258" s="49">
        <f t="shared" si="39"/>
        <v>0.3083999999999989</v>
      </c>
      <c r="K258" s="50">
        <f t="shared" si="40"/>
        <v>0.21889999999999787</v>
      </c>
      <c r="L258" s="50">
        <f t="shared" si="41"/>
        <v>0</v>
      </c>
      <c r="M258" s="50">
        <f t="shared" si="50"/>
        <v>10.342929978194149</v>
      </c>
      <c r="N258" s="52">
        <f t="shared" si="50"/>
        <v>2.2740375529939501</v>
      </c>
      <c r="O258" s="52">
        <f t="shared" si="50"/>
        <v>2.2080720472229136</v>
      </c>
      <c r="P258" s="51">
        <f t="shared" si="43"/>
        <v>21.986396096543924</v>
      </c>
      <c r="Q258" s="51" t="s">
        <v>4</v>
      </c>
      <c r="R258" s="51">
        <f t="shared" si="44"/>
        <v>21.348612548650721</v>
      </c>
      <c r="S258" s="51" t="s">
        <v>4</v>
      </c>
      <c r="T258" s="51">
        <f t="shared" si="45"/>
        <v>0.63778354789320346</v>
      </c>
      <c r="U258" s="51">
        <f t="shared" si="46"/>
        <v>43.335008645194648</v>
      </c>
      <c r="V258" s="51">
        <f t="shared" si="42"/>
        <v>1.4717512880060919</v>
      </c>
      <c r="W258" s="51">
        <f t="shared" si="48"/>
        <v>24.888706388018608</v>
      </c>
      <c r="X258" s="43" t="s">
        <v>6</v>
      </c>
    </row>
    <row r="259" spans="2:24" ht="15" x14ac:dyDescent="0.25">
      <c r="B259" s="44">
        <v>40227</v>
      </c>
      <c r="C259" s="44" t="s">
        <v>5</v>
      </c>
      <c r="D259" s="57">
        <v>44.692100000000003</v>
      </c>
      <c r="E259" s="57" t="s">
        <v>4</v>
      </c>
      <c r="F259" s="58">
        <v>44.214599999999997</v>
      </c>
      <c r="G259" s="58" t="s">
        <v>4</v>
      </c>
      <c r="H259" s="58">
        <v>44.6126</v>
      </c>
      <c r="I259" s="58" t="s">
        <v>4</v>
      </c>
      <c r="J259" s="49">
        <f t="shared" si="39"/>
        <v>0.47750000000000625</v>
      </c>
      <c r="K259" s="50">
        <f t="shared" si="40"/>
        <v>0.35800000000000409</v>
      </c>
      <c r="L259" s="50">
        <f t="shared" si="41"/>
        <v>0</v>
      </c>
      <c r="M259" s="50">
        <f t="shared" ref="M259:O274" si="51">M258-(M258/14)+J259</f>
        <v>10.081649265466002</v>
      </c>
      <c r="N259" s="52">
        <f t="shared" si="51"/>
        <v>2.4696062992086718</v>
      </c>
      <c r="O259" s="52">
        <f t="shared" si="51"/>
        <v>2.0503526152784199</v>
      </c>
      <c r="P259" s="51">
        <f t="shared" si="43"/>
        <v>24.496054506360768</v>
      </c>
      <c r="Q259" s="51" t="s">
        <v>4</v>
      </c>
      <c r="R259" s="51">
        <f t="shared" si="44"/>
        <v>20.337472186240024</v>
      </c>
      <c r="S259" s="51" t="s">
        <v>4</v>
      </c>
      <c r="T259" s="51">
        <f t="shared" si="45"/>
        <v>4.1585823201207432</v>
      </c>
      <c r="U259" s="51">
        <f t="shared" si="46"/>
        <v>44.833526692600792</v>
      </c>
      <c r="V259" s="51">
        <f t="shared" si="42"/>
        <v>9.2756082933958997</v>
      </c>
      <c r="W259" s="51">
        <f t="shared" si="48"/>
        <v>23.77348509554556</v>
      </c>
      <c r="X259" s="43" t="s">
        <v>6</v>
      </c>
    </row>
    <row r="260" spans="2:24" ht="15" x14ac:dyDescent="0.25">
      <c r="B260" s="44">
        <v>40228</v>
      </c>
      <c r="C260" s="44" t="s">
        <v>5</v>
      </c>
      <c r="D260" s="57">
        <v>44.811500000000002</v>
      </c>
      <c r="E260" s="57" t="s">
        <v>4</v>
      </c>
      <c r="F260" s="58">
        <v>44.383800000000001</v>
      </c>
      <c r="G260" s="58" t="s">
        <v>4</v>
      </c>
      <c r="H260" s="58">
        <v>44.592700000000001</v>
      </c>
      <c r="I260" s="58" t="s">
        <v>4</v>
      </c>
      <c r="J260" s="49">
        <f t="shared" si="39"/>
        <v>0.42770000000000152</v>
      </c>
      <c r="K260" s="50">
        <f t="shared" si="40"/>
        <v>0.11939999999999884</v>
      </c>
      <c r="L260" s="50">
        <f t="shared" si="41"/>
        <v>0</v>
      </c>
      <c r="M260" s="50">
        <f t="shared" si="51"/>
        <v>9.7892314607898605</v>
      </c>
      <c r="N260" s="52">
        <f t="shared" si="51"/>
        <v>2.4126058492651943</v>
      </c>
      <c r="O260" s="52">
        <f t="shared" si="51"/>
        <v>1.903898857044247</v>
      </c>
      <c r="P260" s="51">
        <f t="shared" si="43"/>
        <v>24.645508270273641</v>
      </c>
      <c r="Q260" s="51" t="s">
        <v>4</v>
      </c>
      <c r="R260" s="51">
        <f t="shared" si="44"/>
        <v>19.448910414164704</v>
      </c>
      <c r="S260" s="51" t="s">
        <v>4</v>
      </c>
      <c r="T260" s="51">
        <f t="shared" si="45"/>
        <v>5.1965978561089372</v>
      </c>
      <c r="U260" s="51">
        <f t="shared" si="46"/>
        <v>44.094418684438345</v>
      </c>
      <c r="V260" s="51">
        <f t="shared" si="42"/>
        <v>11.78516014305208</v>
      </c>
      <c r="W260" s="51">
        <f t="shared" si="48"/>
        <v>22.917176170367451</v>
      </c>
      <c r="X260" s="43" t="s">
        <v>6</v>
      </c>
    </row>
    <row r="261" spans="2:24" ht="15" x14ac:dyDescent="0.25">
      <c r="B261" s="44">
        <v>40231</v>
      </c>
      <c r="C261" s="44" t="s">
        <v>5</v>
      </c>
      <c r="D261" s="57">
        <v>44.791600000000003</v>
      </c>
      <c r="E261" s="57" t="s">
        <v>4</v>
      </c>
      <c r="F261" s="58">
        <v>44.324100000000001</v>
      </c>
      <c r="G261" s="58" t="s">
        <v>4</v>
      </c>
      <c r="H261" s="58">
        <v>44.5032</v>
      </c>
      <c r="I261" s="58" t="s">
        <v>4</v>
      </c>
      <c r="J261" s="49">
        <f t="shared" ref="J261:J324" si="52">MAX(D261-F261,ABS(D261-H260),ABS(F261-H260))</f>
        <v>0.46750000000000114</v>
      </c>
      <c r="K261" s="50">
        <f t="shared" ref="K261:K324" si="53">IF(D261-D260&gt;F260-F261,MAX(D261-D260,0),0)</f>
        <v>0</v>
      </c>
      <c r="L261" s="50">
        <f t="shared" ref="L261:L324" si="54">IF(F260-F261&gt;D261-D260,MAX(F260-F261,0),0)</f>
        <v>5.969999999999942E-2</v>
      </c>
      <c r="M261" s="50">
        <f t="shared" si="51"/>
        <v>9.5575006421620152</v>
      </c>
      <c r="N261" s="52">
        <f t="shared" si="51"/>
        <v>2.2402768600319662</v>
      </c>
      <c r="O261" s="52">
        <f t="shared" si="51"/>
        <v>1.8276060815410859</v>
      </c>
      <c r="P261" s="51">
        <f t="shared" si="43"/>
        <v>23.4399864976121</v>
      </c>
      <c r="Q261" s="51" t="s">
        <v>4</v>
      </c>
      <c r="R261" s="51">
        <f t="shared" si="44"/>
        <v>19.122217721637117</v>
      </c>
      <c r="S261" s="51" t="s">
        <v>4</v>
      </c>
      <c r="T261" s="51">
        <f t="shared" si="45"/>
        <v>4.317768775974983</v>
      </c>
      <c r="U261" s="51">
        <f t="shared" si="46"/>
        <v>42.562204219249217</v>
      </c>
      <c r="V261" s="51">
        <f t="shared" si="42"/>
        <v>10.144608004164937</v>
      </c>
      <c r="W261" s="51">
        <f t="shared" si="48"/>
        <v>22.004849872781556</v>
      </c>
      <c r="X261" s="43" t="s">
        <v>6</v>
      </c>
    </row>
    <row r="262" spans="2:24" ht="15" x14ac:dyDescent="0.25">
      <c r="B262" s="44">
        <v>40232</v>
      </c>
      <c r="C262" s="44" t="s">
        <v>5</v>
      </c>
      <c r="D262" s="57">
        <v>44.5032</v>
      </c>
      <c r="E262" s="57" t="s">
        <v>4</v>
      </c>
      <c r="F262" s="58">
        <v>43.717399999999998</v>
      </c>
      <c r="G262" s="58" t="s">
        <v>4</v>
      </c>
      <c r="H262" s="58">
        <v>43.926299999999998</v>
      </c>
      <c r="I262" s="58" t="s">
        <v>4</v>
      </c>
      <c r="J262" s="49">
        <f t="shared" si="52"/>
        <v>0.78580000000000183</v>
      </c>
      <c r="K262" s="50">
        <f t="shared" si="53"/>
        <v>0</v>
      </c>
      <c r="L262" s="50">
        <f t="shared" si="54"/>
        <v>0.60670000000000357</v>
      </c>
      <c r="M262" s="50">
        <f t="shared" si="51"/>
        <v>9.6606220248647308</v>
      </c>
      <c r="N262" s="52">
        <f t="shared" si="51"/>
        <v>2.0802570843153974</v>
      </c>
      <c r="O262" s="52">
        <f t="shared" si="51"/>
        <v>2.3037627900024402</v>
      </c>
      <c r="P262" s="51">
        <f t="shared" si="43"/>
        <v>21.53336585326684</v>
      </c>
      <c r="Q262" s="51" t="s">
        <v>4</v>
      </c>
      <c r="R262" s="51">
        <f t="shared" si="44"/>
        <v>23.846940539366539</v>
      </c>
      <c r="S262" s="51" t="s">
        <v>4</v>
      </c>
      <c r="T262" s="51">
        <f t="shared" si="45"/>
        <v>2.3135746860996989</v>
      </c>
      <c r="U262" s="51">
        <f t="shared" si="46"/>
        <v>45.380306392633379</v>
      </c>
      <c r="V262" s="51">
        <f t="shared" si="42"/>
        <v>5.098190977563041</v>
      </c>
      <c r="W262" s="51">
        <f t="shared" si="48"/>
        <v>20.797231380265945</v>
      </c>
      <c r="X262" s="43" t="s">
        <v>6</v>
      </c>
    </row>
    <row r="263" spans="2:24" ht="15" x14ac:dyDescent="0.25">
      <c r="B263" s="44">
        <v>40233</v>
      </c>
      <c r="C263" s="44" t="s">
        <v>5</v>
      </c>
      <c r="D263" s="57">
        <v>44.552900000000001</v>
      </c>
      <c r="E263" s="57" t="s">
        <v>4</v>
      </c>
      <c r="F263" s="58">
        <v>44.0854</v>
      </c>
      <c r="G263" s="58" t="s">
        <v>4</v>
      </c>
      <c r="H263" s="58">
        <v>44.373899999999999</v>
      </c>
      <c r="I263" s="58" t="s">
        <v>4</v>
      </c>
      <c r="J263" s="49">
        <f t="shared" si="52"/>
        <v>0.62660000000000338</v>
      </c>
      <c r="K263" s="50">
        <f t="shared" si="53"/>
        <v>4.970000000000141E-2</v>
      </c>
      <c r="L263" s="50">
        <f t="shared" si="54"/>
        <v>0</v>
      </c>
      <c r="M263" s="50">
        <f t="shared" si="51"/>
        <v>9.5971775945172535</v>
      </c>
      <c r="N263" s="52">
        <f t="shared" si="51"/>
        <v>1.9813672925785846</v>
      </c>
      <c r="O263" s="52">
        <f t="shared" si="51"/>
        <v>2.1392083050022661</v>
      </c>
      <c r="P263" s="51">
        <f t="shared" si="43"/>
        <v>20.645312364653069</v>
      </c>
      <c r="Q263" s="51" t="s">
        <v>4</v>
      </c>
      <c r="R263" s="51">
        <f t="shared" si="44"/>
        <v>22.289973108597767</v>
      </c>
      <c r="S263" s="51" t="s">
        <v>4</v>
      </c>
      <c r="T263" s="51">
        <f t="shared" si="45"/>
        <v>1.6446607439446979</v>
      </c>
      <c r="U263" s="51">
        <f t="shared" si="46"/>
        <v>42.935285473250836</v>
      </c>
      <c r="V263" s="51">
        <f t="shared" si="42"/>
        <v>3.8305573744684658</v>
      </c>
      <c r="W263" s="51">
        <f t="shared" si="48"/>
        <v>19.585326094137553</v>
      </c>
      <c r="X263" s="43" t="s">
        <v>6</v>
      </c>
    </row>
    <row r="264" spans="2:24" ht="15" x14ac:dyDescent="0.25">
      <c r="B264" s="44">
        <v>40234</v>
      </c>
      <c r="C264" s="44" t="s">
        <v>5</v>
      </c>
      <c r="D264" s="57">
        <v>44.463500000000003</v>
      </c>
      <c r="E264" s="57" t="s">
        <v>4</v>
      </c>
      <c r="F264" s="58">
        <v>43.597999999999999</v>
      </c>
      <c r="G264" s="58" t="s">
        <v>4</v>
      </c>
      <c r="H264" s="58">
        <v>44.363900000000001</v>
      </c>
      <c r="I264" s="58" t="s">
        <v>4</v>
      </c>
      <c r="J264" s="49">
        <f t="shared" si="52"/>
        <v>0.86550000000000438</v>
      </c>
      <c r="K264" s="50">
        <f t="shared" si="53"/>
        <v>0</v>
      </c>
      <c r="L264" s="50">
        <f t="shared" si="54"/>
        <v>0.48740000000000094</v>
      </c>
      <c r="M264" s="50">
        <f t="shared" si="51"/>
        <v>9.777164909194596</v>
      </c>
      <c r="N264" s="52">
        <f t="shared" si="51"/>
        <v>1.8398410573944</v>
      </c>
      <c r="O264" s="52">
        <f t="shared" si="51"/>
        <v>2.4738077117878197</v>
      </c>
      <c r="P264" s="51">
        <f t="shared" si="43"/>
        <v>18.817735759618675</v>
      </c>
      <c r="Q264" s="51" t="s">
        <v>4</v>
      </c>
      <c r="R264" s="51">
        <f t="shared" si="44"/>
        <v>25.301892059337295</v>
      </c>
      <c r="S264" s="51" t="s">
        <v>4</v>
      </c>
      <c r="T264" s="51">
        <f t="shared" si="45"/>
        <v>6.4841562997186202</v>
      </c>
      <c r="U264" s="51">
        <f t="shared" si="46"/>
        <v>44.119627818955969</v>
      </c>
      <c r="V264" s="51">
        <f t="shared" si="42"/>
        <v>14.696761102170283</v>
      </c>
      <c r="W264" s="51">
        <f t="shared" si="48"/>
        <v>19.236142880425604</v>
      </c>
      <c r="X264" s="43" t="s">
        <v>6</v>
      </c>
    </row>
    <row r="265" spans="2:24" ht="15" x14ac:dyDescent="0.25">
      <c r="B265" s="44">
        <v>40235</v>
      </c>
      <c r="C265" s="44" t="s">
        <v>5</v>
      </c>
      <c r="D265" s="57">
        <v>44.622500000000002</v>
      </c>
      <c r="E265" s="57" t="s">
        <v>4</v>
      </c>
      <c r="F265" s="58">
        <v>44.164900000000003</v>
      </c>
      <c r="G265" s="58" t="s">
        <v>4</v>
      </c>
      <c r="H265" s="58">
        <v>44.523000000000003</v>
      </c>
      <c r="I265" s="58" t="s">
        <v>4</v>
      </c>
      <c r="J265" s="49">
        <f t="shared" si="52"/>
        <v>0.45759999999999934</v>
      </c>
      <c r="K265" s="50">
        <f t="shared" si="53"/>
        <v>0.15899999999999892</v>
      </c>
      <c r="L265" s="50">
        <f t="shared" si="54"/>
        <v>0</v>
      </c>
      <c r="M265" s="50">
        <f t="shared" si="51"/>
        <v>9.5363959871092678</v>
      </c>
      <c r="N265" s="52">
        <f t="shared" si="51"/>
        <v>1.8674238390090845</v>
      </c>
      <c r="O265" s="52">
        <f t="shared" si="51"/>
        <v>2.2971071609458327</v>
      </c>
      <c r="P265" s="51">
        <f t="shared" si="43"/>
        <v>19.582071062625303</v>
      </c>
      <c r="Q265" s="51" t="s">
        <v>4</v>
      </c>
      <c r="R265" s="51">
        <f t="shared" si="44"/>
        <v>24.087791279335772</v>
      </c>
      <c r="S265" s="51" t="s">
        <v>4</v>
      </c>
      <c r="T265" s="51">
        <f t="shared" si="45"/>
        <v>4.5057202167104684</v>
      </c>
      <c r="U265" s="51">
        <f t="shared" si="46"/>
        <v>43.669862341961078</v>
      </c>
      <c r="V265" s="51">
        <f t="shared" si="42"/>
        <v>10.317688160837308</v>
      </c>
      <c r="W265" s="51">
        <f t="shared" si="48"/>
        <v>18.599110400455011</v>
      </c>
      <c r="X265" s="43" t="s">
        <v>6</v>
      </c>
    </row>
    <row r="266" spans="2:24" ht="15" x14ac:dyDescent="0.25">
      <c r="B266" s="44">
        <v>40238</v>
      </c>
      <c r="C266" s="44" t="s">
        <v>5</v>
      </c>
      <c r="D266" s="57">
        <v>45.249200000000002</v>
      </c>
      <c r="E266" s="57" t="s">
        <v>4</v>
      </c>
      <c r="F266" s="58">
        <v>44.7121</v>
      </c>
      <c r="G266" s="58" t="s">
        <v>4</v>
      </c>
      <c r="H266" s="58">
        <v>45.169600000000003</v>
      </c>
      <c r="I266" s="58" t="s">
        <v>4</v>
      </c>
      <c r="J266" s="49">
        <f t="shared" si="52"/>
        <v>0.72619999999999862</v>
      </c>
      <c r="K266" s="50">
        <f t="shared" si="53"/>
        <v>0.62669999999999959</v>
      </c>
      <c r="L266" s="50">
        <f t="shared" si="54"/>
        <v>0</v>
      </c>
      <c r="M266" s="50">
        <f t="shared" si="51"/>
        <v>9.5814248451728901</v>
      </c>
      <c r="N266" s="52">
        <f t="shared" si="51"/>
        <v>2.3607364219370064</v>
      </c>
      <c r="O266" s="52">
        <f t="shared" si="51"/>
        <v>2.1330280780211304</v>
      </c>
      <c r="P266" s="51">
        <f t="shared" si="43"/>
        <v>24.638678068078178</v>
      </c>
      <c r="Q266" s="51" t="s">
        <v>4</v>
      </c>
      <c r="R266" s="51">
        <f t="shared" si="44"/>
        <v>22.262117717238549</v>
      </c>
      <c r="S266" s="51" t="s">
        <v>4</v>
      </c>
      <c r="T266" s="51">
        <f t="shared" si="45"/>
        <v>2.3765603508396289</v>
      </c>
      <c r="U266" s="51">
        <f t="shared" si="46"/>
        <v>46.900795785316731</v>
      </c>
      <c r="V266" s="51">
        <f t="shared" si="42"/>
        <v>5.0672068800667569</v>
      </c>
      <c r="W266" s="51">
        <f t="shared" si="48"/>
        <v>17.63254586328442</v>
      </c>
      <c r="X266" s="43" t="s">
        <v>6</v>
      </c>
    </row>
    <row r="267" spans="2:24" ht="15" x14ac:dyDescent="0.25">
      <c r="B267" s="44">
        <v>40239</v>
      </c>
      <c r="C267" s="44" t="s">
        <v>5</v>
      </c>
      <c r="D267" s="57">
        <v>45.607300000000002</v>
      </c>
      <c r="E267" s="57" t="s">
        <v>4</v>
      </c>
      <c r="F267" s="58">
        <v>45.209400000000002</v>
      </c>
      <c r="G267" s="58" t="s">
        <v>4</v>
      </c>
      <c r="H267" s="58">
        <v>45.308900000000001</v>
      </c>
      <c r="I267" s="58" t="s">
        <v>4</v>
      </c>
      <c r="J267" s="49">
        <f t="shared" si="52"/>
        <v>0.43769999999999953</v>
      </c>
      <c r="K267" s="50">
        <f t="shared" si="53"/>
        <v>0.35810000000000031</v>
      </c>
      <c r="L267" s="50">
        <f t="shared" si="54"/>
        <v>0</v>
      </c>
      <c r="M267" s="50">
        <f t="shared" si="51"/>
        <v>9.3347373562319689</v>
      </c>
      <c r="N267" s="52">
        <f t="shared" si="51"/>
        <v>2.5502123917986492</v>
      </c>
      <c r="O267" s="52">
        <f t="shared" si="51"/>
        <v>1.9806689295910496</v>
      </c>
      <c r="P267" s="51">
        <f t="shared" si="43"/>
        <v>27.319594483245961</v>
      </c>
      <c r="Q267" s="51" t="s">
        <v>4</v>
      </c>
      <c r="R267" s="51">
        <f t="shared" si="44"/>
        <v>21.218260932309295</v>
      </c>
      <c r="S267" s="51" t="s">
        <v>4</v>
      </c>
      <c r="T267" s="51">
        <f t="shared" si="45"/>
        <v>6.1013335509366655</v>
      </c>
      <c r="U267" s="51">
        <f t="shared" si="46"/>
        <v>48.537855415555256</v>
      </c>
      <c r="V267" s="51">
        <f t="shared" si="42"/>
        <v>12.570257788895489</v>
      </c>
      <c r="W267" s="51">
        <f t="shared" si="48"/>
        <v>17.270953857970927</v>
      </c>
      <c r="X267" s="43" t="s">
        <v>6</v>
      </c>
    </row>
    <row r="268" spans="2:24" ht="15" x14ac:dyDescent="0.25">
      <c r="B268" s="44">
        <v>40240</v>
      </c>
      <c r="C268" s="44" t="s">
        <v>5</v>
      </c>
      <c r="D268" s="57">
        <v>45.577500000000001</v>
      </c>
      <c r="E268" s="57" t="s">
        <v>4</v>
      </c>
      <c r="F268" s="58">
        <v>45.189599999999999</v>
      </c>
      <c r="G268" s="58" t="s">
        <v>4</v>
      </c>
      <c r="H268" s="58">
        <v>45.358600000000003</v>
      </c>
      <c r="I268" s="58" t="s">
        <v>4</v>
      </c>
      <c r="J268" s="49">
        <f t="shared" si="52"/>
        <v>0.38790000000000191</v>
      </c>
      <c r="K268" s="50">
        <f t="shared" si="53"/>
        <v>0</v>
      </c>
      <c r="L268" s="50">
        <f t="shared" si="54"/>
        <v>1.9800000000003593E-2</v>
      </c>
      <c r="M268" s="50">
        <f t="shared" si="51"/>
        <v>9.0558704022154011</v>
      </c>
      <c r="N268" s="52">
        <f t="shared" si="51"/>
        <v>2.3680543638130316</v>
      </c>
      <c r="O268" s="52">
        <f t="shared" si="51"/>
        <v>1.8589925774774068</v>
      </c>
      <c r="P268" s="51">
        <f t="shared" si="43"/>
        <v>26.149384417357801</v>
      </c>
      <c r="Q268" s="51" t="s">
        <v>4</v>
      </c>
      <c r="R268" s="51">
        <f t="shared" si="44"/>
        <v>20.528038663435691</v>
      </c>
      <c r="S268" s="51" t="s">
        <v>4</v>
      </c>
      <c r="T268" s="51">
        <f t="shared" si="45"/>
        <v>5.6213457539221103</v>
      </c>
      <c r="U268" s="51">
        <f t="shared" si="46"/>
        <v>46.677423080793488</v>
      </c>
      <c r="V268" s="51">
        <f t="shared" si="42"/>
        <v>12.042965062985973</v>
      </c>
      <c r="W268" s="51">
        <f t="shared" si="48"/>
        <v>16.897526086900573</v>
      </c>
      <c r="X268" s="43" t="s">
        <v>6</v>
      </c>
    </row>
    <row r="269" spans="2:24" ht="15" x14ac:dyDescent="0.25">
      <c r="B269" s="44">
        <v>40241</v>
      </c>
      <c r="C269" s="44" t="s">
        <v>5</v>
      </c>
      <c r="D269" s="57">
        <v>45.567500000000003</v>
      </c>
      <c r="E269" s="57" t="s">
        <v>4</v>
      </c>
      <c r="F269" s="58">
        <v>45.159599999999998</v>
      </c>
      <c r="G269" s="58" t="s">
        <v>4</v>
      </c>
      <c r="H269" s="58">
        <v>45.507800000000003</v>
      </c>
      <c r="I269" s="58" t="s">
        <v>4</v>
      </c>
      <c r="J269" s="49">
        <f t="shared" si="52"/>
        <v>0.40790000000000504</v>
      </c>
      <c r="K269" s="50">
        <f t="shared" si="53"/>
        <v>0</v>
      </c>
      <c r="L269" s="50">
        <f t="shared" si="54"/>
        <v>3.0000000000001137E-2</v>
      </c>
      <c r="M269" s="50">
        <f t="shared" si="51"/>
        <v>8.8169225163428777</v>
      </c>
      <c r="N269" s="52">
        <f t="shared" si="51"/>
        <v>2.1989076235406722</v>
      </c>
      <c r="O269" s="52">
        <f t="shared" si="51"/>
        <v>1.7562073933718789</v>
      </c>
      <c r="P269" s="51">
        <f t="shared" si="43"/>
        <v>24.939627397936405</v>
      </c>
      <c r="Q269" s="51" t="s">
        <v>4</v>
      </c>
      <c r="R269" s="51">
        <f t="shared" si="44"/>
        <v>19.918598469211982</v>
      </c>
      <c r="S269" s="51" t="s">
        <v>4</v>
      </c>
      <c r="T269" s="51">
        <f t="shared" si="45"/>
        <v>5.021028928724423</v>
      </c>
      <c r="U269" s="51">
        <f t="shared" si="46"/>
        <v>44.858225867148391</v>
      </c>
      <c r="V269" s="51">
        <f t="shared" si="42"/>
        <v>11.193106351541065</v>
      </c>
      <c r="W269" s="51">
        <f t="shared" si="48"/>
        <v>16.490067534374894</v>
      </c>
      <c r="X269" s="43" t="s">
        <v>6</v>
      </c>
    </row>
    <row r="270" spans="2:24" ht="15" x14ac:dyDescent="0.25">
      <c r="B270" s="44">
        <v>40242</v>
      </c>
      <c r="C270" s="44" t="s">
        <v>5</v>
      </c>
      <c r="D270" s="57">
        <v>46.293700000000001</v>
      </c>
      <c r="E270" s="57" t="s">
        <v>4</v>
      </c>
      <c r="F270" s="58">
        <v>45.746600000000001</v>
      </c>
      <c r="G270" s="58" t="s">
        <v>4</v>
      </c>
      <c r="H270" s="58">
        <v>46.194200000000002</v>
      </c>
      <c r="I270" s="58" t="s">
        <v>4</v>
      </c>
      <c r="J270" s="49">
        <f t="shared" si="52"/>
        <v>0.78589999999999804</v>
      </c>
      <c r="K270" s="50">
        <f t="shared" si="53"/>
        <v>0.72619999999999862</v>
      </c>
      <c r="L270" s="50">
        <f t="shared" si="54"/>
        <v>0</v>
      </c>
      <c r="M270" s="50">
        <f t="shared" si="51"/>
        <v>8.9730423366040988</v>
      </c>
      <c r="N270" s="52">
        <f t="shared" si="51"/>
        <v>2.7680427932877656</v>
      </c>
      <c r="O270" s="52">
        <f t="shared" si="51"/>
        <v>1.6307640081310304</v>
      </c>
      <c r="P270" s="51">
        <f t="shared" si="43"/>
        <v>30.848431217090944</v>
      </c>
      <c r="Q270" s="51" t="s">
        <v>4</v>
      </c>
      <c r="R270" s="51">
        <f t="shared" si="44"/>
        <v>18.174036708581973</v>
      </c>
      <c r="S270" s="51" t="s">
        <v>4</v>
      </c>
      <c r="T270" s="51">
        <f t="shared" si="45"/>
        <v>12.674394508508971</v>
      </c>
      <c r="U270" s="51">
        <f t="shared" si="46"/>
        <v>49.022467925672913</v>
      </c>
      <c r="V270" s="51">
        <f t="shared" si="42"/>
        <v>25.854256313096453</v>
      </c>
      <c r="W270" s="51">
        <f t="shared" si="48"/>
        <v>17.158938161426434</v>
      </c>
      <c r="X270" s="43" t="s">
        <v>6</v>
      </c>
    </row>
    <row r="271" spans="2:24" ht="15" x14ac:dyDescent="0.25">
      <c r="B271" s="44">
        <v>40245</v>
      </c>
      <c r="C271" s="44" t="s">
        <v>5</v>
      </c>
      <c r="D271" s="57">
        <v>46.393099999999997</v>
      </c>
      <c r="E271" s="57" t="s">
        <v>4</v>
      </c>
      <c r="F271" s="58">
        <v>46.194200000000002</v>
      </c>
      <c r="G271" s="58" t="s">
        <v>4</v>
      </c>
      <c r="H271" s="58">
        <v>46.283700000000003</v>
      </c>
      <c r="I271" s="58" t="s">
        <v>4</v>
      </c>
      <c r="J271" s="49">
        <f t="shared" si="52"/>
        <v>0.19889999999999475</v>
      </c>
      <c r="K271" s="50">
        <f t="shared" si="53"/>
        <v>9.9399999999995714E-2</v>
      </c>
      <c r="L271" s="50">
        <f t="shared" si="54"/>
        <v>0</v>
      </c>
      <c r="M271" s="50">
        <f t="shared" si="51"/>
        <v>8.5310107411323717</v>
      </c>
      <c r="N271" s="52">
        <f t="shared" si="51"/>
        <v>2.6697254509100636</v>
      </c>
      <c r="O271" s="52">
        <f t="shared" si="51"/>
        <v>1.5142808646930996</v>
      </c>
      <c r="P271" s="51">
        <f t="shared" si="43"/>
        <v>31.294362789135288</v>
      </c>
      <c r="Q271" s="51" t="s">
        <v>4</v>
      </c>
      <c r="R271" s="51">
        <f t="shared" si="44"/>
        <v>17.750310140766512</v>
      </c>
      <c r="S271" s="51" t="s">
        <v>4</v>
      </c>
      <c r="T271" s="51">
        <f t="shared" si="45"/>
        <v>13.544052648368776</v>
      </c>
      <c r="U271" s="51">
        <f t="shared" si="46"/>
        <v>49.0446729299018</v>
      </c>
      <c r="V271" s="51">
        <f t="shared" si="42"/>
        <v>27.615746704493098</v>
      </c>
      <c r="W271" s="51">
        <f t="shared" si="48"/>
        <v>17.905853057359767</v>
      </c>
      <c r="X271" s="43" t="s">
        <v>6</v>
      </c>
    </row>
    <row r="272" spans="2:24" ht="15" x14ac:dyDescent="0.25">
      <c r="B272" s="44">
        <v>40246</v>
      </c>
      <c r="C272" s="44" t="s">
        <v>5</v>
      </c>
      <c r="D272" s="57">
        <v>46.800899999999999</v>
      </c>
      <c r="E272" s="57" t="s">
        <v>4</v>
      </c>
      <c r="F272" s="58">
        <v>46.154299999999999</v>
      </c>
      <c r="G272" s="58" t="s">
        <v>4</v>
      </c>
      <c r="H272" s="58">
        <v>46.542299999999997</v>
      </c>
      <c r="I272" s="58" t="s">
        <v>4</v>
      </c>
      <c r="J272" s="49">
        <f t="shared" si="52"/>
        <v>0.6465999999999994</v>
      </c>
      <c r="K272" s="50">
        <f t="shared" si="53"/>
        <v>0.40780000000000172</v>
      </c>
      <c r="L272" s="50">
        <f t="shared" si="54"/>
        <v>0</v>
      </c>
      <c r="M272" s="50">
        <f t="shared" si="51"/>
        <v>8.5682528310514883</v>
      </c>
      <c r="N272" s="52">
        <f t="shared" si="51"/>
        <v>2.8868307758450609</v>
      </c>
      <c r="O272" s="52">
        <f t="shared" si="51"/>
        <v>1.4061179457864497</v>
      </c>
      <c r="P272" s="51">
        <f t="shared" si="43"/>
        <v>33.692175438417728</v>
      </c>
      <c r="Q272" s="51" t="s">
        <v>4</v>
      </c>
      <c r="R272" s="51">
        <f t="shared" si="44"/>
        <v>16.410789615015272</v>
      </c>
      <c r="S272" s="51" t="s">
        <v>4</v>
      </c>
      <c r="T272" s="51">
        <f t="shared" si="45"/>
        <v>17.281385823402456</v>
      </c>
      <c r="U272" s="51">
        <f t="shared" si="46"/>
        <v>50.102965053432996</v>
      </c>
      <c r="V272" s="51">
        <f t="shared" si="42"/>
        <v>34.491742764070914</v>
      </c>
      <c r="W272" s="51">
        <f t="shared" si="48"/>
        <v>19.090559464981993</v>
      </c>
      <c r="X272" s="43" t="s">
        <v>6</v>
      </c>
    </row>
    <row r="273" spans="2:24" ht="15" x14ac:dyDescent="0.25">
      <c r="B273" s="44">
        <v>40247</v>
      </c>
      <c r="C273" s="44" t="s">
        <v>5</v>
      </c>
      <c r="D273" s="57">
        <v>47.029800000000002</v>
      </c>
      <c r="E273" s="57" t="s">
        <v>4</v>
      </c>
      <c r="F273" s="58">
        <v>46.552300000000002</v>
      </c>
      <c r="G273" s="58" t="s">
        <v>4</v>
      </c>
      <c r="H273" s="58">
        <v>46.920299999999997</v>
      </c>
      <c r="I273" s="58" t="s">
        <v>4</v>
      </c>
      <c r="J273" s="49">
        <f t="shared" si="52"/>
        <v>0.48750000000000426</v>
      </c>
      <c r="K273" s="50">
        <f t="shared" si="53"/>
        <v>0.22890000000000299</v>
      </c>
      <c r="L273" s="50">
        <f t="shared" si="54"/>
        <v>0</v>
      </c>
      <c r="M273" s="50">
        <f t="shared" si="51"/>
        <v>8.4437347716906714</v>
      </c>
      <c r="N273" s="52">
        <f t="shared" si="51"/>
        <v>2.9095285775704167</v>
      </c>
      <c r="O273" s="52">
        <f t="shared" si="51"/>
        <v>1.3056809496588462</v>
      </c>
      <c r="P273" s="51">
        <f t="shared" si="43"/>
        <v>34.457839525291575</v>
      </c>
      <c r="Q273" s="51" t="s">
        <v>4</v>
      </c>
      <c r="R273" s="51">
        <f t="shared" si="44"/>
        <v>15.463310785606454</v>
      </c>
      <c r="S273" s="51" t="s">
        <v>4</v>
      </c>
      <c r="T273" s="51">
        <f t="shared" si="45"/>
        <v>18.994528739685123</v>
      </c>
      <c r="U273" s="51">
        <f t="shared" si="46"/>
        <v>49.921150310898028</v>
      </c>
      <c r="V273" s="51">
        <f t="shared" ref="V273:V336" si="55">(100*(T273/U273))</f>
        <v>38.049060611366812</v>
      </c>
      <c r="W273" s="51">
        <f t="shared" si="48"/>
        <v>20.444738118295195</v>
      </c>
      <c r="X273" s="43" t="s">
        <v>6</v>
      </c>
    </row>
    <row r="274" spans="2:24" ht="15" x14ac:dyDescent="0.25">
      <c r="B274" s="44">
        <v>40248</v>
      </c>
      <c r="C274" s="44" t="s">
        <v>5</v>
      </c>
      <c r="D274" s="57">
        <v>47.099299999999999</v>
      </c>
      <c r="E274" s="57" t="s">
        <v>4</v>
      </c>
      <c r="F274" s="58">
        <v>46.731299999999997</v>
      </c>
      <c r="G274" s="58" t="s">
        <v>4</v>
      </c>
      <c r="H274" s="58">
        <v>47.099299999999999</v>
      </c>
      <c r="I274" s="58" t="s">
        <v>4</v>
      </c>
      <c r="J274" s="49">
        <f t="shared" si="52"/>
        <v>0.3680000000000021</v>
      </c>
      <c r="K274" s="50">
        <f t="shared" si="53"/>
        <v>6.9499999999997897E-2</v>
      </c>
      <c r="L274" s="50">
        <f t="shared" si="54"/>
        <v>0</v>
      </c>
      <c r="M274" s="50">
        <f t="shared" si="51"/>
        <v>8.2086108594270542</v>
      </c>
      <c r="N274" s="52">
        <f t="shared" si="51"/>
        <v>2.7712051077439561</v>
      </c>
      <c r="O274" s="52">
        <f t="shared" si="51"/>
        <v>1.2124180246832144</v>
      </c>
      <c r="P274" s="51">
        <f t="shared" ref="P274:P337" si="56">(100*(N274/M274))</f>
        <v>33.759732982851872</v>
      </c>
      <c r="Q274" s="51" t="s">
        <v>4</v>
      </c>
      <c r="R274" s="51">
        <f t="shared" ref="R274:R337" si="57">(100*(O274/M274))</f>
        <v>14.770075539527266</v>
      </c>
      <c r="S274" s="51" t="s">
        <v>4</v>
      </c>
      <c r="T274" s="51">
        <f t="shared" ref="T274:T337" si="58">ABS(P274-R274)</f>
        <v>18.989657443324607</v>
      </c>
      <c r="U274" s="51">
        <f t="shared" ref="U274:U337" si="59">P274+R274</f>
        <v>48.529808522379142</v>
      </c>
      <c r="V274" s="51">
        <f t="shared" si="55"/>
        <v>39.129883305778293</v>
      </c>
      <c r="W274" s="51">
        <f t="shared" si="48"/>
        <v>21.779391345972556</v>
      </c>
      <c r="X274" s="43" t="s">
        <v>6</v>
      </c>
    </row>
    <row r="275" spans="2:24" ht="15" x14ac:dyDescent="0.25">
      <c r="B275" s="44">
        <v>40249</v>
      </c>
      <c r="C275" s="44" t="s">
        <v>5</v>
      </c>
      <c r="D275" s="57">
        <v>47.278399999999998</v>
      </c>
      <c r="E275" s="57" t="s">
        <v>4</v>
      </c>
      <c r="F275" s="58">
        <v>46.850700000000003</v>
      </c>
      <c r="G275" s="58" t="s">
        <v>4</v>
      </c>
      <c r="H275" s="58">
        <v>47.109299999999998</v>
      </c>
      <c r="I275" s="58" t="s">
        <v>4</v>
      </c>
      <c r="J275" s="49">
        <f t="shared" si="52"/>
        <v>0.42769999999999442</v>
      </c>
      <c r="K275" s="50">
        <f t="shared" si="53"/>
        <v>0.17909999999999826</v>
      </c>
      <c r="L275" s="50">
        <f t="shared" si="54"/>
        <v>0</v>
      </c>
      <c r="M275" s="50">
        <f t="shared" ref="M275:O290" si="60">M274-(M274/14)+J275</f>
        <v>8.0499815123251164</v>
      </c>
      <c r="N275" s="52">
        <f t="shared" si="60"/>
        <v>2.7523618857622432</v>
      </c>
      <c r="O275" s="52">
        <f t="shared" si="60"/>
        <v>1.1258167372058419</v>
      </c>
      <c r="P275" s="51">
        <f t="shared" si="56"/>
        <v>34.190909402067241</v>
      </c>
      <c r="Q275" s="51" t="s">
        <v>4</v>
      </c>
      <c r="R275" s="51">
        <f t="shared" si="57"/>
        <v>13.985333202096593</v>
      </c>
      <c r="S275" s="51" t="s">
        <v>4</v>
      </c>
      <c r="T275" s="51">
        <f t="shared" si="58"/>
        <v>20.20557619997065</v>
      </c>
      <c r="U275" s="51">
        <f t="shared" si="59"/>
        <v>48.176242604163832</v>
      </c>
      <c r="V275" s="51">
        <f t="shared" si="55"/>
        <v>41.94095493496269</v>
      </c>
      <c r="W275" s="51">
        <f t="shared" si="48"/>
        <v>23.219503030900423</v>
      </c>
      <c r="X275" s="43" t="s">
        <v>6</v>
      </c>
    </row>
    <row r="276" spans="2:24" ht="15" x14ac:dyDescent="0.25">
      <c r="B276" s="44">
        <v>40252</v>
      </c>
      <c r="C276" s="44" t="s">
        <v>5</v>
      </c>
      <c r="D276" s="57">
        <v>47.129199999999997</v>
      </c>
      <c r="E276" s="57" t="s">
        <v>4</v>
      </c>
      <c r="F276" s="58">
        <v>46.661700000000003</v>
      </c>
      <c r="G276" s="58" t="s">
        <v>4</v>
      </c>
      <c r="H276" s="58">
        <v>46.989899999999999</v>
      </c>
      <c r="I276" s="58" t="s">
        <v>4</v>
      </c>
      <c r="J276" s="49">
        <f t="shared" si="52"/>
        <v>0.46749999999999403</v>
      </c>
      <c r="K276" s="50">
        <f t="shared" si="53"/>
        <v>0</v>
      </c>
      <c r="L276" s="50">
        <f t="shared" si="54"/>
        <v>0.18900000000000006</v>
      </c>
      <c r="M276" s="50">
        <f t="shared" si="60"/>
        <v>7.9424828328733161</v>
      </c>
      <c r="N276" s="52">
        <f t="shared" si="60"/>
        <v>2.5557646082077974</v>
      </c>
      <c r="O276" s="52">
        <f t="shared" si="60"/>
        <v>1.2344012559768531</v>
      </c>
      <c r="P276" s="51">
        <f t="shared" si="56"/>
        <v>32.178408968410828</v>
      </c>
      <c r="Q276" s="51" t="s">
        <v>4</v>
      </c>
      <c r="R276" s="51">
        <f t="shared" si="57"/>
        <v>15.541755417685799</v>
      </c>
      <c r="S276" s="51" t="s">
        <v>4</v>
      </c>
      <c r="T276" s="51">
        <f t="shared" si="58"/>
        <v>16.636653550725029</v>
      </c>
      <c r="U276" s="51">
        <f t="shared" si="59"/>
        <v>47.720164386096627</v>
      </c>
      <c r="V276" s="51">
        <f t="shared" si="55"/>
        <v>34.862942667423319</v>
      </c>
      <c r="W276" s="51">
        <f t="shared" si="48"/>
        <v>24.05117729065206</v>
      </c>
      <c r="X276" s="43" t="s">
        <v>6</v>
      </c>
    </row>
    <row r="277" spans="2:24" ht="15" x14ac:dyDescent="0.25">
      <c r="B277" s="44">
        <v>40253</v>
      </c>
      <c r="C277" s="44" t="s">
        <v>5</v>
      </c>
      <c r="D277" s="57">
        <v>47.357900000000001</v>
      </c>
      <c r="E277" s="57" t="s">
        <v>4</v>
      </c>
      <c r="F277" s="58">
        <v>46.98</v>
      </c>
      <c r="G277" s="58" t="s">
        <v>4</v>
      </c>
      <c r="H277" s="58">
        <v>47.288400000000003</v>
      </c>
      <c r="I277" s="58" t="s">
        <v>4</v>
      </c>
      <c r="J277" s="49">
        <f t="shared" si="52"/>
        <v>0.3779000000000039</v>
      </c>
      <c r="K277" s="50">
        <f t="shared" si="53"/>
        <v>0.22870000000000346</v>
      </c>
      <c r="L277" s="50">
        <f t="shared" si="54"/>
        <v>0</v>
      </c>
      <c r="M277" s="50">
        <f t="shared" si="60"/>
        <v>7.7530626305252257</v>
      </c>
      <c r="N277" s="52">
        <f t="shared" si="60"/>
        <v>2.6019099933358154</v>
      </c>
      <c r="O277" s="52">
        <f t="shared" si="60"/>
        <v>1.1462297376927921</v>
      </c>
      <c r="P277" s="51">
        <f t="shared" si="56"/>
        <v>33.559770084812932</v>
      </c>
      <c r="Q277" s="51" t="s">
        <v>4</v>
      </c>
      <c r="R277" s="51">
        <f t="shared" si="57"/>
        <v>14.784218731574231</v>
      </c>
      <c r="S277" s="51" t="s">
        <v>4</v>
      </c>
      <c r="T277" s="51">
        <f t="shared" si="58"/>
        <v>18.775551353238701</v>
      </c>
      <c r="U277" s="51">
        <f t="shared" si="59"/>
        <v>48.343988816387167</v>
      </c>
      <c r="V277" s="51">
        <f t="shared" si="55"/>
        <v>38.837406289640612</v>
      </c>
      <c r="W277" s="51">
        <f t="shared" si="48"/>
        <v>25.107336504865525</v>
      </c>
      <c r="X277" s="43" t="s">
        <v>6</v>
      </c>
    </row>
    <row r="278" spans="2:24" ht="15" x14ac:dyDescent="0.25">
      <c r="B278" s="44">
        <v>40254</v>
      </c>
      <c r="C278" s="44" t="s">
        <v>5</v>
      </c>
      <c r="D278" s="57">
        <v>47.6464</v>
      </c>
      <c r="E278" s="57" t="s">
        <v>4</v>
      </c>
      <c r="F278" s="58">
        <v>47.278399999999998</v>
      </c>
      <c r="G278" s="58" t="s">
        <v>4</v>
      </c>
      <c r="H278" s="58">
        <v>47.417700000000004</v>
      </c>
      <c r="I278" s="58" t="s">
        <v>4</v>
      </c>
      <c r="J278" s="49">
        <f t="shared" si="52"/>
        <v>0.3680000000000021</v>
      </c>
      <c r="K278" s="50">
        <f t="shared" si="53"/>
        <v>0.28849999999999909</v>
      </c>
      <c r="L278" s="50">
        <f t="shared" si="54"/>
        <v>0</v>
      </c>
      <c r="M278" s="50">
        <f t="shared" si="60"/>
        <v>7.5672724426305686</v>
      </c>
      <c r="N278" s="52">
        <f t="shared" si="60"/>
        <v>2.7045592795261135</v>
      </c>
      <c r="O278" s="52">
        <f t="shared" si="60"/>
        <v>1.0643561850004499</v>
      </c>
      <c r="P278" s="51">
        <f t="shared" si="56"/>
        <v>35.740212871018855</v>
      </c>
      <c r="Q278" s="51" t="s">
        <v>4</v>
      </c>
      <c r="R278" s="51">
        <f t="shared" si="57"/>
        <v>14.065255256363596</v>
      </c>
      <c r="S278" s="51" t="s">
        <v>4</v>
      </c>
      <c r="T278" s="51">
        <f t="shared" si="58"/>
        <v>21.674957614655259</v>
      </c>
      <c r="U278" s="51">
        <f t="shared" si="59"/>
        <v>49.805468127382454</v>
      </c>
      <c r="V278" s="51">
        <f t="shared" si="55"/>
        <v>43.519232786286423</v>
      </c>
      <c r="W278" s="51">
        <f t="shared" si="48"/>
        <v>26.422471953538444</v>
      </c>
      <c r="X278" s="43" t="s">
        <v>6</v>
      </c>
    </row>
    <row r="279" spans="2:24" ht="15" x14ac:dyDescent="0.25">
      <c r="B279" s="44">
        <v>40255</v>
      </c>
      <c r="C279" s="44" t="s">
        <v>5</v>
      </c>
      <c r="D279" s="57">
        <v>47.6265</v>
      </c>
      <c r="E279" s="57" t="s">
        <v>4</v>
      </c>
      <c r="F279" s="58">
        <v>47.347999999999999</v>
      </c>
      <c r="G279" s="58" t="s">
        <v>4</v>
      </c>
      <c r="H279" s="58">
        <v>47.576799999999999</v>
      </c>
      <c r="I279" s="58" t="s">
        <v>4</v>
      </c>
      <c r="J279" s="49">
        <f t="shared" si="52"/>
        <v>0.27850000000000108</v>
      </c>
      <c r="K279" s="50">
        <f t="shared" si="53"/>
        <v>0</v>
      </c>
      <c r="L279" s="50">
        <f t="shared" si="54"/>
        <v>0</v>
      </c>
      <c r="M279" s="50">
        <f t="shared" si="60"/>
        <v>7.3052529824426724</v>
      </c>
      <c r="N279" s="52">
        <f t="shared" si="60"/>
        <v>2.5113764738456767</v>
      </c>
      <c r="O279" s="52">
        <f t="shared" si="60"/>
        <v>0.98833074321470349</v>
      </c>
      <c r="P279" s="51">
        <f t="shared" si="56"/>
        <v>34.377679731030241</v>
      </c>
      <c r="Q279" s="51" t="s">
        <v>4</v>
      </c>
      <c r="R279" s="51">
        <f t="shared" si="57"/>
        <v>13.529041986499877</v>
      </c>
      <c r="S279" s="51" t="s">
        <v>4</v>
      </c>
      <c r="T279" s="51">
        <f t="shared" si="58"/>
        <v>20.848637744530365</v>
      </c>
      <c r="U279" s="51">
        <f t="shared" si="59"/>
        <v>47.906721717530118</v>
      </c>
      <c r="V279" s="51">
        <f t="shared" si="55"/>
        <v>43.519232786286423</v>
      </c>
      <c r="W279" s="51">
        <f t="shared" si="48"/>
        <v>27.643669155877582</v>
      </c>
      <c r="X279" s="43" t="s">
        <v>6</v>
      </c>
    </row>
    <row r="280" spans="2:24" ht="15" x14ac:dyDescent="0.25">
      <c r="B280" s="44">
        <v>40256</v>
      </c>
      <c r="C280" s="44" t="s">
        <v>5</v>
      </c>
      <c r="D280" s="57">
        <v>47.747599999999998</v>
      </c>
      <c r="E280" s="57" t="s">
        <v>4</v>
      </c>
      <c r="F280" s="58">
        <v>47.1203</v>
      </c>
      <c r="G280" s="58" t="s">
        <v>4</v>
      </c>
      <c r="H280" s="58">
        <v>47.2896</v>
      </c>
      <c r="I280" s="58" t="s">
        <v>4</v>
      </c>
      <c r="J280" s="49">
        <f t="shared" si="52"/>
        <v>0.62729999999999819</v>
      </c>
      <c r="K280" s="50">
        <f t="shared" si="53"/>
        <v>0</v>
      </c>
      <c r="L280" s="50">
        <f t="shared" si="54"/>
        <v>0.22769999999999868</v>
      </c>
      <c r="M280" s="50">
        <f t="shared" si="60"/>
        <v>7.4107491979824793</v>
      </c>
      <c r="N280" s="52">
        <f t="shared" si="60"/>
        <v>2.3319924399995569</v>
      </c>
      <c r="O280" s="52">
        <f t="shared" si="60"/>
        <v>1.1454356901279377</v>
      </c>
      <c r="P280" s="51">
        <f t="shared" si="56"/>
        <v>31.467701546753524</v>
      </c>
      <c r="Q280" s="51" t="s">
        <v>4</v>
      </c>
      <c r="R280" s="51">
        <f t="shared" si="57"/>
        <v>15.45640878576452</v>
      </c>
      <c r="S280" s="51" t="s">
        <v>4</v>
      </c>
      <c r="T280" s="51">
        <f t="shared" si="58"/>
        <v>16.011292760989004</v>
      </c>
      <c r="U280" s="51">
        <f t="shared" si="59"/>
        <v>46.92411033251804</v>
      </c>
      <c r="V280" s="51">
        <f t="shared" si="55"/>
        <v>34.121675717511266</v>
      </c>
      <c r="W280" s="51">
        <f t="shared" si="48"/>
        <v>28.106383910279988</v>
      </c>
      <c r="X280" s="43" t="s">
        <v>6</v>
      </c>
    </row>
    <row r="281" spans="2:24" ht="15" x14ac:dyDescent="0.25">
      <c r="B281" s="44">
        <v>40259</v>
      </c>
      <c r="C281" s="44" t="s">
        <v>5</v>
      </c>
      <c r="D281" s="57">
        <v>47.9069</v>
      </c>
      <c r="E281" s="57" t="s">
        <v>4</v>
      </c>
      <c r="F281" s="58">
        <v>47.0505</v>
      </c>
      <c r="G281" s="58" t="s">
        <v>4</v>
      </c>
      <c r="H281" s="58">
        <v>47.717700000000001</v>
      </c>
      <c r="I281" s="58" t="s">
        <v>4</v>
      </c>
      <c r="J281" s="49">
        <f t="shared" si="52"/>
        <v>0.85640000000000072</v>
      </c>
      <c r="K281" s="50">
        <f t="shared" si="53"/>
        <v>0.15930000000000177</v>
      </c>
      <c r="L281" s="50">
        <f t="shared" si="54"/>
        <v>0</v>
      </c>
      <c r="M281" s="50">
        <f t="shared" si="60"/>
        <v>7.7378099695551601</v>
      </c>
      <c r="N281" s="52">
        <f t="shared" si="60"/>
        <v>2.3247215514281616</v>
      </c>
      <c r="O281" s="52">
        <f t="shared" si="60"/>
        <v>1.0636188551187993</v>
      </c>
      <c r="P281" s="51">
        <f t="shared" si="56"/>
        <v>30.04366300768443</v>
      </c>
      <c r="Q281" s="51" t="s">
        <v>4</v>
      </c>
      <c r="R281" s="51">
        <f t="shared" si="57"/>
        <v>13.745735024556902</v>
      </c>
      <c r="S281" s="51" t="s">
        <v>4</v>
      </c>
      <c r="T281" s="51">
        <f t="shared" si="58"/>
        <v>16.297927983127529</v>
      </c>
      <c r="U281" s="51">
        <f t="shared" si="59"/>
        <v>43.78939803224133</v>
      </c>
      <c r="V281" s="51">
        <f t="shared" si="55"/>
        <v>37.218890223445555</v>
      </c>
      <c r="W281" s="51">
        <f t="shared" si="48"/>
        <v>28.757277218363242</v>
      </c>
      <c r="X281" s="43" t="s">
        <v>6</v>
      </c>
    </row>
    <row r="282" spans="2:24" ht="15" x14ac:dyDescent="0.25">
      <c r="B282" s="44">
        <v>40260</v>
      </c>
      <c r="C282" s="44" t="s">
        <v>5</v>
      </c>
      <c r="D282" s="57">
        <v>48.0961</v>
      </c>
      <c r="E282" s="57" t="s">
        <v>4</v>
      </c>
      <c r="F282" s="58">
        <v>47.568300000000001</v>
      </c>
      <c r="G282" s="58" t="s">
        <v>4</v>
      </c>
      <c r="H282" s="58">
        <v>48.0488</v>
      </c>
      <c r="I282" s="58" t="s">
        <v>4</v>
      </c>
      <c r="J282" s="49">
        <f t="shared" si="52"/>
        <v>0.52779999999999916</v>
      </c>
      <c r="K282" s="50">
        <f t="shared" si="53"/>
        <v>0.18919999999999959</v>
      </c>
      <c r="L282" s="50">
        <f t="shared" si="54"/>
        <v>0</v>
      </c>
      <c r="M282" s="50">
        <f t="shared" si="60"/>
        <v>7.7129092574440765</v>
      </c>
      <c r="N282" s="52">
        <f t="shared" si="60"/>
        <v>2.3478700120404352</v>
      </c>
      <c r="O282" s="52">
        <f t="shared" si="60"/>
        <v>0.98764607975317076</v>
      </c>
      <c r="P282" s="51">
        <f t="shared" si="56"/>
        <v>30.440783544476425</v>
      </c>
      <c r="Q282" s="51" t="s">
        <v>4</v>
      </c>
      <c r="R282" s="51">
        <f t="shared" si="57"/>
        <v>12.805104361884576</v>
      </c>
      <c r="S282" s="51" t="s">
        <v>4</v>
      </c>
      <c r="T282" s="51">
        <f t="shared" si="58"/>
        <v>17.635679182591851</v>
      </c>
      <c r="U282" s="51">
        <f t="shared" si="59"/>
        <v>43.245887906360998</v>
      </c>
      <c r="V282" s="51">
        <f t="shared" si="55"/>
        <v>40.780014092386885</v>
      </c>
      <c r="W282" s="51">
        <f t="shared" si="48"/>
        <v>29.61604413793636</v>
      </c>
      <c r="X282" s="43" t="s">
        <v>6</v>
      </c>
    </row>
    <row r="283" spans="2:24" ht="15" x14ac:dyDescent="0.25">
      <c r="B283" s="44">
        <v>40261</v>
      </c>
      <c r="C283" s="44" t="s">
        <v>5</v>
      </c>
      <c r="D283" s="57">
        <v>47.966700000000003</v>
      </c>
      <c r="E283" s="57" t="s">
        <v>4</v>
      </c>
      <c r="F283" s="58">
        <v>47.707799999999999</v>
      </c>
      <c r="G283" s="58" t="s">
        <v>4</v>
      </c>
      <c r="H283" s="58">
        <v>47.817300000000003</v>
      </c>
      <c r="I283" s="58" t="s">
        <v>4</v>
      </c>
      <c r="J283" s="49">
        <f t="shared" si="52"/>
        <v>0.34100000000000108</v>
      </c>
      <c r="K283" s="50">
        <f t="shared" si="53"/>
        <v>0</v>
      </c>
      <c r="L283" s="50">
        <f t="shared" si="54"/>
        <v>0</v>
      </c>
      <c r="M283" s="50">
        <f t="shared" si="60"/>
        <v>7.5029871676266433</v>
      </c>
      <c r="N283" s="52">
        <f t="shared" si="60"/>
        <v>2.1801650111804043</v>
      </c>
      <c r="O283" s="52">
        <f t="shared" si="60"/>
        <v>0.91709993119937283</v>
      </c>
      <c r="P283" s="51">
        <f t="shared" si="56"/>
        <v>29.057293614831508</v>
      </c>
      <c r="Q283" s="51" t="s">
        <v>4</v>
      </c>
      <c r="R283" s="51">
        <f t="shared" si="57"/>
        <v>12.223130743931037</v>
      </c>
      <c r="S283" s="51" t="s">
        <v>4</v>
      </c>
      <c r="T283" s="51">
        <f t="shared" si="58"/>
        <v>16.834162870900471</v>
      </c>
      <c r="U283" s="51">
        <f t="shared" si="59"/>
        <v>41.280424358762545</v>
      </c>
      <c r="V283" s="51">
        <f t="shared" si="55"/>
        <v>40.780014092386878</v>
      </c>
      <c r="W283" s="51">
        <f t="shared" si="48"/>
        <v>30.413470563254254</v>
      </c>
      <c r="X283" s="43" t="s">
        <v>6</v>
      </c>
    </row>
    <row r="284" spans="2:24" ht="15" x14ac:dyDescent="0.25">
      <c r="B284" s="44">
        <v>40262</v>
      </c>
      <c r="C284" s="44" t="s">
        <v>5</v>
      </c>
      <c r="D284" s="57">
        <v>48.3949</v>
      </c>
      <c r="E284" s="57" t="s">
        <v>4</v>
      </c>
      <c r="F284" s="58">
        <v>47.697800000000001</v>
      </c>
      <c r="G284" s="58" t="s">
        <v>4</v>
      </c>
      <c r="H284" s="58">
        <v>47.747599999999998</v>
      </c>
      <c r="I284" s="58" t="s">
        <v>4</v>
      </c>
      <c r="J284" s="49">
        <f t="shared" si="52"/>
        <v>0.69709999999999894</v>
      </c>
      <c r="K284" s="50">
        <f t="shared" si="53"/>
        <v>0.42819999999999681</v>
      </c>
      <c r="L284" s="50">
        <f t="shared" si="54"/>
        <v>0</v>
      </c>
      <c r="M284" s="50">
        <f t="shared" si="60"/>
        <v>7.6641595127961679</v>
      </c>
      <c r="N284" s="52">
        <f t="shared" si="60"/>
        <v>2.4526389389532293</v>
      </c>
      <c r="O284" s="52">
        <f t="shared" si="60"/>
        <v>0.85159279325656045</v>
      </c>
      <c r="P284" s="51">
        <f t="shared" si="56"/>
        <v>32.00140778461455</v>
      </c>
      <c r="Q284" s="51" t="s">
        <v>4</v>
      </c>
      <c r="R284" s="51">
        <f t="shared" si="57"/>
        <v>11.111365725553226</v>
      </c>
      <c r="S284" s="51" t="s">
        <v>4</v>
      </c>
      <c r="T284" s="51">
        <f t="shared" si="58"/>
        <v>20.890042059061322</v>
      </c>
      <c r="U284" s="51">
        <f t="shared" si="59"/>
        <v>43.112773510167777</v>
      </c>
      <c r="V284" s="51">
        <f t="shared" si="55"/>
        <v>48.454414685556209</v>
      </c>
      <c r="W284" s="51">
        <f t="shared" si="48"/>
        <v>31.702109429132967</v>
      </c>
      <c r="X284" s="43" t="s">
        <v>6</v>
      </c>
    </row>
    <row r="285" spans="2:24" ht="15" x14ac:dyDescent="0.25">
      <c r="B285" s="44">
        <v>40263</v>
      </c>
      <c r="C285" s="44" t="s">
        <v>5</v>
      </c>
      <c r="D285" s="57">
        <v>48.125999999999998</v>
      </c>
      <c r="E285" s="57" t="s">
        <v>4</v>
      </c>
      <c r="F285" s="58">
        <v>47.538499999999999</v>
      </c>
      <c r="G285" s="58" t="s">
        <v>4</v>
      </c>
      <c r="H285" s="58">
        <v>47.797400000000003</v>
      </c>
      <c r="I285" s="58" t="s">
        <v>4</v>
      </c>
      <c r="J285" s="49">
        <f t="shared" si="52"/>
        <v>0.58749999999999858</v>
      </c>
      <c r="K285" s="50">
        <f t="shared" si="53"/>
        <v>0</v>
      </c>
      <c r="L285" s="50">
        <f t="shared" si="54"/>
        <v>0.15930000000000177</v>
      </c>
      <c r="M285" s="50">
        <f t="shared" si="60"/>
        <v>7.7042195475964403</v>
      </c>
      <c r="N285" s="52">
        <f t="shared" si="60"/>
        <v>2.2774504433137128</v>
      </c>
      <c r="O285" s="52">
        <f t="shared" si="60"/>
        <v>0.95006473659537938</v>
      </c>
      <c r="P285" s="51">
        <f t="shared" si="56"/>
        <v>29.561079214366771</v>
      </c>
      <c r="Q285" s="51" t="s">
        <v>4</v>
      </c>
      <c r="R285" s="51">
        <f t="shared" si="57"/>
        <v>12.331745360135541</v>
      </c>
      <c r="S285" s="51" t="s">
        <v>4</v>
      </c>
      <c r="T285" s="51">
        <f t="shared" si="58"/>
        <v>17.229333854231228</v>
      </c>
      <c r="U285" s="51">
        <f t="shared" si="59"/>
        <v>41.892824574502313</v>
      </c>
      <c r="V285" s="51">
        <f t="shared" si="55"/>
        <v>41.127171608088958</v>
      </c>
      <c r="W285" s="51">
        <f t="shared" si="48"/>
        <v>32.375328156201249</v>
      </c>
      <c r="X285" s="43" t="s">
        <v>6</v>
      </c>
    </row>
    <row r="286" spans="2:24" ht="15" x14ac:dyDescent="0.25">
      <c r="B286" s="44">
        <v>40266</v>
      </c>
      <c r="C286" s="44" t="s">
        <v>5</v>
      </c>
      <c r="D286" s="57">
        <v>48.195599999999999</v>
      </c>
      <c r="E286" s="57" t="s">
        <v>4</v>
      </c>
      <c r="F286" s="58">
        <v>47.896900000000002</v>
      </c>
      <c r="G286" s="58" t="s">
        <v>4</v>
      </c>
      <c r="H286" s="58">
        <v>48.026400000000002</v>
      </c>
      <c r="I286" s="58" t="s">
        <v>4</v>
      </c>
      <c r="J286" s="49">
        <f t="shared" si="52"/>
        <v>0.39819999999999567</v>
      </c>
      <c r="K286" s="50">
        <f t="shared" si="53"/>
        <v>6.9600000000001216E-2</v>
      </c>
      <c r="L286" s="50">
        <f t="shared" si="54"/>
        <v>0</v>
      </c>
      <c r="M286" s="50">
        <f t="shared" si="60"/>
        <v>7.5521181513395472</v>
      </c>
      <c r="N286" s="52">
        <f t="shared" si="60"/>
        <v>2.1843754116484488</v>
      </c>
      <c r="O286" s="52">
        <f t="shared" si="60"/>
        <v>0.88220296969570944</v>
      </c>
      <c r="P286" s="51">
        <f t="shared" si="56"/>
        <v>28.924010031026832</v>
      </c>
      <c r="Q286" s="51" t="s">
        <v>4</v>
      </c>
      <c r="R286" s="51">
        <f t="shared" si="57"/>
        <v>11.681530294110001</v>
      </c>
      <c r="S286" s="51" t="s">
        <v>4</v>
      </c>
      <c r="T286" s="51">
        <f t="shared" si="58"/>
        <v>17.242479736916831</v>
      </c>
      <c r="U286" s="51">
        <f t="shared" si="59"/>
        <v>40.605540325136829</v>
      </c>
      <c r="V286" s="51">
        <f t="shared" si="55"/>
        <v>42.463367311092981</v>
      </c>
      <c r="W286" s="51">
        <f t="shared" si="48"/>
        <v>33.095902381550658</v>
      </c>
      <c r="X286" s="43" t="s">
        <v>6</v>
      </c>
    </row>
    <row r="287" spans="2:24" ht="15" x14ac:dyDescent="0.25">
      <c r="B287" s="44">
        <v>40267</v>
      </c>
      <c r="C287" s="44" t="s">
        <v>5</v>
      </c>
      <c r="D287" s="57">
        <v>48.345100000000002</v>
      </c>
      <c r="E287" s="57" t="s">
        <v>4</v>
      </c>
      <c r="F287" s="58">
        <v>47.857100000000003</v>
      </c>
      <c r="G287" s="58" t="s">
        <v>4</v>
      </c>
      <c r="H287" s="58">
        <v>48.1858</v>
      </c>
      <c r="I287" s="58" t="s">
        <v>4</v>
      </c>
      <c r="J287" s="49">
        <f t="shared" si="52"/>
        <v>0.48799999999999955</v>
      </c>
      <c r="K287" s="50">
        <f t="shared" si="53"/>
        <v>0.1495000000000033</v>
      </c>
      <c r="L287" s="50">
        <f t="shared" si="54"/>
        <v>0</v>
      </c>
      <c r="M287" s="50">
        <f t="shared" si="60"/>
        <v>7.5006811405295792</v>
      </c>
      <c r="N287" s="52">
        <f t="shared" si="60"/>
        <v>2.1778485965307057</v>
      </c>
      <c r="O287" s="52">
        <f t="shared" si="60"/>
        <v>0.81918847186030164</v>
      </c>
      <c r="P287" s="51">
        <f t="shared" si="56"/>
        <v>29.035344333767277</v>
      </c>
      <c r="Q287" s="51" t="s">
        <v>4</v>
      </c>
      <c r="R287" s="51">
        <f t="shared" si="57"/>
        <v>10.92152107938378</v>
      </c>
      <c r="S287" s="51" t="s">
        <v>4</v>
      </c>
      <c r="T287" s="51">
        <f t="shared" si="58"/>
        <v>18.113823254383497</v>
      </c>
      <c r="U287" s="51">
        <f t="shared" si="59"/>
        <v>39.956865413151057</v>
      </c>
      <c r="V287" s="51">
        <f t="shared" si="55"/>
        <v>45.333444120523204</v>
      </c>
      <c r="W287" s="51">
        <f t="shared" si="48"/>
        <v>33.970012505762988</v>
      </c>
      <c r="X287" s="43" t="s">
        <v>6</v>
      </c>
    </row>
    <row r="288" spans="2:24" ht="15" x14ac:dyDescent="0.25">
      <c r="B288" s="44">
        <v>40268</v>
      </c>
      <c r="C288" s="44" t="s">
        <v>5</v>
      </c>
      <c r="D288" s="57">
        <v>48.245399999999997</v>
      </c>
      <c r="E288" s="57" t="s">
        <v>4</v>
      </c>
      <c r="F288" s="58">
        <v>47.867100000000001</v>
      </c>
      <c r="G288" s="58" t="s">
        <v>4</v>
      </c>
      <c r="H288" s="58">
        <v>47.956699999999998</v>
      </c>
      <c r="I288" s="58" t="s">
        <v>4</v>
      </c>
      <c r="J288" s="49">
        <f t="shared" si="52"/>
        <v>0.37829999999999586</v>
      </c>
      <c r="K288" s="50">
        <f t="shared" si="53"/>
        <v>0</v>
      </c>
      <c r="L288" s="50">
        <f t="shared" si="54"/>
        <v>0</v>
      </c>
      <c r="M288" s="50">
        <f t="shared" si="60"/>
        <v>7.3432182019203198</v>
      </c>
      <c r="N288" s="52">
        <f t="shared" si="60"/>
        <v>2.0222879824927982</v>
      </c>
      <c r="O288" s="52">
        <f t="shared" si="60"/>
        <v>0.7606750095845658</v>
      </c>
      <c r="P288" s="51">
        <f t="shared" si="56"/>
        <v>27.539532761861157</v>
      </c>
      <c r="Q288" s="51" t="s">
        <v>4</v>
      </c>
      <c r="R288" s="51">
        <f t="shared" si="57"/>
        <v>10.358877928830198</v>
      </c>
      <c r="S288" s="51" t="s">
        <v>4</v>
      </c>
      <c r="T288" s="51">
        <f t="shared" si="58"/>
        <v>17.180654833030957</v>
      </c>
      <c r="U288" s="51">
        <f t="shared" si="59"/>
        <v>37.898410690691357</v>
      </c>
      <c r="V288" s="51">
        <f t="shared" si="55"/>
        <v>45.333444120523197</v>
      </c>
      <c r="W288" s="51">
        <f t="shared" ref="W288:W351" si="61">((W287*13)+V288)/14</f>
        <v>34.781686192531573</v>
      </c>
      <c r="X288" s="43" t="s">
        <v>6</v>
      </c>
    </row>
    <row r="289" spans="2:24" ht="15" x14ac:dyDescent="0.25">
      <c r="B289" s="44">
        <v>40269</v>
      </c>
      <c r="C289" s="44" t="s">
        <v>5</v>
      </c>
      <c r="D289" s="57">
        <v>48.494399999999999</v>
      </c>
      <c r="E289" s="57" t="s">
        <v>4</v>
      </c>
      <c r="F289" s="58">
        <v>47.588299999999997</v>
      </c>
      <c r="G289" s="58" t="s">
        <v>4</v>
      </c>
      <c r="H289" s="58">
        <v>47.956699999999998</v>
      </c>
      <c r="I289" s="58" t="s">
        <v>4</v>
      </c>
      <c r="J289" s="49">
        <f t="shared" si="52"/>
        <v>0.90610000000000213</v>
      </c>
      <c r="K289" s="50">
        <f t="shared" si="53"/>
        <v>0</v>
      </c>
      <c r="L289" s="50">
        <f t="shared" si="54"/>
        <v>0.27880000000000393</v>
      </c>
      <c r="M289" s="50">
        <f t="shared" si="60"/>
        <v>7.724802616068871</v>
      </c>
      <c r="N289" s="52">
        <f t="shared" si="60"/>
        <v>1.8778388408861697</v>
      </c>
      <c r="O289" s="52">
        <f t="shared" si="60"/>
        <v>0.98514108032852932</v>
      </c>
      <c r="P289" s="51">
        <f t="shared" si="56"/>
        <v>24.309214541999474</v>
      </c>
      <c r="Q289" s="51" t="s">
        <v>4</v>
      </c>
      <c r="R289" s="51">
        <f t="shared" si="57"/>
        <v>12.752961199024975</v>
      </c>
      <c r="S289" s="51" t="s">
        <v>4</v>
      </c>
      <c r="T289" s="51">
        <f t="shared" si="58"/>
        <v>11.556253342974498</v>
      </c>
      <c r="U289" s="51">
        <f t="shared" si="59"/>
        <v>37.062175741024447</v>
      </c>
      <c r="V289" s="51">
        <f t="shared" si="55"/>
        <v>31.18072026781412</v>
      </c>
      <c r="W289" s="51">
        <f t="shared" si="61"/>
        <v>34.524474340766041</v>
      </c>
      <c r="X289" s="43" t="s">
        <v>6</v>
      </c>
    </row>
    <row r="290" spans="2:24" ht="15" x14ac:dyDescent="0.25">
      <c r="B290" s="44">
        <v>40273</v>
      </c>
      <c r="C290" s="44" t="s">
        <v>5</v>
      </c>
      <c r="D290" s="57">
        <v>48.514299999999999</v>
      </c>
      <c r="E290" s="57" t="s">
        <v>4</v>
      </c>
      <c r="F290" s="58">
        <v>47.936700000000002</v>
      </c>
      <c r="G290" s="58" t="s">
        <v>4</v>
      </c>
      <c r="H290" s="58">
        <v>48.404800000000002</v>
      </c>
      <c r="I290" s="58" t="s">
        <v>4</v>
      </c>
      <c r="J290" s="49">
        <f t="shared" si="52"/>
        <v>0.57759999999999678</v>
      </c>
      <c r="K290" s="50">
        <f t="shared" si="53"/>
        <v>1.9899999999999807E-2</v>
      </c>
      <c r="L290" s="50">
        <f t="shared" si="54"/>
        <v>0</v>
      </c>
      <c r="M290" s="50">
        <f t="shared" si="60"/>
        <v>7.7506310006353774</v>
      </c>
      <c r="N290" s="52">
        <f t="shared" si="60"/>
        <v>1.7636074951085861</v>
      </c>
      <c r="O290" s="52">
        <f t="shared" si="60"/>
        <v>0.91477386030506291</v>
      </c>
      <c r="P290" s="51">
        <f t="shared" si="56"/>
        <v>22.754373095093932</v>
      </c>
      <c r="Q290" s="51" t="s">
        <v>4</v>
      </c>
      <c r="R290" s="51">
        <f t="shared" si="57"/>
        <v>11.80257272253152</v>
      </c>
      <c r="S290" s="51" t="s">
        <v>4</v>
      </c>
      <c r="T290" s="51">
        <f t="shared" si="58"/>
        <v>10.951800372562412</v>
      </c>
      <c r="U290" s="51">
        <f t="shared" si="59"/>
        <v>34.556945817625454</v>
      </c>
      <c r="V290" s="51">
        <f t="shared" si="55"/>
        <v>31.692037920135135</v>
      </c>
      <c r="W290" s="51">
        <f t="shared" si="61"/>
        <v>34.322157453578122</v>
      </c>
      <c r="X290" s="43" t="s">
        <v>6</v>
      </c>
    </row>
    <row r="291" spans="2:24" ht="15" x14ac:dyDescent="0.25">
      <c r="B291" s="44">
        <v>40274</v>
      </c>
      <c r="C291" s="44" t="s">
        <v>5</v>
      </c>
      <c r="D291" s="57">
        <v>48.693600000000004</v>
      </c>
      <c r="E291" s="57" t="s">
        <v>4</v>
      </c>
      <c r="F291" s="58">
        <v>48.1858</v>
      </c>
      <c r="G291" s="58" t="s">
        <v>4</v>
      </c>
      <c r="H291" s="58">
        <v>48.544199999999996</v>
      </c>
      <c r="I291" s="58" t="s">
        <v>4</v>
      </c>
      <c r="J291" s="49">
        <f t="shared" si="52"/>
        <v>0.50780000000000314</v>
      </c>
      <c r="K291" s="50">
        <f t="shared" si="53"/>
        <v>0.1793000000000049</v>
      </c>
      <c r="L291" s="50">
        <f t="shared" si="54"/>
        <v>0</v>
      </c>
      <c r="M291" s="50">
        <f t="shared" ref="M291:O306" si="62">M290-(M290/14)+J291</f>
        <v>7.7048145005899968</v>
      </c>
      <c r="N291" s="52">
        <f t="shared" si="62"/>
        <v>1.8169355311722635</v>
      </c>
      <c r="O291" s="52">
        <f t="shared" si="62"/>
        <v>0.84943287028327275</v>
      </c>
      <c r="P291" s="51">
        <f t="shared" si="56"/>
        <v>23.58182057508499</v>
      </c>
      <c r="Q291" s="51" t="s">
        <v>4</v>
      </c>
      <c r="R291" s="51">
        <f t="shared" si="57"/>
        <v>11.024702414551673</v>
      </c>
      <c r="S291" s="51" t="s">
        <v>4</v>
      </c>
      <c r="T291" s="51">
        <f t="shared" si="58"/>
        <v>12.557118160533317</v>
      </c>
      <c r="U291" s="51">
        <f t="shared" si="59"/>
        <v>34.606522989636659</v>
      </c>
      <c r="V291" s="51">
        <f t="shared" si="55"/>
        <v>36.285408286448479</v>
      </c>
      <c r="W291" s="51">
        <f t="shared" si="61"/>
        <v>34.462389655926003</v>
      </c>
      <c r="X291" s="43" t="s">
        <v>6</v>
      </c>
    </row>
    <row r="292" spans="2:24" ht="15" x14ac:dyDescent="0.25">
      <c r="B292" s="44">
        <v>40275</v>
      </c>
      <c r="C292" s="44" t="s">
        <v>5</v>
      </c>
      <c r="D292" s="57">
        <v>48.663699999999999</v>
      </c>
      <c r="E292" s="57" t="s">
        <v>4</v>
      </c>
      <c r="F292" s="58">
        <v>48.165799999999997</v>
      </c>
      <c r="G292" s="58" t="s">
        <v>4</v>
      </c>
      <c r="H292" s="58">
        <v>48.424700000000001</v>
      </c>
      <c r="I292" s="58" t="s">
        <v>4</v>
      </c>
      <c r="J292" s="49">
        <f t="shared" si="52"/>
        <v>0.49790000000000134</v>
      </c>
      <c r="K292" s="50">
        <f t="shared" si="53"/>
        <v>0</v>
      </c>
      <c r="L292" s="50">
        <f t="shared" si="54"/>
        <v>2.0000000000003126E-2</v>
      </c>
      <c r="M292" s="50">
        <f t="shared" si="62"/>
        <v>7.6523706076907123</v>
      </c>
      <c r="N292" s="52">
        <f t="shared" si="62"/>
        <v>1.6871544218028161</v>
      </c>
      <c r="O292" s="52">
        <f t="shared" si="62"/>
        <v>0.80875909383447064</v>
      </c>
      <c r="P292" s="51">
        <f t="shared" si="56"/>
        <v>22.047474022065895</v>
      </c>
      <c r="Q292" s="51" t="s">
        <v>4</v>
      </c>
      <c r="R292" s="51">
        <f t="shared" si="57"/>
        <v>10.568739222087066</v>
      </c>
      <c r="S292" s="51" t="s">
        <v>4</v>
      </c>
      <c r="T292" s="51">
        <f t="shared" si="58"/>
        <v>11.478734799978829</v>
      </c>
      <c r="U292" s="51">
        <f t="shared" si="59"/>
        <v>32.616213244152959</v>
      </c>
      <c r="V292" s="51">
        <f t="shared" si="55"/>
        <v>35.193339932055409</v>
      </c>
      <c r="W292" s="51">
        <f t="shared" si="61"/>
        <v>34.514600389935246</v>
      </c>
      <c r="X292" s="43" t="s">
        <v>6</v>
      </c>
    </row>
    <row r="293" spans="2:24" ht="15" x14ac:dyDescent="0.25">
      <c r="B293" s="44">
        <v>40276</v>
      </c>
      <c r="C293" s="44" t="s">
        <v>5</v>
      </c>
      <c r="D293" s="57">
        <v>48.613900000000001</v>
      </c>
      <c r="E293" s="57" t="s">
        <v>4</v>
      </c>
      <c r="F293" s="58">
        <v>48.036299999999997</v>
      </c>
      <c r="G293" s="58" t="s">
        <v>4</v>
      </c>
      <c r="H293" s="58">
        <v>48.534300000000002</v>
      </c>
      <c r="I293" s="58" t="s">
        <v>4</v>
      </c>
      <c r="J293" s="49">
        <f t="shared" si="52"/>
        <v>0.57760000000000389</v>
      </c>
      <c r="K293" s="50">
        <f t="shared" si="53"/>
        <v>0</v>
      </c>
      <c r="L293" s="50">
        <f t="shared" si="54"/>
        <v>0.12950000000000017</v>
      </c>
      <c r="M293" s="50">
        <f t="shared" si="62"/>
        <v>7.6833727071413795</v>
      </c>
      <c r="N293" s="52">
        <f t="shared" si="62"/>
        <v>1.5666433916740434</v>
      </c>
      <c r="O293" s="52">
        <f t="shared" si="62"/>
        <v>0.88049058713200867</v>
      </c>
      <c r="P293" s="51">
        <f t="shared" si="56"/>
        <v>20.390048112828275</v>
      </c>
      <c r="Q293" s="51" t="s">
        <v>4</v>
      </c>
      <c r="R293" s="51">
        <f t="shared" si="57"/>
        <v>11.459688611924667</v>
      </c>
      <c r="S293" s="51" t="s">
        <v>4</v>
      </c>
      <c r="T293" s="51">
        <f t="shared" si="58"/>
        <v>8.9303595009036076</v>
      </c>
      <c r="U293" s="51">
        <f t="shared" si="59"/>
        <v>31.849736724752944</v>
      </c>
      <c r="V293" s="51">
        <f t="shared" si="55"/>
        <v>28.039037113807979</v>
      </c>
      <c r="W293" s="51">
        <f t="shared" si="61"/>
        <v>34.052060155926156</v>
      </c>
      <c r="X293" s="43" t="s">
        <v>6</v>
      </c>
    </row>
    <row r="294" spans="2:24" ht="15" x14ac:dyDescent="0.25">
      <c r="B294" s="44">
        <v>40277</v>
      </c>
      <c r="C294" s="44" t="s">
        <v>5</v>
      </c>
      <c r="D294" s="57">
        <v>48.8429</v>
      </c>
      <c r="E294" s="57" t="s">
        <v>4</v>
      </c>
      <c r="F294" s="58">
        <v>48.429699999999997</v>
      </c>
      <c r="G294" s="58" t="s">
        <v>4</v>
      </c>
      <c r="H294" s="58">
        <v>48.823</v>
      </c>
      <c r="I294" s="58" t="s">
        <v>4</v>
      </c>
      <c r="J294" s="49">
        <f t="shared" si="52"/>
        <v>0.41320000000000334</v>
      </c>
      <c r="K294" s="50">
        <f t="shared" si="53"/>
        <v>0.2289999999999992</v>
      </c>
      <c r="L294" s="50">
        <f t="shared" si="54"/>
        <v>0</v>
      </c>
      <c r="M294" s="50">
        <f t="shared" si="62"/>
        <v>7.5477603709169987</v>
      </c>
      <c r="N294" s="52">
        <f t="shared" si="62"/>
        <v>1.6837402922687539</v>
      </c>
      <c r="O294" s="52">
        <f t="shared" si="62"/>
        <v>0.8175984023368652</v>
      </c>
      <c r="P294" s="51">
        <f t="shared" si="56"/>
        <v>22.307813305209521</v>
      </c>
      <c r="Q294" s="51" t="s">
        <v>4</v>
      </c>
      <c r="R294" s="51">
        <f t="shared" si="57"/>
        <v>10.832331210291628</v>
      </c>
      <c r="S294" s="51" t="s">
        <v>4</v>
      </c>
      <c r="T294" s="51">
        <f t="shared" si="58"/>
        <v>11.475482094917894</v>
      </c>
      <c r="U294" s="51">
        <f t="shared" si="59"/>
        <v>33.140144515501149</v>
      </c>
      <c r="V294" s="51">
        <f t="shared" si="55"/>
        <v>34.627133534527253</v>
      </c>
      <c r="W294" s="51">
        <f t="shared" si="61"/>
        <v>34.093136825826235</v>
      </c>
      <c r="X294" s="43" t="s">
        <v>6</v>
      </c>
    </row>
    <row r="295" spans="2:24" ht="15" x14ac:dyDescent="0.25">
      <c r="B295" s="44">
        <v>40280</v>
      </c>
      <c r="C295" s="44" t="s">
        <v>5</v>
      </c>
      <c r="D295" s="57">
        <v>48.9923</v>
      </c>
      <c r="E295" s="57" t="s">
        <v>4</v>
      </c>
      <c r="F295" s="58">
        <v>48.733400000000003</v>
      </c>
      <c r="G295" s="58" t="s">
        <v>4</v>
      </c>
      <c r="H295" s="58">
        <v>48.862900000000003</v>
      </c>
      <c r="I295" s="58" t="s">
        <v>4</v>
      </c>
      <c r="J295" s="49">
        <f t="shared" si="52"/>
        <v>0.25889999999999702</v>
      </c>
      <c r="K295" s="50">
        <f t="shared" si="53"/>
        <v>0.14939999999999998</v>
      </c>
      <c r="L295" s="50">
        <f t="shared" si="54"/>
        <v>0</v>
      </c>
      <c r="M295" s="50">
        <f t="shared" si="62"/>
        <v>7.2675346301372103</v>
      </c>
      <c r="N295" s="52">
        <f t="shared" si="62"/>
        <v>1.7128731285352714</v>
      </c>
      <c r="O295" s="52">
        <f t="shared" si="62"/>
        <v>0.7591985164556605</v>
      </c>
      <c r="P295" s="51">
        <f t="shared" si="56"/>
        <v>23.568833389968074</v>
      </c>
      <c r="Q295" s="51" t="s">
        <v>4</v>
      </c>
      <c r="R295" s="51">
        <f t="shared" si="57"/>
        <v>10.446438236529282</v>
      </c>
      <c r="S295" s="51" t="s">
        <v>4</v>
      </c>
      <c r="T295" s="51">
        <f t="shared" si="58"/>
        <v>13.122395153438791</v>
      </c>
      <c r="U295" s="51">
        <f t="shared" si="59"/>
        <v>34.015271626497352</v>
      </c>
      <c r="V295" s="51">
        <f t="shared" si="55"/>
        <v>38.577951978536177</v>
      </c>
      <c r="W295" s="51">
        <f t="shared" si="61"/>
        <v>34.413480765305522</v>
      </c>
      <c r="X295" s="43" t="s">
        <v>6</v>
      </c>
    </row>
    <row r="296" spans="2:24" ht="15" x14ac:dyDescent="0.25">
      <c r="B296" s="44">
        <v>40281</v>
      </c>
      <c r="C296" s="44" t="s">
        <v>5</v>
      </c>
      <c r="D296" s="57">
        <v>49.141599999999997</v>
      </c>
      <c r="E296" s="57" t="s">
        <v>4</v>
      </c>
      <c r="F296" s="58">
        <v>48.653799999999997</v>
      </c>
      <c r="G296" s="58" t="s">
        <v>4</v>
      </c>
      <c r="H296" s="58">
        <v>49.111800000000002</v>
      </c>
      <c r="I296" s="58" t="s">
        <v>4</v>
      </c>
      <c r="J296" s="49">
        <f t="shared" si="52"/>
        <v>0.48780000000000001</v>
      </c>
      <c r="K296" s="50">
        <f t="shared" si="53"/>
        <v>0.14929999999999666</v>
      </c>
      <c r="L296" s="50">
        <f t="shared" si="54"/>
        <v>0</v>
      </c>
      <c r="M296" s="50">
        <f t="shared" si="62"/>
        <v>7.2362250136988386</v>
      </c>
      <c r="N296" s="52">
        <f t="shared" si="62"/>
        <v>1.7398250479256059</v>
      </c>
      <c r="O296" s="52">
        <f t="shared" si="62"/>
        <v>0.70497005099454191</v>
      </c>
      <c r="P296" s="51">
        <f t="shared" si="56"/>
        <v>24.043269033673738</v>
      </c>
      <c r="Q296" s="51" t="s">
        <v>4</v>
      </c>
      <c r="R296" s="51">
        <f t="shared" si="57"/>
        <v>9.7422350695282258</v>
      </c>
      <c r="S296" s="51" t="s">
        <v>4</v>
      </c>
      <c r="T296" s="51">
        <f t="shared" si="58"/>
        <v>14.301033964145512</v>
      </c>
      <c r="U296" s="51">
        <f t="shared" si="59"/>
        <v>33.785504103201966</v>
      </c>
      <c r="V296" s="51">
        <f t="shared" si="55"/>
        <v>42.328905084444649</v>
      </c>
      <c r="W296" s="51">
        <f t="shared" si="61"/>
        <v>34.978868216672602</v>
      </c>
      <c r="X296" s="43" t="s">
        <v>6</v>
      </c>
    </row>
    <row r="297" spans="2:24" ht="15" x14ac:dyDescent="0.25">
      <c r="B297" s="44">
        <v>40282</v>
      </c>
      <c r="C297" s="44" t="s">
        <v>5</v>
      </c>
      <c r="D297" s="57">
        <v>49.709299999999999</v>
      </c>
      <c r="E297" s="57" t="s">
        <v>4</v>
      </c>
      <c r="F297" s="58">
        <v>49.290999999999997</v>
      </c>
      <c r="G297" s="58" t="s">
        <v>4</v>
      </c>
      <c r="H297" s="58">
        <v>49.699300000000001</v>
      </c>
      <c r="I297" s="58" t="s">
        <v>4</v>
      </c>
      <c r="J297" s="49">
        <f t="shared" si="52"/>
        <v>0.59749999999999659</v>
      </c>
      <c r="K297" s="50">
        <f t="shared" si="53"/>
        <v>0.56770000000000209</v>
      </c>
      <c r="L297" s="50">
        <f t="shared" si="54"/>
        <v>0</v>
      </c>
      <c r="M297" s="50">
        <f t="shared" si="62"/>
        <v>7.3168517984346328</v>
      </c>
      <c r="N297" s="52">
        <f t="shared" si="62"/>
        <v>2.1832518302166362</v>
      </c>
      <c r="O297" s="52">
        <f t="shared" si="62"/>
        <v>0.65461504735207465</v>
      </c>
      <c r="P297" s="51">
        <f t="shared" si="56"/>
        <v>29.838677758701099</v>
      </c>
      <c r="Q297" s="51" t="s">
        <v>4</v>
      </c>
      <c r="R297" s="51">
        <f t="shared" si="57"/>
        <v>8.9466763218044552</v>
      </c>
      <c r="S297" s="51" t="s">
        <v>4</v>
      </c>
      <c r="T297" s="51">
        <f t="shared" si="58"/>
        <v>20.892001436896642</v>
      </c>
      <c r="U297" s="51">
        <f t="shared" si="59"/>
        <v>38.785354080505556</v>
      </c>
      <c r="V297" s="51">
        <f t="shared" si="55"/>
        <v>53.865697328769421</v>
      </c>
      <c r="W297" s="51">
        <f t="shared" si="61"/>
        <v>36.327927438965233</v>
      </c>
      <c r="X297" s="43" t="s">
        <v>6</v>
      </c>
    </row>
    <row r="298" spans="2:24" ht="15" x14ac:dyDescent="0.25">
      <c r="B298" s="44">
        <v>40283</v>
      </c>
      <c r="C298" s="44" t="s">
        <v>5</v>
      </c>
      <c r="D298" s="57">
        <v>49.978099999999998</v>
      </c>
      <c r="E298" s="57" t="s">
        <v>4</v>
      </c>
      <c r="F298" s="58">
        <v>49.659399999999998</v>
      </c>
      <c r="G298" s="58" t="s">
        <v>4</v>
      </c>
      <c r="H298" s="58">
        <v>49.918399999999998</v>
      </c>
      <c r="I298" s="58" t="s">
        <v>4</v>
      </c>
      <c r="J298" s="49">
        <f t="shared" si="52"/>
        <v>0.31869999999999976</v>
      </c>
      <c r="K298" s="50">
        <f t="shared" si="53"/>
        <v>0.26879999999999882</v>
      </c>
      <c r="L298" s="50">
        <f t="shared" si="54"/>
        <v>0</v>
      </c>
      <c r="M298" s="50">
        <f t="shared" si="62"/>
        <v>7.1129195271178727</v>
      </c>
      <c r="N298" s="52">
        <f t="shared" si="62"/>
        <v>2.2961052709154468</v>
      </c>
      <c r="O298" s="52">
        <f t="shared" si="62"/>
        <v>0.60785682968406929</v>
      </c>
      <c r="P298" s="51">
        <f t="shared" si="56"/>
        <v>32.280771097741066</v>
      </c>
      <c r="Q298" s="51" t="s">
        <v>4</v>
      </c>
      <c r="R298" s="51">
        <f t="shared" si="57"/>
        <v>8.5458133944384791</v>
      </c>
      <c r="S298" s="51" t="s">
        <v>4</v>
      </c>
      <c r="T298" s="51">
        <f t="shared" si="58"/>
        <v>23.734957703302587</v>
      </c>
      <c r="U298" s="51">
        <f t="shared" si="59"/>
        <v>40.826584492179549</v>
      </c>
      <c r="V298" s="51">
        <f t="shared" si="55"/>
        <v>58.136035621223925</v>
      </c>
      <c r="W298" s="51">
        <f t="shared" si="61"/>
        <v>37.885649451983717</v>
      </c>
      <c r="X298" s="43" t="s">
        <v>6</v>
      </c>
    </row>
    <row r="299" spans="2:24" ht="15" x14ac:dyDescent="0.25">
      <c r="B299" s="44">
        <v>40284</v>
      </c>
      <c r="C299" s="44" t="s">
        <v>5</v>
      </c>
      <c r="D299" s="57">
        <v>49.9084</v>
      </c>
      <c r="E299" s="57" t="s">
        <v>4</v>
      </c>
      <c r="F299" s="58">
        <v>48.9923</v>
      </c>
      <c r="G299" s="58" t="s">
        <v>4</v>
      </c>
      <c r="H299" s="58">
        <v>49.320900000000002</v>
      </c>
      <c r="I299" s="58" t="s">
        <v>4</v>
      </c>
      <c r="J299" s="49">
        <f t="shared" si="52"/>
        <v>0.92609999999999815</v>
      </c>
      <c r="K299" s="50">
        <f t="shared" si="53"/>
        <v>0</v>
      </c>
      <c r="L299" s="50">
        <f t="shared" si="54"/>
        <v>0.66709999999999781</v>
      </c>
      <c r="M299" s="50">
        <f t="shared" si="62"/>
        <v>7.5309538466094512</v>
      </c>
      <c r="N299" s="52">
        <f t="shared" si="62"/>
        <v>2.1320977515643436</v>
      </c>
      <c r="O299" s="52">
        <f t="shared" si="62"/>
        <v>1.2315384847066335</v>
      </c>
      <c r="P299" s="51">
        <f t="shared" si="56"/>
        <v>28.311124925088286</v>
      </c>
      <c r="Q299" s="51" t="s">
        <v>4</v>
      </c>
      <c r="R299" s="51">
        <f t="shared" si="57"/>
        <v>16.353021274470972</v>
      </c>
      <c r="S299" s="51" t="s">
        <v>4</v>
      </c>
      <c r="T299" s="51">
        <f t="shared" si="58"/>
        <v>11.958103650617314</v>
      </c>
      <c r="U299" s="51">
        <f t="shared" si="59"/>
        <v>44.664146199559255</v>
      </c>
      <c r="V299" s="51">
        <f t="shared" si="55"/>
        <v>26.773384623067791</v>
      </c>
      <c r="W299" s="51">
        <f t="shared" si="61"/>
        <v>37.091916249918299</v>
      </c>
      <c r="X299" s="43" t="s">
        <v>6</v>
      </c>
    </row>
    <row r="300" spans="2:24" ht="15" x14ac:dyDescent="0.25">
      <c r="B300" s="44">
        <v>40287</v>
      </c>
      <c r="C300" s="44" t="s">
        <v>5</v>
      </c>
      <c r="D300" s="57">
        <v>49.450299999999999</v>
      </c>
      <c r="E300" s="57" t="s">
        <v>4</v>
      </c>
      <c r="F300" s="58">
        <v>48.693600000000004</v>
      </c>
      <c r="G300" s="58" t="s">
        <v>4</v>
      </c>
      <c r="H300" s="58">
        <v>49.290999999999997</v>
      </c>
      <c r="I300" s="58" t="s">
        <v>4</v>
      </c>
      <c r="J300" s="49">
        <f t="shared" si="52"/>
        <v>0.75669999999999504</v>
      </c>
      <c r="K300" s="50">
        <f t="shared" si="53"/>
        <v>0</v>
      </c>
      <c r="L300" s="50">
        <f t="shared" si="54"/>
        <v>0.29869999999999663</v>
      </c>
      <c r="M300" s="50">
        <f t="shared" si="62"/>
        <v>7.7497285718516284</v>
      </c>
      <c r="N300" s="52">
        <f t="shared" si="62"/>
        <v>1.9798050550240334</v>
      </c>
      <c r="O300" s="52">
        <f t="shared" si="62"/>
        <v>1.4422714500847278</v>
      </c>
      <c r="P300" s="51">
        <f t="shared" si="56"/>
        <v>25.546766401794148</v>
      </c>
      <c r="Q300" s="51" t="s">
        <v>4</v>
      </c>
      <c r="R300" s="51">
        <f t="shared" si="57"/>
        <v>18.610605993651316</v>
      </c>
      <c r="S300" s="51" t="s">
        <v>4</v>
      </c>
      <c r="T300" s="51">
        <f t="shared" si="58"/>
        <v>6.9361604081428325</v>
      </c>
      <c r="U300" s="51">
        <f t="shared" si="59"/>
        <v>44.157372395445464</v>
      </c>
      <c r="V300" s="51">
        <f t="shared" si="55"/>
        <v>15.707819627551595</v>
      </c>
      <c r="W300" s="51">
        <f t="shared" si="61"/>
        <v>35.564480776892104</v>
      </c>
      <c r="X300" s="43" t="s">
        <v>6</v>
      </c>
    </row>
    <row r="301" spans="2:24" ht="15" x14ac:dyDescent="0.25">
      <c r="B301" s="44">
        <v>40288</v>
      </c>
      <c r="C301" s="44" t="s">
        <v>5</v>
      </c>
      <c r="D301" s="57">
        <v>49.669400000000003</v>
      </c>
      <c r="E301" s="57" t="s">
        <v>4</v>
      </c>
      <c r="F301" s="58">
        <v>49.221299999999999</v>
      </c>
      <c r="G301" s="58" t="s">
        <v>4</v>
      </c>
      <c r="H301" s="58">
        <v>49.54</v>
      </c>
      <c r="I301" s="58" t="s">
        <v>4</v>
      </c>
      <c r="J301" s="49">
        <f t="shared" si="52"/>
        <v>0.44810000000000372</v>
      </c>
      <c r="K301" s="50">
        <f t="shared" si="53"/>
        <v>0.21910000000000451</v>
      </c>
      <c r="L301" s="50">
        <f t="shared" si="54"/>
        <v>0</v>
      </c>
      <c r="M301" s="50">
        <f t="shared" si="62"/>
        <v>7.6442765310050875</v>
      </c>
      <c r="N301" s="52">
        <f t="shared" si="62"/>
        <v>2.0574904082366068</v>
      </c>
      <c r="O301" s="52">
        <f t="shared" si="62"/>
        <v>1.3392520607929614</v>
      </c>
      <c r="P301" s="51">
        <f t="shared" si="56"/>
        <v>26.915436665477131</v>
      </c>
      <c r="Q301" s="51" t="s">
        <v>4</v>
      </c>
      <c r="R301" s="51">
        <f t="shared" si="57"/>
        <v>17.519670505913439</v>
      </c>
      <c r="S301" s="51" t="s">
        <v>4</v>
      </c>
      <c r="T301" s="51">
        <f t="shared" si="58"/>
        <v>9.3957661595636921</v>
      </c>
      <c r="U301" s="51">
        <f t="shared" si="59"/>
        <v>44.43510717139057</v>
      </c>
      <c r="V301" s="51">
        <f t="shared" si="55"/>
        <v>21.144916165776984</v>
      </c>
      <c r="W301" s="51">
        <f t="shared" si="61"/>
        <v>34.534511876098165</v>
      </c>
      <c r="X301" s="43" t="s">
        <v>6</v>
      </c>
    </row>
    <row r="302" spans="2:24" ht="15" x14ac:dyDescent="0.25">
      <c r="B302" s="44">
        <v>40289</v>
      </c>
      <c r="C302" s="44" t="s">
        <v>5</v>
      </c>
      <c r="D302" s="57">
        <v>49.978099999999998</v>
      </c>
      <c r="E302" s="57" t="s">
        <v>4</v>
      </c>
      <c r="F302" s="58">
        <v>49.515099999999997</v>
      </c>
      <c r="G302" s="58" t="s">
        <v>4</v>
      </c>
      <c r="H302" s="58">
        <v>49.818800000000003</v>
      </c>
      <c r="I302" s="58" t="s">
        <v>4</v>
      </c>
      <c r="J302" s="49">
        <f t="shared" si="52"/>
        <v>0.46300000000000097</v>
      </c>
      <c r="K302" s="50">
        <f t="shared" si="53"/>
        <v>0.30869999999999465</v>
      </c>
      <c r="L302" s="50">
        <f t="shared" si="54"/>
        <v>0</v>
      </c>
      <c r="M302" s="50">
        <f t="shared" si="62"/>
        <v>7.5612567787904394</v>
      </c>
      <c r="N302" s="52">
        <f t="shared" si="62"/>
        <v>2.2192268076482726</v>
      </c>
      <c r="O302" s="52">
        <f t="shared" si="62"/>
        <v>1.24359119930775</v>
      </c>
      <c r="P302" s="51">
        <f t="shared" si="56"/>
        <v>29.34997279649691</v>
      </c>
      <c r="Q302" s="51" t="s">
        <v>4</v>
      </c>
      <c r="R302" s="51">
        <f t="shared" si="57"/>
        <v>16.446884898765269</v>
      </c>
      <c r="S302" s="51" t="s">
        <v>4</v>
      </c>
      <c r="T302" s="51">
        <f t="shared" si="58"/>
        <v>12.903087897731641</v>
      </c>
      <c r="U302" s="51">
        <f t="shared" si="59"/>
        <v>45.796857695262176</v>
      </c>
      <c r="V302" s="51">
        <f t="shared" si="55"/>
        <v>28.174614039221531</v>
      </c>
      <c r="W302" s="51">
        <f t="shared" si="61"/>
        <v>34.080233459178409</v>
      </c>
      <c r="X302" s="43" t="s">
        <v>6</v>
      </c>
    </row>
    <row r="303" spans="2:24" ht="15" x14ac:dyDescent="0.25">
      <c r="B303" s="44">
        <v>40290</v>
      </c>
      <c r="C303" s="44" t="s">
        <v>5</v>
      </c>
      <c r="D303" s="57">
        <v>50.147399999999998</v>
      </c>
      <c r="E303" s="57" t="s">
        <v>4</v>
      </c>
      <c r="F303" s="58">
        <v>49.052</v>
      </c>
      <c r="G303" s="58" t="s">
        <v>4</v>
      </c>
      <c r="H303" s="58">
        <v>50.0976</v>
      </c>
      <c r="I303" s="58" t="s">
        <v>4</v>
      </c>
      <c r="J303" s="49">
        <f t="shared" si="52"/>
        <v>1.0953999999999979</v>
      </c>
      <c r="K303" s="50">
        <f t="shared" si="53"/>
        <v>0</v>
      </c>
      <c r="L303" s="50">
        <f t="shared" si="54"/>
        <v>0.46309999999999718</v>
      </c>
      <c r="M303" s="50">
        <f t="shared" si="62"/>
        <v>8.1165670088768351</v>
      </c>
      <c r="N303" s="52">
        <f t="shared" si="62"/>
        <v>2.0607106071019676</v>
      </c>
      <c r="O303" s="52">
        <f t="shared" si="62"/>
        <v>1.6178632565000508</v>
      </c>
      <c r="P303" s="51">
        <f t="shared" si="56"/>
        <v>25.388943439365839</v>
      </c>
      <c r="Q303" s="51" t="s">
        <v>4</v>
      </c>
      <c r="R303" s="51">
        <f t="shared" si="57"/>
        <v>19.932851595146623</v>
      </c>
      <c r="S303" s="51" t="s">
        <v>4</v>
      </c>
      <c r="T303" s="51">
        <f t="shared" si="58"/>
        <v>5.4560918442192161</v>
      </c>
      <c r="U303" s="51">
        <f t="shared" si="59"/>
        <v>45.321795034512462</v>
      </c>
      <c r="V303" s="51">
        <f t="shared" si="55"/>
        <v>12.038560785300787</v>
      </c>
      <c r="W303" s="51">
        <f t="shared" si="61"/>
        <v>32.505828268187152</v>
      </c>
      <c r="X303" s="43" t="s">
        <v>6</v>
      </c>
    </row>
    <row r="304" spans="2:24" ht="15" x14ac:dyDescent="0.25">
      <c r="B304" s="44">
        <v>40291</v>
      </c>
      <c r="C304" s="44" t="s">
        <v>5</v>
      </c>
      <c r="D304" s="57">
        <v>50.356499999999997</v>
      </c>
      <c r="E304" s="57" t="s">
        <v>4</v>
      </c>
      <c r="F304" s="58">
        <v>49.878500000000003</v>
      </c>
      <c r="G304" s="58" t="s">
        <v>4</v>
      </c>
      <c r="H304" s="58">
        <v>50.306699999999999</v>
      </c>
      <c r="I304" s="58" t="s">
        <v>4</v>
      </c>
      <c r="J304" s="49">
        <f t="shared" si="52"/>
        <v>0.47799999999999443</v>
      </c>
      <c r="K304" s="50">
        <f t="shared" si="53"/>
        <v>0.2090999999999994</v>
      </c>
      <c r="L304" s="50">
        <f t="shared" si="54"/>
        <v>0</v>
      </c>
      <c r="M304" s="50">
        <f t="shared" si="62"/>
        <v>8.0148122225284837</v>
      </c>
      <c r="N304" s="52">
        <f t="shared" si="62"/>
        <v>2.1226169923089691</v>
      </c>
      <c r="O304" s="52">
        <f t="shared" si="62"/>
        <v>1.5023015953214758</v>
      </c>
      <c r="P304" s="51">
        <f t="shared" si="56"/>
        <v>26.483677138967749</v>
      </c>
      <c r="Q304" s="51" t="s">
        <v>4</v>
      </c>
      <c r="R304" s="51">
        <f t="shared" si="57"/>
        <v>18.744064784184491</v>
      </c>
      <c r="S304" s="51" t="s">
        <v>4</v>
      </c>
      <c r="T304" s="51">
        <f t="shared" si="58"/>
        <v>7.739612354783258</v>
      </c>
      <c r="U304" s="51">
        <f t="shared" si="59"/>
        <v>45.227741923152237</v>
      </c>
      <c r="V304" s="51">
        <f t="shared" si="55"/>
        <v>17.11253320569012</v>
      </c>
      <c r="W304" s="51">
        <f t="shared" si="61"/>
        <v>31.406307192294509</v>
      </c>
      <c r="X304" s="43" t="s">
        <v>6</v>
      </c>
    </row>
    <row r="305" spans="2:24" ht="15" x14ac:dyDescent="0.25">
      <c r="B305" s="44">
        <v>40294</v>
      </c>
      <c r="C305" s="44" t="s">
        <v>5</v>
      </c>
      <c r="D305" s="57">
        <v>50.436199999999999</v>
      </c>
      <c r="E305" s="57" t="s">
        <v>4</v>
      </c>
      <c r="F305" s="58">
        <v>50.087600000000002</v>
      </c>
      <c r="G305" s="58" t="s">
        <v>4</v>
      </c>
      <c r="H305" s="58">
        <v>50.197200000000002</v>
      </c>
      <c r="I305" s="58" t="s">
        <v>4</v>
      </c>
      <c r="J305" s="49">
        <f t="shared" si="52"/>
        <v>0.34859999999999758</v>
      </c>
      <c r="K305" s="50">
        <f t="shared" si="53"/>
        <v>7.9700000000002547E-2</v>
      </c>
      <c r="L305" s="50">
        <f t="shared" si="54"/>
        <v>0</v>
      </c>
      <c r="M305" s="50">
        <f t="shared" si="62"/>
        <v>7.790925635205018</v>
      </c>
      <c r="N305" s="52">
        <f t="shared" si="62"/>
        <v>2.0507014928583311</v>
      </c>
      <c r="O305" s="52">
        <f t="shared" si="62"/>
        <v>1.394994338512799</v>
      </c>
      <c r="P305" s="51">
        <f t="shared" si="56"/>
        <v>26.321666883736938</v>
      </c>
      <c r="Q305" s="51" t="s">
        <v>4</v>
      </c>
      <c r="R305" s="51">
        <f t="shared" si="57"/>
        <v>17.905373556759532</v>
      </c>
      <c r="S305" s="51" t="s">
        <v>4</v>
      </c>
      <c r="T305" s="51">
        <f t="shared" si="58"/>
        <v>8.4162933269774065</v>
      </c>
      <c r="U305" s="51">
        <f t="shared" si="59"/>
        <v>44.227040440496467</v>
      </c>
      <c r="V305" s="51">
        <f t="shared" si="55"/>
        <v>19.029745701163925</v>
      </c>
      <c r="W305" s="51">
        <f t="shared" si="61"/>
        <v>30.522267085785181</v>
      </c>
      <c r="X305" s="43" t="s">
        <v>6</v>
      </c>
    </row>
    <row r="306" spans="2:24" ht="15" x14ac:dyDescent="0.25">
      <c r="B306" s="44">
        <v>40295</v>
      </c>
      <c r="C306" s="44" t="s">
        <v>5</v>
      </c>
      <c r="D306" s="57">
        <v>50.217100000000002</v>
      </c>
      <c r="E306" s="57" t="s">
        <v>4</v>
      </c>
      <c r="F306" s="58">
        <v>49.002299999999998</v>
      </c>
      <c r="G306" s="58" t="s">
        <v>4</v>
      </c>
      <c r="H306" s="58">
        <v>49.131799999999998</v>
      </c>
      <c r="I306" s="58" t="s">
        <v>4</v>
      </c>
      <c r="J306" s="49">
        <f t="shared" si="52"/>
        <v>1.2148000000000039</v>
      </c>
      <c r="K306" s="50">
        <f t="shared" si="53"/>
        <v>0</v>
      </c>
      <c r="L306" s="50">
        <f t="shared" si="54"/>
        <v>1.0853000000000037</v>
      </c>
      <c r="M306" s="50">
        <f t="shared" si="62"/>
        <v>8.4492309469760922</v>
      </c>
      <c r="N306" s="52">
        <f t="shared" si="62"/>
        <v>1.9042228147970217</v>
      </c>
      <c r="O306" s="52">
        <f t="shared" si="62"/>
        <v>2.3806518857618886</v>
      </c>
      <c r="P306" s="51">
        <f t="shared" si="56"/>
        <v>22.537232403128087</v>
      </c>
      <c r="Q306" s="51" t="s">
        <v>4</v>
      </c>
      <c r="R306" s="51">
        <f t="shared" si="57"/>
        <v>28.175959453610432</v>
      </c>
      <c r="S306" s="51" t="s">
        <v>4</v>
      </c>
      <c r="T306" s="51">
        <f t="shared" si="58"/>
        <v>5.6387270504823448</v>
      </c>
      <c r="U306" s="51">
        <f t="shared" si="59"/>
        <v>50.713191856738518</v>
      </c>
      <c r="V306" s="51">
        <f t="shared" si="55"/>
        <v>11.118856542122971</v>
      </c>
      <c r="W306" s="51">
        <f t="shared" si="61"/>
        <v>29.136309189809307</v>
      </c>
      <c r="X306" s="43" t="s">
        <v>6</v>
      </c>
    </row>
    <row r="307" spans="2:24" ht="15" x14ac:dyDescent="0.25">
      <c r="B307" s="44">
        <v>40296</v>
      </c>
      <c r="C307" s="44" t="s">
        <v>5</v>
      </c>
      <c r="D307" s="57">
        <v>49.420499999999997</v>
      </c>
      <c r="E307" s="57" t="s">
        <v>4</v>
      </c>
      <c r="F307" s="58">
        <v>48.773200000000003</v>
      </c>
      <c r="G307" s="58" t="s">
        <v>4</v>
      </c>
      <c r="H307" s="58">
        <v>49.1616</v>
      </c>
      <c r="I307" s="58" t="s">
        <v>4</v>
      </c>
      <c r="J307" s="49">
        <f t="shared" si="52"/>
        <v>0.64729999999999421</v>
      </c>
      <c r="K307" s="50">
        <f t="shared" si="53"/>
        <v>0</v>
      </c>
      <c r="L307" s="50">
        <f t="shared" si="54"/>
        <v>0.22909999999999542</v>
      </c>
      <c r="M307" s="50">
        <f t="shared" ref="M307:O322" si="63">M306-(M306/14)+J307</f>
        <v>8.4930144507635088</v>
      </c>
      <c r="N307" s="52">
        <f t="shared" si="63"/>
        <v>1.7682068994543774</v>
      </c>
      <c r="O307" s="52">
        <f t="shared" si="63"/>
        <v>2.4397053224931775</v>
      </c>
      <c r="P307" s="51">
        <f t="shared" si="56"/>
        <v>20.819544223139975</v>
      </c>
      <c r="Q307" s="51" t="s">
        <v>4</v>
      </c>
      <c r="R307" s="51">
        <f t="shared" si="57"/>
        <v>28.726023447114844</v>
      </c>
      <c r="S307" s="51" t="s">
        <v>4</v>
      </c>
      <c r="T307" s="51">
        <f t="shared" si="58"/>
        <v>7.9064792239748698</v>
      </c>
      <c r="U307" s="51">
        <f t="shared" si="59"/>
        <v>49.545567670254819</v>
      </c>
      <c r="V307" s="51">
        <f t="shared" si="55"/>
        <v>15.957995025096066</v>
      </c>
      <c r="W307" s="51">
        <f t="shared" si="61"/>
        <v>28.19500103518693</v>
      </c>
      <c r="X307" s="43" t="s">
        <v>6</v>
      </c>
    </row>
    <row r="308" spans="2:24" ht="15" x14ac:dyDescent="0.25">
      <c r="B308" s="44">
        <v>40297</v>
      </c>
      <c r="C308" s="44" t="s">
        <v>5</v>
      </c>
      <c r="D308" s="57">
        <v>50.117600000000003</v>
      </c>
      <c r="E308" s="57" t="s">
        <v>4</v>
      </c>
      <c r="F308" s="58">
        <v>49.400500000000001</v>
      </c>
      <c r="G308" s="58" t="s">
        <v>4</v>
      </c>
      <c r="H308" s="58">
        <v>50.018000000000001</v>
      </c>
      <c r="I308" s="58" t="s">
        <v>4</v>
      </c>
      <c r="J308" s="49">
        <f t="shared" si="52"/>
        <v>0.95600000000000307</v>
      </c>
      <c r="K308" s="50">
        <f t="shared" si="53"/>
        <v>0.69710000000000605</v>
      </c>
      <c r="L308" s="50">
        <f t="shared" si="54"/>
        <v>0</v>
      </c>
      <c r="M308" s="50">
        <f t="shared" si="63"/>
        <v>8.8423705614232624</v>
      </c>
      <c r="N308" s="52">
        <f t="shared" si="63"/>
        <v>2.3390064066362135</v>
      </c>
      <c r="O308" s="52">
        <f t="shared" si="63"/>
        <v>2.2654406566008078</v>
      </c>
      <c r="P308" s="51">
        <f t="shared" si="56"/>
        <v>26.452254973803413</v>
      </c>
      <c r="Q308" s="51" t="s">
        <v>4</v>
      </c>
      <c r="R308" s="51">
        <f t="shared" si="57"/>
        <v>25.62028633457501</v>
      </c>
      <c r="S308" s="51" t="s">
        <v>4</v>
      </c>
      <c r="T308" s="51">
        <f t="shared" si="58"/>
        <v>0.83196863922840336</v>
      </c>
      <c r="U308" s="51">
        <f t="shared" si="59"/>
        <v>52.072541308378419</v>
      </c>
      <c r="V308" s="51">
        <f t="shared" si="55"/>
        <v>1.5977108439962782</v>
      </c>
      <c r="W308" s="51">
        <f t="shared" si="61"/>
        <v>26.295194592959025</v>
      </c>
      <c r="X308" s="43" t="s">
        <v>6</v>
      </c>
    </row>
    <row r="309" spans="2:24" ht="15" x14ac:dyDescent="0.25">
      <c r="B309" s="44">
        <v>40298</v>
      </c>
      <c r="C309" s="44" t="s">
        <v>5</v>
      </c>
      <c r="D309" s="57">
        <v>50.077800000000003</v>
      </c>
      <c r="E309" s="57" t="s">
        <v>4</v>
      </c>
      <c r="F309" s="58">
        <v>48.9923</v>
      </c>
      <c r="G309" s="58" t="s">
        <v>4</v>
      </c>
      <c r="H309" s="58">
        <v>49.029600000000002</v>
      </c>
      <c r="I309" s="58" t="s">
        <v>4</v>
      </c>
      <c r="J309" s="49">
        <f t="shared" si="52"/>
        <v>1.0855000000000032</v>
      </c>
      <c r="K309" s="50">
        <f t="shared" si="53"/>
        <v>0</v>
      </c>
      <c r="L309" s="50">
        <f t="shared" si="54"/>
        <v>0.40820000000000078</v>
      </c>
      <c r="M309" s="50">
        <f t="shared" si="63"/>
        <v>9.2962726641787476</v>
      </c>
      <c r="N309" s="52">
        <f t="shared" si="63"/>
        <v>2.1719345204479126</v>
      </c>
      <c r="O309" s="52">
        <f t="shared" si="63"/>
        <v>2.5118234668436079</v>
      </c>
      <c r="P309" s="51">
        <f t="shared" si="56"/>
        <v>23.363498456935439</v>
      </c>
      <c r="Q309" s="51" t="s">
        <v>4</v>
      </c>
      <c r="R309" s="51">
        <f t="shared" si="57"/>
        <v>27.019683668728835</v>
      </c>
      <c r="S309" s="51" t="s">
        <v>4</v>
      </c>
      <c r="T309" s="51">
        <f t="shared" si="58"/>
        <v>3.656185211793396</v>
      </c>
      <c r="U309" s="51">
        <f t="shared" si="59"/>
        <v>50.383182125664277</v>
      </c>
      <c r="V309" s="51">
        <f t="shared" si="55"/>
        <v>7.2567572303675556</v>
      </c>
      <c r="W309" s="51">
        <f t="shared" si="61"/>
        <v>24.935306209916778</v>
      </c>
      <c r="X309" s="43" t="s">
        <v>6</v>
      </c>
    </row>
    <row r="310" spans="2:24" ht="15" x14ac:dyDescent="0.25">
      <c r="B310" s="44">
        <v>40301</v>
      </c>
      <c r="C310" s="44" t="s">
        <v>5</v>
      </c>
      <c r="D310" s="57">
        <v>49.958199999999998</v>
      </c>
      <c r="E310" s="57" t="s">
        <v>4</v>
      </c>
      <c r="F310" s="58">
        <v>49.221299999999999</v>
      </c>
      <c r="G310" s="58" t="s">
        <v>4</v>
      </c>
      <c r="H310" s="58">
        <v>49.719200000000001</v>
      </c>
      <c r="I310" s="58" t="s">
        <v>4</v>
      </c>
      <c r="J310" s="49">
        <f t="shared" si="52"/>
        <v>0.92859999999999587</v>
      </c>
      <c r="K310" s="50">
        <f t="shared" si="53"/>
        <v>0</v>
      </c>
      <c r="L310" s="50">
        <f t="shared" si="54"/>
        <v>0</v>
      </c>
      <c r="M310" s="50">
        <f t="shared" si="63"/>
        <v>9.5608531881659751</v>
      </c>
      <c r="N310" s="52">
        <f t="shared" si="63"/>
        <v>2.0167963404159188</v>
      </c>
      <c r="O310" s="52">
        <f t="shared" si="63"/>
        <v>2.3324075049262074</v>
      </c>
      <c r="P310" s="51">
        <f t="shared" si="56"/>
        <v>21.094313454286958</v>
      </c>
      <c r="Q310" s="51" t="s">
        <v>4</v>
      </c>
      <c r="R310" s="51">
        <f t="shared" si="57"/>
        <v>24.395390861279662</v>
      </c>
      <c r="S310" s="51" t="s">
        <v>4</v>
      </c>
      <c r="T310" s="51">
        <f t="shared" si="58"/>
        <v>3.3010774069927038</v>
      </c>
      <c r="U310" s="51">
        <f t="shared" si="59"/>
        <v>45.48970431556662</v>
      </c>
      <c r="V310" s="51">
        <f t="shared" si="55"/>
        <v>7.2567572303675583</v>
      </c>
      <c r="W310" s="51">
        <f t="shared" si="61"/>
        <v>23.672552711377545</v>
      </c>
      <c r="X310" s="43" t="s">
        <v>6</v>
      </c>
    </row>
    <row r="311" spans="2:24" ht="15" x14ac:dyDescent="0.25">
      <c r="B311" s="44">
        <v>40302</v>
      </c>
      <c r="C311" s="44" t="s">
        <v>5</v>
      </c>
      <c r="D311" s="57">
        <v>49.111800000000002</v>
      </c>
      <c r="E311" s="57" t="s">
        <v>4</v>
      </c>
      <c r="F311" s="58">
        <v>47.877000000000002</v>
      </c>
      <c r="G311" s="58" t="s">
        <v>4</v>
      </c>
      <c r="H311" s="58">
        <v>48.2256</v>
      </c>
      <c r="I311" s="58" t="s">
        <v>4</v>
      </c>
      <c r="J311" s="49">
        <f t="shared" si="52"/>
        <v>1.8421999999999983</v>
      </c>
      <c r="K311" s="50">
        <f t="shared" si="53"/>
        <v>0</v>
      </c>
      <c r="L311" s="50">
        <f t="shared" si="54"/>
        <v>1.3442999999999969</v>
      </c>
      <c r="M311" s="50">
        <f t="shared" si="63"/>
        <v>10.720135103296975</v>
      </c>
      <c r="N311" s="52">
        <f t="shared" si="63"/>
        <v>1.8727394589576389</v>
      </c>
      <c r="O311" s="52">
        <f t="shared" si="63"/>
        <v>3.5101069688600468</v>
      </c>
      <c r="P311" s="51">
        <f t="shared" si="56"/>
        <v>17.469364340209463</v>
      </c>
      <c r="Q311" s="51" t="s">
        <v>4</v>
      </c>
      <c r="R311" s="51">
        <f t="shared" si="57"/>
        <v>32.74312249833973</v>
      </c>
      <c r="S311" s="51" t="s">
        <v>4</v>
      </c>
      <c r="T311" s="51">
        <f t="shared" si="58"/>
        <v>15.273758158130267</v>
      </c>
      <c r="U311" s="51">
        <f t="shared" si="59"/>
        <v>50.212486838549196</v>
      </c>
      <c r="V311" s="51">
        <f t="shared" si="55"/>
        <v>30.418246774434358</v>
      </c>
      <c r="W311" s="51">
        <f t="shared" si="61"/>
        <v>24.154388001595887</v>
      </c>
      <c r="X311" s="43" t="s">
        <v>6</v>
      </c>
    </row>
    <row r="312" spans="2:24" ht="15" x14ac:dyDescent="0.25">
      <c r="B312" s="44">
        <v>40303</v>
      </c>
      <c r="C312" s="44" t="s">
        <v>5</v>
      </c>
      <c r="D312" s="57">
        <v>48.295200000000001</v>
      </c>
      <c r="E312" s="57" t="s">
        <v>4</v>
      </c>
      <c r="F312" s="58">
        <v>47.438899999999997</v>
      </c>
      <c r="G312" s="58" t="s">
        <v>4</v>
      </c>
      <c r="H312" s="58">
        <v>47.976700000000001</v>
      </c>
      <c r="I312" s="58" t="s">
        <v>4</v>
      </c>
      <c r="J312" s="49">
        <f t="shared" si="52"/>
        <v>0.8563000000000045</v>
      </c>
      <c r="K312" s="50">
        <f t="shared" si="53"/>
        <v>0</v>
      </c>
      <c r="L312" s="50">
        <f t="shared" si="54"/>
        <v>0.43810000000000571</v>
      </c>
      <c r="M312" s="50">
        <f t="shared" si="63"/>
        <v>10.810711167347195</v>
      </c>
      <c r="N312" s="52">
        <f t="shared" si="63"/>
        <v>1.7389723547463789</v>
      </c>
      <c r="O312" s="52">
        <f t="shared" si="63"/>
        <v>3.6974850425129064</v>
      </c>
      <c r="P312" s="51">
        <f t="shared" si="56"/>
        <v>16.085642543099222</v>
      </c>
      <c r="Q312" s="51" t="s">
        <v>4</v>
      </c>
      <c r="R312" s="51">
        <f t="shared" si="57"/>
        <v>34.202051884253791</v>
      </c>
      <c r="S312" s="51" t="s">
        <v>4</v>
      </c>
      <c r="T312" s="51">
        <f t="shared" si="58"/>
        <v>18.116409341154569</v>
      </c>
      <c r="U312" s="51">
        <f t="shared" si="59"/>
        <v>50.287694427353017</v>
      </c>
      <c r="V312" s="51">
        <f t="shared" si="55"/>
        <v>36.025531787554968</v>
      </c>
      <c r="W312" s="51">
        <f t="shared" si="61"/>
        <v>25.00232684345011</v>
      </c>
      <c r="X312" s="43" t="s">
        <v>6</v>
      </c>
    </row>
    <row r="313" spans="2:24" ht="15" x14ac:dyDescent="0.25">
      <c r="B313" s="44">
        <v>40304</v>
      </c>
      <c r="C313" s="44" t="s">
        <v>5</v>
      </c>
      <c r="D313" s="57">
        <v>48.116100000000003</v>
      </c>
      <c r="E313" s="57" t="s">
        <v>4</v>
      </c>
      <c r="F313" s="58">
        <v>41.374600000000001</v>
      </c>
      <c r="G313" s="58" t="s">
        <v>4</v>
      </c>
      <c r="H313" s="58">
        <v>46.373399999999997</v>
      </c>
      <c r="I313" s="58" t="s">
        <v>4</v>
      </c>
      <c r="J313" s="49">
        <f t="shared" si="52"/>
        <v>6.741500000000002</v>
      </c>
      <c r="K313" s="50">
        <f t="shared" si="53"/>
        <v>0</v>
      </c>
      <c r="L313" s="50">
        <f t="shared" si="54"/>
        <v>6.0642999999999958</v>
      </c>
      <c r="M313" s="50">
        <f t="shared" si="63"/>
        <v>16.780017512536684</v>
      </c>
      <c r="N313" s="52">
        <f t="shared" si="63"/>
        <v>1.614760043693066</v>
      </c>
      <c r="O313" s="52">
        <f t="shared" si="63"/>
        <v>9.4976789680476941</v>
      </c>
      <c r="P313" s="51">
        <f t="shared" si="56"/>
        <v>9.6231129823711257</v>
      </c>
      <c r="Q313" s="51" t="s">
        <v>4</v>
      </c>
      <c r="R313" s="51">
        <f t="shared" si="57"/>
        <v>56.601126673150304</v>
      </c>
      <c r="S313" s="51" t="s">
        <v>4</v>
      </c>
      <c r="T313" s="51">
        <f t="shared" si="58"/>
        <v>46.978013690779179</v>
      </c>
      <c r="U313" s="51">
        <f t="shared" si="59"/>
        <v>66.22423965552143</v>
      </c>
      <c r="V313" s="51">
        <f t="shared" si="55"/>
        <v>70.937792468655985</v>
      </c>
      <c r="W313" s="51">
        <f t="shared" si="61"/>
        <v>28.283431530964812</v>
      </c>
      <c r="X313" s="43" t="s">
        <v>6</v>
      </c>
    </row>
    <row r="314" spans="2:24" ht="15" x14ac:dyDescent="0.25">
      <c r="B314" s="44">
        <v>40305</v>
      </c>
      <c r="C314" s="44" t="s">
        <v>5</v>
      </c>
      <c r="D314" s="57">
        <v>46.602499999999999</v>
      </c>
      <c r="E314" s="57" t="s">
        <v>4</v>
      </c>
      <c r="F314" s="58">
        <v>44.096400000000003</v>
      </c>
      <c r="G314" s="58" t="s">
        <v>4</v>
      </c>
      <c r="H314" s="58">
        <v>45.218299999999999</v>
      </c>
      <c r="I314" s="58" t="s">
        <v>4</v>
      </c>
      <c r="J314" s="49">
        <f t="shared" si="52"/>
        <v>2.5060999999999964</v>
      </c>
      <c r="K314" s="50">
        <f t="shared" si="53"/>
        <v>0</v>
      </c>
      <c r="L314" s="50">
        <f t="shared" si="54"/>
        <v>0</v>
      </c>
      <c r="M314" s="50">
        <f t="shared" si="63"/>
        <v>18.087544833069774</v>
      </c>
      <c r="N314" s="52">
        <f t="shared" si="63"/>
        <v>1.4994200405721327</v>
      </c>
      <c r="O314" s="52">
        <f t="shared" si="63"/>
        <v>8.8192733274728585</v>
      </c>
      <c r="P314" s="51">
        <f t="shared" si="56"/>
        <v>8.2897930836401681</v>
      </c>
      <c r="Q314" s="51" t="s">
        <v>4</v>
      </c>
      <c r="R314" s="51">
        <f t="shared" si="57"/>
        <v>48.758819446564281</v>
      </c>
      <c r="S314" s="51" t="s">
        <v>4</v>
      </c>
      <c r="T314" s="51">
        <f t="shared" si="58"/>
        <v>40.469026362924112</v>
      </c>
      <c r="U314" s="51">
        <f t="shared" si="59"/>
        <v>57.048612530204451</v>
      </c>
      <c r="V314" s="51">
        <f t="shared" si="55"/>
        <v>70.937792468655985</v>
      </c>
      <c r="W314" s="51">
        <f t="shared" si="61"/>
        <v>31.330171597942751</v>
      </c>
      <c r="X314" s="43" t="s">
        <v>6</v>
      </c>
    </row>
    <row r="315" spans="2:24" ht="15" x14ac:dyDescent="0.25">
      <c r="B315" s="44">
        <v>40308</v>
      </c>
      <c r="C315" s="44" t="s">
        <v>5</v>
      </c>
      <c r="D315" s="57">
        <v>47.598199999999999</v>
      </c>
      <c r="E315" s="57" t="s">
        <v>4</v>
      </c>
      <c r="F315" s="58">
        <v>47.110300000000002</v>
      </c>
      <c r="G315" s="58" t="s">
        <v>4</v>
      </c>
      <c r="H315" s="58">
        <v>47.568300000000001</v>
      </c>
      <c r="I315" s="58" t="s">
        <v>4</v>
      </c>
      <c r="J315" s="49">
        <f t="shared" si="52"/>
        <v>2.3798999999999992</v>
      </c>
      <c r="K315" s="50">
        <f t="shared" si="53"/>
        <v>0.99569999999999936</v>
      </c>
      <c r="L315" s="50">
        <f t="shared" si="54"/>
        <v>0</v>
      </c>
      <c r="M315" s="50">
        <f t="shared" si="63"/>
        <v>19.175477344993361</v>
      </c>
      <c r="N315" s="52">
        <f t="shared" si="63"/>
        <v>2.3880186091026943</v>
      </c>
      <c r="O315" s="52">
        <f t="shared" si="63"/>
        <v>8.1893252326533688</v>
      </c>
      <c r="P315" s="51">
        <f t="shared" si="56"/>
        <v>12.453502805374471</v>
      </c>
      <c r="Q315" s="51" t="s">
        <v>4</v>
      </c>
      <c r="R315" s="51">
        <f t="shared" si="57"/>
        <v>42.707282250741827</v>
      </c>
      <c r="S315" s="51" t="s">
        <v>4</v>
      </c>
      <c r="T315" s="51">
        <f t="shared" si="58"/>
        <v>30.253779445367357</v>
      </c>
      <c r="U315" s="51">
        <f t="shared" si="59"/>
        <v>55.160785056116296</v>
      </c>
      <c r="V315" s="51">
        <f t="shared" si="55"/>
        <v>54.846535296025088</v>
      </c>
      <c r="W315" s="51">
        <f t="shared" si="61"/>
        <v>33.009911862091492</v>
      </c>
      <c r="X315" s="43" t="s">
        <v>6</v>
      </c>
    </row>
    <row r="316" spans="2:24" ht="15" x14ac:dyDescent="0.25">
      <c r="B316" s="44">
        <v>40309</v>
      </c>
      <c r="C316" s="44" t="s">
        <v>5</v>
      </c>
      <c r="D316" s="57">
        <v>48.1858</v>
      </c>
      <c r="E316" s="57" t="s">
        <v>4</v>
      </c>
      <c r="F316" s="58">
        <v>47.000700000000002</v>
      </c>
      <c r="G316" s="58" t="s">
        <v>4</v>
      </c>
      <c r="H316" s="58">
        <v>47.518500000000003</v>
      </c>
      <c r="I316" s="58" t="s">
        <v>4</v>
      </c>
      <c r="J316" s="49">
        <f t="shared" si="52"/>
        <v>1.1850999999999985</v>
      </c>
      <c r="K316" s="50">
        <f t="shared" si="53"/>
        <v>0.5876000000000019</v>
      </c>
      <c r="L316" s="50">
        <f t="shared" si="54"/>
        <v>0</v>
      </c>
      <c r="M316" s="50">
        <f t="shared" si="63"/>
        <v>18.990900391779547</v>
      </c>
      <c r="N316" s="52">
        <f t="shared" si="63"/>
        <v>2.8050458513096466</v>
      </c>
      <c r="O316" s="52">
        <f t="shared" si="63"/>
        <v>7.6043734303209849</v>
      </c>
      <c r="P316" s="51">
        <f t="shared" si="56"/>
        <v>14.770473192118086</v>
      </c>
      <c r="Q316" s="51" t="s">
        <v>4</v>
      </c>
      <c r="R316" s="51">
        <f t="shared" si="57"/>
        <v>40.04219533273227</v>
      </c>
      <c r="S316" s="51" t="s">
        <v>4</v>
      </c>
      <c r="T316" s="51">
        <f t="shared" si="58"/>
        <v>25.271722140614184</v>
      </c>
      <c r="U316" s="51">
        <f t="shared" si="59"/>
        <v>54.812668524850352</v>
      </c>
      <c r="V316" s="51">
        <f t="shared" si="55"/>
        <v>46.10562269771043</v>
      </c>
      <c r="W316" s="51">
        <f t="shared" si="61"/>
        <v>33.945319778921416</v>
      </c>
      <c r="X316" s="43" t="s">
        <v>6</v>
      </c>
    </row>
    <row r="317" spans="2:24" ht="15" x14ac:dyDescent="0.25">
      <c r="B317" s="44">
        <v>40310</v>
      </c>
      <c r="C317" s="44" t="s">
        <v>5</v>
      </c>
      <c r="D317" s="57">
        <v>48.454500000000003</v>
      </c>
      <c r="E317" s="57" t="s">
        <v>4</v>
      </c>
      <c r="F317" s="58">
        <v>47.697800000000001</v>
      </c>
      <c r="G317" s="58" t="s">
        <v>4</v>
      </c>
      <c r="H317" s="58">
        <v>48.414700000000003</v>
      </c>
      <c r="I317" s="58" t="s">
        <v>4</v>
      </c>
      <c r="J317" s="49">
        <f t="shared" si="52"/>
        <v>0.93599999999999994</v>
      </c>
      <c r="K317" s="50">
        <f t="shared" si="53"/>
        <v>0.2687000000000026</v>
      </c>
      <c r="L317" s="50">
        <f t="shared" si="54"/>
        <v>0</v>
      </c>
      <c r="M317" s="50">
        <f t="shared" si="63"/>
        <v>18.570407506652437</v>
      </c>
      <c r="N317" s="52">
        <f t="shared" si="63"/>
        <v>2.8733854333589601</v>
      </c>
      <c r="O317" s="52">
        <f t="shared" si="63"/>
        <v>7.0612038995837718</v>
      </c>
      <c r="P317" s="51">
        <f t="shared" si="56"/>
        <v>15.472926118232103</v>
      </c>
      <c r="Q317" s="51" t="s">
        <v>4</v>
      </c>
      <c r="R317" s="51">
        <f t="shared" si="57"/>
        <v>38.023957724429316</v>
      </c>
      <c r="S317" s="51" t="s">
        <v>4</v>
      </c>
      <c r="T317" s="51">
        <f t="shared" si="58"/>
        <v>22.551031606197213</v>
      </c>
      <c r="U317" s="51">
        <f t="shared" si="59"/>
        <v>53.496883842661418</v>
      </c>
      <c r="V317" s="51">
        <f t="shared" si="55"/>
        <v>42.153916240283429</v>
      </c>
      <c r="W317" s="51">
        <f t="shared" si="61"/>
        <v>34.531648097590129</v>
      </c>
      <c r="X317" s="43" t="s">
        <v>6</v>
      </c>
    </row>
    <row r="318" spans="2:24" ht="15" x14ac:dyDescent="0.25">
      <c r="B318" s="44">
        <v>40311</v>
      </c>
      <c r="C318" s="44" t="s">
        <v>5</v>
      </c>
      <c r="D318" s="57">
        <v>48.584000000000003</v>
      </c>
      <c r="E318" s="57" t="s">
        <v>4</v>
      </c>
      <c r="F318" s="58">
        <v>47.528599999999997</v>
      </c>
      <c r="G318" s="58" t="s">
        <v>4</v>
      </c>
      <c r="H318" s="58">
        <v>47.648000000000003</v>
      </c>
      <c r="I318" s="58" t="s">
        <v>4</v>
      </c>
      <c r="J318" s="49">
        <f t="shared" si="52"/>
        <v>1.0554000000000059</v>
      </c>
      <c r="K318" s="50">
        <f t="shared" si="53"/>
        <v>0</v>
      </c>
      <c r="L318" s="50">
        <f t="shared" si="54"/>
        <v>0.16920000000000357</v>
      </c>
      <c r="M318" s="50">
        <f t="shared" si="63"/>
        <v>18.299349827605841</v>
      </c>
      <c r="N318" s="52">
        <f t="shared" si="63"/>
        <v>2.6681436166904628</v>
      </c>
      <c r="O318" s="52">
        <f t="shared" si="63"/>
        <v>6.7260321924706492</v>
      </c>
      <c r="P318" s="51">
        <f t="shared" si="56"/>
        <v>14.58053778864527</v>
      </c>
      <c r="Q318" s="51" t="s">
        <v>4</v>
      </c>
      <c r="R318" s="51">
        <f t="shared" si="57"/>
        <v>36.755580148120686</v>
      </c>
      <c r="S318" s="51" t="s">
        <v>4</v>
      </c>
      <c r="T318" s="51">
        <f t="shared" si="58"/>
        <v>22.175042359475416</v>
      </c>
      <c r="U318" s="51">
        <f t="shared" si="59"/>
        <v>51.336117936765959</v>
      </c>
      <c r="V318" s="51">
        <f t="shared" si="55"/>
        <v>43.195791288289193</v>
      </c>
      <c r="W318" s="51">
        <f t="shared" si="61"/>
        <v>35.150515468354349</v>
      </c>
      <c r="X318" s="43" t="s">
        <v>6</v>
      </c>
    </row>
    <row r="319" spans="2:24" ht="15" x14ac:dyDescent="0.25">
      <c r="B319" s="44">
        <v>40312</v>
      </c>
      <c r="C319" s="44" t="s">
        <v>5</v>
      </c>
      <c r="D319" s="57">
        <v>47.319400000000002</v>
      </c>
      <c r="E319" s="57" t="s">
        <v>4</v>
      </c>
      <c r="F319" s="58">
        <v>46.184199999999997</v>
      </c>
      <c r="G319" s="58" t="s">
        <v>4</v>
      </c>
      <c r="H319" s="58">
        <v>46.731900000000003</v>
      </c>
      <c r="I319" s="58" t="s">
        <v>4</v>
      </c>
      <c r="J319" s="49">
        <f t="shared" si="52"/>
        <v>1.4638000000000062</v>
      </c>
      <c r="K319" s="50">
        <f t="shared" si="53"/>
        <v>0</v>
      </c>
      <c r="L319" s="50">
        <f t="shared" si="54"/>
        <v>1.3444000000000003</v>
      </c>
      <c r="M319" s="50">
        <f t="shared" si="63"/>
        <v>18.456053411348286</v>
      </c>
      <c r="N319" s="52">
        <f t="shared" si="63"/>
        <v>2.477561929784001</v>
      </c>
      <c r="O319" s="52">
        <f t="shared" si="63"/>
        <v>7.5900013215798889</v>
      </c>
      <c r="P319" s="51">
        <f t="shared" si="56"/>
        <v>13.424115516812464</v>
      </c>
      <c r="Q319" s="51" t="s">
        <v>4</v>
      </c>
      <c r="R319" s="51">
        <f t="shared" si="57"/>
        <v>41.124725597688929</v>
      </c>
      <c r="S319" s="51" t="s">
        <v>4</v>
      </c>
      <c r="T319" s="51">
        <f t="shared" si="58"/>
        <v>27.700610080876466</v>
      </c>
      <c r="U319" s="51">
        <f t="shared" si="59"/>
        <v>54.548841114501393</v>
      </c>
      <c r="V319" s="51">
        <f t="shared" si="55"/>
        <v>50.78129895139508</v>
      </c>
      <c r="W319" s="51">
        <f t="shared" si="61"/>
        <v>36.267000002857259</v>
      </c>
      <c r="X319" s="43" t="s">
        <v>6</v>
      </c>
    </row>
    <row r="320" spans="2:24" ht="15" x14ac:dyDescent="0.25">
      <c r="B320" s="44">
        <v>40315</v>
      </c>
      <c r="C320" s="44" t="s">
        <v>5</v>
      </c>
      <c r="D320" s="57">
        <v>47.070500000000003</v>
      </c>
      <c r="E320" s="57" t="s">
        <v>4</v>
      </c>
      <c r="F320" s="58">
        <v>45.875599999999999</v>
      </c>
      <c r="G320" s="58" t="s">
        <v>4</v>
      </c>
      <c r="H320" s="58">
        <v>46.8812</v>
      </c>
      <c r="I320" s="58" t="s">
        <v>4</v>
      </c>
      <c r="J320" s="49">
        <f t="shared" si="52"/>
        <v>1.1949000000000041</v>
      </c>
      <c r="K320" s="50">
        <f t="shared" si="53"/>
        <v>0</v>
      </c>
      <c r="L320" s="50">
        <f t="shared" si="54"/>
        <v>0.30859999999999843</v>
      </c>
      <c r="M320" s="50">
        <f t="shared" si="63"/>
        <v>18.332663881966269</v>
      </c>
      <c r="N320" s="52">
        <f t="shared" si="63"/>
        <v>2.3005932205137154</v>
      </c>
      <c r="O320" s="52">
        <f t="shared" si="63"/>
        <v>7.3564583700384665</v>
      </c>
      <c r="P320" s="51">
        <f t="shared" si="56"/>
        <v>12.549148532509752</v>
      </c>
      <c r="Q320" s="51" t="s">
        <v>4</v>
      </c>
      <c r="R320" s="51">
        <f t="shared" si="57"/>
        <v>40.127601844459548</v>
      </c>
      <c r="S320" s="51" t="s">
        <v>4</v>
      </c>
      <c r="T320" s="51">
        <f t="shared" si="58"/>
        <v>27.578453311949794</v>
      </c>
      <c r="U320" s="51">
        <f t="shared" si="59"/>
        <v>52.676750376969302</v>
      </c>
      <c r="V320" s="51">
        <f t="shared" si="55"/>
        <v>52.35412798737736</v>
      </c>
      <c r="W320" s="51">
        <f t="shared" si="61"/>
        <v>37.416080573180125</v>
      </c>
      <c r="X320" s="43" t="s">
        <v>6</v>
      </c>
    </row>
    <row r="321" spans="2:24" ht="15" x14ac:dyDescent="0.25">
      <c r="B321" s="44">
        <v>40316</v>
      </c>
      <c r="C321" s="44" t="s">
        <v>5</v>
      </c>
      <c r="D321" s="57">
        <v>47.379100000000001</v>
      </c>
      <c r="E321" s="57" t="s">
        <v>4</v>
      </c>
      <c r="F321" s="58">
        <v>46.024900000000002</v>
      </c>
      <c r="G321" s="58" t="s">
        <v>4</v>
      </c>
      <c r="H321" s="58">
        <v>46.234000000000002</v>
      </c>
      <c r="I321" s="58" t="s">
        <v>4</v>
      </c>
      <c r="J321" s="49">
        <f t="shared" si="52"/>
        <v>1.3541999999999987</v>
      </c>
      <c r="K321" s="50">
        <f t="shared" si="53"/>
        <v>0.30859999999999843</v>
      </c>
      <c r="L321" s="50">
        <f t="shared" si="54"/>
        <v>0</v>
      </c>
      <c r="M321" s="50">
        <f t="shared" si="63"/>
        <v>18.377387890397248</v>
      </c>
      <c r="N321" s="52">
        <f t="shared" si="63"/>
        <v>2.4448651333341629</v>
      </c>
      <c r="O321" s="52">
        <f t="shared" si="63"/>
        <v>6.830997057892862</v>
      </c>
      <c r="P321" s="51">
        <f t="shared" si="56"/>
        <v>13.303659627338444</v>
      </c>
      <c r="Q321" s="51" t="s">
        <v>4</v>
      </c>
      <c r="R321" s="51">
        <f t="shared" si="57"/>
        <v>37.170663745211954</v>
      </c>
      <c r="S321" s="51" t="s">
        <v>4</v>
      </c>
      <c r="T321" s="51">
        <f t="shared" si="58"/>
        <v>23.86700411787351</v>
      </c>
      <c r="U321" s="51">
        <f t="shared" si="59"/>
        <v>50.474323372550401</v>
      </c>
      <c r="V321" s="51">
        <f t="shared" si="55"/>
        <v>47.285436481657072</v>
      </c>
      <c r="W321" s="51">
        <f t="shared" si="61"/>
        <v>38.121034566642763</v>
      </c>
      <c r="X321" s="43" t="s">
        <v>6</v>
      </c>
    </row>
    <row r="322" spans="2:24" ht="15" x14ac:dyDescent="0.25">
      <c r="B322" s="44">
        <v>40317</v>
      </c>
      <c r="C322" s="44" t="s">
        <v>5</v>
      </c>
      <c r="D322" s="57">
        <v>46.433199999999999</v>
      </c>
      <c r="E322" s="57" t="s">
        <v>4</v>
      </c>
      <c r="F322" s="58">
        <v>45.357700000000001</v>
      </c>
      <c r="G322" s="58" t="s">
        <v>4</v>
      </c>
      <c r="H322" s="58">
        <v>45.865600000000001</v>
      </c>
      <c r="I322" s="58" t="s">
        <v>4</v>
      </c>
      <c r="J322" s="49">
        <f t="shared" si="52"/>
        <v>1.0754999999999981</v>
      </c>
      <c r="K322" s="50">
        <f t="shared" si="53"/>
        <v>0</v>
      </c>
      <c r="L322" s="50">
        <f t="shared" si="54"/>
        <v>0.66720000000000113</v>
      </c>
      <c r="M322" s="50">
        <f t="shared" si="63"/>
        <v>18.140217326797444</v>
      </c>
      <c r="N322" s="52">
        <f t="shared" si="63"/>
        <v>2.27023190952458</v>
      </c>
      <c r="O322" s="52">
        <f t="shared" si="63"/>
        <v>7.0102686966148013</v>
      </c>
      <c r="P322" s="51">
        <f t="shared" si="56"/>
        <v>12.514910205463217</v>
      </c>
      <c r="Q322" s="51" t="s">
        <v>4</v>
      </c>
      <c r="R322" s="51">
        <f t="shared" si="57"/>
        <v>38.644899178021177</v>
      </c>
      <c r="S322" s="51" t="s">
        <v>4</v>
      </c>
      <c r="T322" s="51">
        <f t="shared" si="58"/>
        <v>26.12998897255796</v>
      </c>
      <c r="U322" s="51">
        <f t="shared" si="59"/>
        <v>51.159809383484394</v>
      </c>
      <c r="V322" s="51">
        <f t="shared" si="55"/>
        <v>51.075227385411928</v>
      </c>
      <c r="W322" s="51">
        <f t="shared" si="61"/>
        <v>39.046334053697706</v>
      </c>
      <c r="X322" s="43" t="s">
        <v>6</v>
      </c>
    </row>
    <row r="323" spans="2:24" ht="15" x14ac:dyDescent="0.25">
      <c r="B323" s="44">
        <v>40318</v>
      </c>
      <c r="C323" s="44" t="s">
        <v>5</v>
      </c>
      <c r="D323" s="57">
        <v>45.088900000000002</v>
      </c>
      <c r="E323" s="57" t="s">
        <v>4</v>
      </c>
      <c r="F323" s="58">
        <v>44.063200000000002</v>
      </c>
      <c r="G323" s="58" t="s">
        <v>4</v>
      </c>
      <c r="H323" s="58">
        <v>44.162799999999997</v>
      </c>
      <c r="I323" s="58" t="s">
        <v>4</v>
      </c>
      <c r="J323" s="49">
        <f t="shared" si="52"/>
        <v>1.8023999999999987</v>
      </c>
      <c r="K323" s="50">
        <f t="shared" si="53"/>
        <v>0</v>
      </c>
      <c r="L323" s="50">
        <f t="shared" si="54"/>
        <v>1.2944999999999993</v>
      </c>
      <c r="M323" s="50">
        <f t="shared" ref="M323:O338" si="64">M322-(M322/14)+J323</f>
        <v>18.646887517740481</v>
      </c>
      <c r="N323" s="52">
        <f t="shared" si="64"/>
        <v>2.1080724874156815</v>
      </c>
      <c r="O323" s="52">
        <f t="shared" si="64"/>
        <v>7.804035218285172</v>
      </c>
      <c r="P323" s="51">
        <f t="shared" si="56"/>
        <v>11.305224453196708</v>
      </c>
      <c r="Q323" s="51" t="s">
        <v>4</v>
      </c>
      <c r="R323" s="51">
        <f t="shared" si="57"/>
        <v>41.851677449442882</v>
      </c>
      <c r="S323" s="51" t="s">
        <v>4</v>
      </c>
      <c r="T323" s="51">
        <f t="shared" si="58"/>
        <v>30.546452996246174</v>
      </c>
      <c r="U323" s="51">
        <f t="shared" si="59"/>
        <v>53.156901902639589</v>
      </c>
      <c r="V323" s="51">
        <f t="shared" si="55"/>
        <v>57.464697721086232</v>
      </c>
      <c r="W323" s="51">
        <f t="shared" si="61"/>
        <v>40.361931458511172</v>
      </c>
      <c r="X323" s="43" t="s">
        <v>6</v>
      </c>
    </row>
    <row r="324" spans="2:24" ht="15" x14ac:dyDescent="0.25">
      <c r="B324" s="44">
        <v>40319</v>
      </c>
      <c r="C324" s="44" t="s">
        <v>5</v>
      </c>
      <c r="D324" s="57">
        <v>45.447400000000002</v>
      </c>
      <c r="E324" s="57" t="s">
        <v>4</v>
      </c>
      <c r="F324" s="58">
        <v>43.3065</v>
      </c>
      <c r="G324" s="58" t="s">
        <v>4</v>
      </c>
      <c r="H324" s="58">
        <v>44.650700000000001</v>
      </c>
      <c r="I324" s="58" t="s">
        <v>4</v>
      </c>
      <c r="J324" s="49">
        <f t="shared" si="52"/>
        <v>2.140900000000002</v>
      </c>
      <c r="K324" s="50">
        <f t="shared" si="53"/>
        <v>0</v>
      </c>
      <c r="L324" s="50">
        <f t="shared" si="54"/>
        <v>0.75670000000000215</v>
      </c>
      <c r="M324" s="50">
        <f t="shared" si="64"/>
        <v>19.455866980759019</v>
      </c>
      <c r="N324" s="52">
        <f t="shared" si="64"/>
        <v>1.9574958811717043</v>
      </c>
      <c r="O324" s="52">
        <f t="shared" si="64"/>
        <v>8.0033041312648052</v>
      </c>
      <c r="P324" s="51">
        <f t="shared" si="56"/>
        <v>10.061211269112706</v>
      </c>
      <c r="Q324" s="51" t="s">
        <v>4</v>
      </c>
      <c r="R324" s="51">
        <f t="shared" si="57"/>
        <v>41.135684876853418</v>
      </c>
      <c r="S324" s="51" t="s">
        <v>4</v>
      </c>
      <c r="T324" s="51">
        <f t="shared" si="58"/>
        <v>31.074473607740714</v>
      </c>
      <c r="U324" s="51">
        <f t="shared" si="59"/>
        <v>51.196896145966122</v>
      </c>
      <c r="V324" s="51">
        <f t="shared" si="55"/>
        <v>60.696010787734281</v>
      </c>
      <c r="W324" s="51">
        <f t="shared" si="61"/>
        <v>41.814365696312827</v>
      </c>
      <c r="X324" s="43" t="s">
        <v>6</v>
      </c>
    </row>
    <row r="325" spans="2:24" ht="15" x14ac:dyDescent="0.25">
      <c r="B325" s="44">
        <v>40322</v>
      </c>
      <c r="C325" s="44" t="s">
        <v>5</v>
      </c>
      <c r="D325" s="57">
        <v>45.133699999999997</v>
      </c>
      <c r="E325" s="57" t="s">
        <v>4</v>
      </c>
      <c r="F325" s="58">
        <v>44.451599999999999</v>
      </c>
      <c r="G325" s="58" t="s">
        <v>4</v>
      </c>
      <c r="H325" s="58">
        <v>44.471400000000003</v>
      </c>
      <c r="I325" s="58" t="s">
        <v>4</v>
      </c>
      <c r="J325" s="49">
        <f t="shared" ref="J325:J388" si="65">MAX(D325-F325,ABS(D325-H324),ABS(F325-H324))</f>
        <v>0.68209999999999837</v>
      </c>
      <c r="K325" s="50">
        <f t="shared" ref="K325:K388" si="66">IF(D325-D324&gt;F324-F325,MAX(D325-D324,0),0)</f>
        <v>0</v>
      </c>
      <c r="L325" s="50">
        <f t="shared" ref="L325:L388" si="67">IF(F324-F325&gt;D325-D324,MAX(F324-F325,0),0)</f>
        <v>0</v>
      </c>
      <c r="M325" s="50">
        <f t="shared" si="64"/>
        <v>18.748262196419088</v>
      </c>
      <c r="N325" s="52">
        <f t="shared" si="64"/>
        <v>1.8176747468022969</v>
      </c>
      <c r="O325" s="52">
        <f t="shared" si="64"/>
        <v>7.4316395504601767</v>
      </c>
      <c r="P325" s="51">
        <f t="shared" si="56"/>
        <v>9.6951638917737775</v>
      </c>
      <c r="Q325" s="51" t="s">
        <v>4</v>
      </c>
      <c r="R325" s="51">
        <f t="shared" si="57"/>
        <v>39.639084799441399</v>
      </c>
      <c r="S325" s="51" t="s">
        <v>4</v>
      </c>
      <c r="T325" s="51">
        <f t="shared" si="58"/>
        <v>29.943920907667621</v>
      </c>
      <c r="U325" s="51">
        <f t="shared" si="59"/>
        <v>49.33424869121518</v>
      </c>
      <c r="V325" s="51">
        <f t="shared" si="55"/>
        <v>60.696010787734281</v>
      </c>
      <c r="W325" s="51">
        <f t="shared" si="61"/>
        <v>43.163054631414361</v>
      </c>
      <c r="X325" s="43" t="s">
        <v>6</v>
      </c>
    </row>
    <row r="326" spans="2:24" ht="15" x14ac:dyDescent="0.25">
      <c r="B326" s="44">
        <v>40323</v>
      </c>
      <c r="C326" s="44" t="s">
        <v>5</v>
      </c>
      <c r="D326" s="57">
        <v>44.570999999999998</v>
      </c>
      <c r="E326" s="57" t="s">
        <v>4</v>
      </c>
      <c r="F326" s="58">
        <v>43.047600000000003</v>
      </c>
      <c r="G326" s="58" t="s">
        <v>4</v>
      </c>
      <c r="H326" s="58">
        <v>44.511299999999999</v>
      </c>
      <c r="I326" s="58" t="s">
        <v>4</v>
      </c>
      <c r="J326" s="49">
        <f t="shared" si="65"/>
        <v>1.5233999999999952</v>
      </c>
      <c r="K326" s="50">
        <f t="shared" si="66"/>
        <v>0</v>
      </c>
      <c r="L326" s="50">
        <f t="shared" si="67"/>
        <v>1.4039999999999964</v>
      </c>
      <c r="M326" s="50">
        <f t="shared" si="64"/>
        <v>18.932500610960577</v>
      </c>
      <c r="N326" s="52">
        <f t="shared" si="64"/>
        <v>1.6878408363164186</v>
      </c>
      <c r="O326" s="52">
        <f t="shared" si="64"/>
        <v>8.3048081539987315</v>
      </c>
      <c r="P326" s="51">
        <f t="shared" si="56"/>
        <v>8.9150444043259576</v>
      </c>
      <c r="Q326" s="51" t="s">
        <v>4</v>
      </c>
      <c r="R326" s="51">
        <f t="shared" si="57"/>
        <v>43.865352626429264</v>
      </c>
      <c r="S326" s="51" t="s">
        <v>4</v>
      </c>
      <c r="T326" s="51">
        <f t="shared" si="58"/>
        <v>34.950308222103303</v>
      </c>
      <c r="U326" s="51">
        <f t="shared" si="59"/>
        <v>52.780397030755225</v>
      </c>
      <c r="V326" s="51">
        <f t="shared" si="55"/>
        <v>66.218350350297101</v>
      </c>
      <c r="W326" s="51">
        <f t="shared" si="61"/>
        <v>44.809861468477415</v>
      </c>
      <c r="X326" s="43" t="s">
        <v>6</v>
      </c>
    </row>
    <row r="327" spans="2:24" ht="15" x14ac:dyDescent="0.25">
      <c r="B327" s="44">
        <v>40324</v>
      </c>
      <c r="C327" s="44" t="s">
        <v>5</v>
      </c>
      <c r="D327" s="57">
        <v>45.377600000000001</v>
      </c>
      <c r="E327" s="57" t="s">
        <v>4</v>
      </c>
      <c r="F327" s="58">
        <v>43.933799999999998</v>
      </c>
      <c r="G327" s="58" t="s">
        <v>4</v>
      </c>
      <c r="H327" s="58">
        <v>44.013399999999997</v>
      </c>
      <c r="I327" s="58" t="s">
        <v>4</v>
      </c>
      <c r="J327" s="49">
        <f t="shared" si="65"/>
        <v>1.4438000000000031</v>
      </c>
      <c r="K327" s="50">
        <f t="shared" si="66"/>
        <v>0.80660000000000309</v>
      </c>
      <c r="L327" s="50">
        <f t="shared" si="67"/>
        <v>0</v>
      </c>
      <c r="M327" s="50">
        <f t="shared" si="64"/>
        <v>19.023979138749112</v>
      </c>
      <c r="N327" s="52">
        <f t="shared" si="64"/>
        <v>2.3738807765795347</v>
      </c>
      <c r="O327" s="52">
        <f t="shared" si="64"/>
        <v>7.7116075715702506</v>
      </c>
      <c r="P327" s="51">
        <f t="shared" si="56"/>
        <v>12.478360911068707</v>
      </c>
      <c r="Q327" s="51" t="s">
        <v>4</v>
      </c>
      <c r="R327" s="51">
        <f t="shared" si="57"/>
        <v>40.536249095557586</v>
      </c>
      <c r="S327" s="51" t="s">
        <v>4</v>
      </c>
      <c r="T327" s="51">
        <f t="shared" si="58"/>
        <v>28.057888184488881</v>
      </c>
      <c r="U327" s="51">
        <f t="shared" si="59"/>
        <v>53.014610006626292</v>
      </c>
      <c r="V327" s="51">
        <f t="shared" si="55"/>
        <v>52.924822385719573</v>
      </c>
      <c r="W327" s="51">
        <f t="shared" si="61"/>
        <v>45.389501533994711</v>
      </c>
      <c r="X327" s="43" t="s">
        <v>6</v>
      </c>
    </row>
    <row r="328" spans="2:24" ht="15" x14ac:dyDescent="0.25">
      <c r="B328" s="44">
        <v>40325</v>
      </c>
      <c r="C328" s="44" t="s">
        <v>5</v>
      </c>
      <c r="D328" s="57">
        <v>45.696300000000001</v>
      </c>
      <c r="E328" s="57" t="s">
        <v>4</v>
      </c>
      <c r="F328" s="58">
        <v>44.8996</v>
      </c>
      <c r="G328" s="58" t="s">
        <v>4</v>
      </c>
      <c r="H328" s="58">
        <v>45.676299999999998</v>
      </c>
      <c r="I328" s="58" t="s">
        <v>4</v>
      </c>
      <c r="J328" s="49">
        <f t="shared" si="65"/>
        <v>1.6829000000000036</v>
      </c>
      <c r="K328" s="50">
        <f t="shared" si="66"/>
        <v>0.31869999999999976</v>
      </c>
      <c r="L328" s="50">
        <f t="shared" si="67"/>
        <v>0</v>
      </c>
      <c r="M328" s="50">
        <f t="shared" si="64"/>
        <v>19.348023485981322</v>
      </c>
      <c r="N328" s="52">
        <f t="shared" si="64"/>
        <v>2.5230178639667105</v>
      </c>
      <c r="O328" s="52">
        <f t="shared" si="64"/>
        <v>7.1607784593152326</v>
      </c>
      <c r="P328" s="51">
        <f t="shared" si="56"/>
        <v>13.04018400533146</v>
      </c>
      <c r="Q328" s="51" t="s">
        <v>4</v>
      </c>
      <c r="R328" s="51">
        <f t="shared" si="57"/>
        <v>37.010387466728055</v>
      </c>
      <c r="S328" s="51" t="s">
        <v>4</v>
      </c>
      <c r="T328" s="51">
        <f t="shared" si="58"/>
        <v>23.970203461396594</v>
      </c>
      <c r="U328" s="51">
        <f t="shared" si="59"/>
        <v>50.050571472059517</v>
      </c>
      <c r="V328" s="51">
        <f t="shared" si="55"/>
        <v>47.89196757678949</v>
      </c>
      <c r="W328" s="51">
        <f t="shared" si="61"/>
        <v>45.568249108480053</v>
      </c>
      <c r="X328" s="43" t="s">
        <v>6</v>
      </c>
    </row>
    <row r="329" spans="2:24" ht="15" x14ac:dyDescent="0.25">
      <c r="B329" s="44">
        <v>40326</v>
      </c>
      <c r="C329" s="44" t="s">
        <v>5</v>
      </c>
      <c r="D329" s="57">
        <v>45.7958</v>
      </c>
      <c r="E329" s="57" t="s">
        <v>4</v>
      </c>
      <c r="F329" s="58">
        <v>45.0092</v>
      </c>
      <c r="G329" s="58" t="s">
        <v>4</v>
      </c>
      <c r="H329" s="58">
        <v>45.407499999999999</v>
      </c>
      <c r="I329" s="58" t="s">
        <v>4</v>
      </c>
      <c r="J329" s="49">
        <f t="shared" si="65"/>
        <v>0.78659999999999997</v>
      </c>
      <c r="K329" s="50">
        <f t="shared" si="66"/>
        <v>9.9499999999999034E-2</v>
      </c>
      <c r="L329" s="50">
        <f t="shared" si="67"/>
        <v>0</v>
      </c>
      <c r="M329" s="50">
        <f t="shared" si="64"/>
        <v>18.752621808411227</v>
      </c>
      <c r="N329" s="52">
        <f t="shared" si="64"/>
        <v>2.4423023022548014</v>
      </c>
      <c r="O329" s="52">
        <f t="shared" si="64"/>
        <v>6.6492942836498585</v>
      </c>
      <c r="P329" s="51">
        <f t="shared" si="56"/>
        <v>13.023791164813769</v>
      </c>
      <c r="Q329" s="51" t="s">
        <v>4</v>
      </c>
      <c r="R329" s="51">
        <f t="shared" si="57"/>
        <v>35.457944769447707</v>
      </c>
      <c r="S329" s="51" t="s">
        <v>4</v>
      </c>
      <c r="T329" s="51">
        <f t="shared" si="58"/>
        <v>22.434153604633938</v>
      </c>
      <c r="U329" s="51">
        <f t="shared" si="59"/>
        <v>48.481735934261479</v>
      </c>
      <c r="V329" s="51">
        <f t="shared" si="55"/>
        <v>46.273412394006257</v>
      </c>
      <c r="W329" s="51">
        <f t="shared" si="61"/>
        <v>45.618617914589073</v>
      </c>
      <c r="X329" s="43" t="s">
        <v>6</v>
      </c>
    </row>
    <row r="330" spans="2:24" ht="15" x14ac:dyDescent="0.25">
      <c r="B330" s="44">
        <v>40330</v>
      </c>
      <c r="C330" s="44" t="s">
        <v>5</v>
      </c>
      <c r="D330" s="57">
        <v>46.054699999999997</v>
      </c>
      <c r="E330" s="57" t="s">
        <v>4</v>
      </c>
      <c r="F330" s="58">
        <v>44.939399999999999</v>
      </c>
      <c r="G330" s="58" t="s">
        <v>4</v>
      </c>
      <c r="H330" s="58">
        <v>44.989199999999997</v>
      </c>
      <c r="I330" s="58" t="s">
        <v>4</v>
      </c>
      <c r="J330" s="49">
        <f t="shared" si="65"/>
        <v>1.1152999999999977</v>
      </c>
      <c r="K330" s="50">
        <f t="shared" si="66"/>
        <v>0.25889999999999702</v>
      </c>
      <c r="L330" s="50">
        <f t="shared" si="67"/>
        <v>0</v>
      </c>
      <c r="M330" s="50">
        <f t="shared" si="64"/>
        <v>18.528448822096138</v>
      </c>
      <c r="N330" s="52">
        <f t="shared" si="64"/>
        <v>2.5267521378080269</v>
      </c>
      <c r="O330" s="52">
        <f t="shared" si="64"/>
        <v>6.1743446919605827</v>
      </c>
      <c r="P330" s="51">
        <f t="shared" si="56"/>
        <v>13.637148808672766</v>
      </c>
      <c r="Q330" s="51" t="s">
        <v>4</v>
      </c>
      <c r="R330" s="51">
        <f t="shared" si="57"/>
        <v>33.32359201379748</v>
      </c>
      <c r="S330" s="51" t="s">
        <v>4</v>
      </c>
      <c r="T330" s="51">
        <f t="shared" si="58"/>
        <v>19.686443205124714</v>
      </c>
      <c r="U330" s="51">
        <f t="shared" si="59"/>
        <v>46.960740822470243</v>
      </c>
      <c r="V330" s="51">
        <f t="shared" si="55"/>
        <v>41.921066108277721</v>
      </c>
      <c r="W330" s="51">
        <f t="shared" si="61"/>
        <v>45.354507071281127</v>
      </c>
      <c r="X330" s="43" t="s">
        <v>6</v>
      </c>
    </row>
    <row r="331" spans="2:24" ht="15" x14ac:dyDescent="0.25">
      <c r="B331" s="44">
        <v>40331</v>
      </c>
      <c r="C331" s="44" t="s">
        <v>5</v>
      </c>
      <c r="D331" s="57">
        <v>46.084699999999998</v>
      </c>
      <c r="E331" s="57" t="s">
        <v>4</v>
      </c>
      <c r="F331" s="58">
        <v>44.939399999999999</v>
      </c>
      <c r="G331" s="58" t="s">
        <v>4</v>
      </c>
      <c r="H331" s="58">
        <v>46.054699999999997</v>
      </c>
      <c r="I331" s="58" t="s">
        <v>4</v>
      </c>
      <c r="J331" s="49">
        <f t="shared" si="65"/>
        <v>1.1452999999999989</v>
      </c>
      <c r="K331" s="50">
        <f t="shared" si="66"/>
        <v>3.0000000000001137E-2</v>
      </c>
      <c r="L331" s="50">
        <f t="shared" si="67"/>
        <v>0</v>
      </c>
      <c r="M331" s="50">
        <f t="shared" si="64"/>
        <v>18.350288191946412</v>
      </c>
      <c r="N331" s="52">
        <f t="shared" si="64"/>
        <v>2.3762698422503119</v>
      </c>
      <c r="O331" s="52">
        <f t="shared" si="64"/>
        <v>5.7333200711062551</v>
      </c>
      <c r="P331" s="51">
        <f t="shared" si="56"/>
        <v>12.949496037305893</v>
      </c>
      <c r="Q331" s="51" t="s">
        <v>4</v>
      </c>
      <c r="R331" s="51">
        <f t="shared" si="57"/>
        <v>31.243760376594516</v>
      </c>
      <c r="S331" s="51" t="s">
        <v>4</v>
      </c>
      <c r="T331" s="51">
        <f t="shared" si="58"/>
        <v>18.294264339288624</v>
      </c>
      <c r="U331" s="51">
        <f t="shared" si="59"/>
        <v>44.193256413900407</v>
      </c>
      <c r="V331" s="51">
        <f t="shared" si="55"/>
        <v>41.396054112759167</v>
      </c>
      <c r="W331" s="51">
        <f t="shared" si="61"/>
        <v>45.0717604313867</v>
      </c>
      <c r="X331" s="43" t="s">
        <v>6</v>
      </c>
    </row>
    <row r="332" spans="2:24" ht="15" x14ac:dyDescent="0.25">
      <c r="B332" s="44">
        <v>40332</v>
      </c>
      <c r="C332" s="44" t="s">
        <v>5</v>
      </c>
      <c r="D332" s="57">
        <v>46.572499999999998</v>
      </c>
      <c r="E332" s="57" t="s">
        <v>4</v>
      </c>
      <c r="F332" s="58">
        <v>45.885399999999997</v>
      </c>
      <c r="G332" s="58" t="s">
        <v>4</v>
      </c>
      <c r="H332" s="58">
        <v>46.492899999999999</v>
      </c>
      <c r="I332" s="58" t="s">
        <v>4</v>
      </c>
      <c r="J332" s="49">
        <f t="shared" si="65"/>
        <v>0.68710000000000093</v>
      </c>
      <c r="K332" s="50">
        <f t="shared" si="66"/>
        <v>0.48780000000000001</v>
      </c>
      <c r="L332" s="50">
        <f t="shared" si="67"/>
        <v>0</v>
      </c>
      <c r="M332" s="50">
        <f t="shared" si="64"/>
        <v>17.726653321093096</v>
      </c>
      <c r="N332" s="52">
        <f t="shared" si="64"/>
        <v>2.6943362820895755</v>
      </c>
      <c r="O332" s="52">
        <f t="shared" si="64"/>
        <v>5.3237972088843799</v>
      </c>
      <c r="P332" s="51">
        <f t="shared" si="56"/>
        <v>15.199351131234467</v>
      </c>
      <c r="Q332" s="51" t="s">
        <v>4</v>
      </c>
      <c r="R332" s="51">
        <f t="shared" si="57"/>
        <v>30.032725932252248</v>
      </c>
      <c r="S332" s="51" t="s">
        <v>4</v>
      </c>
      <c r="T332" s="51">
        <f t="shared" si="58"/>
        <v>14.833374801017781</v>
      </c>
      <c r="U332" s="51">
        <f t="shared" si="59"/>
        <v>45.232077063486713</v>
      </c>
      <c r="V332" s="51">
        <f t="shared" si="55"/>
        <v>32.793928035181743</v>
      </c>
      <c r="W332" s="51">
        <f t="shared" si="61"/>
        <v>44.19477240308634</v>
      </c>
      <c r="X332" s="43" t="s">
        <v>6</v>
      </c>
    </row>
    <row r="333" spans="2:24" ht="15" x14ac:dyDescent="0.25">
      <c r="B333" s="44">
        <v>40333</v>
      </c>
      <c r="C333" s="44" t="s">
        <v>5</v>
      </c>
      <c r="D333" s="57">
        <v>46.094499999999996</v>
      </c>
      <c r="E333" s="57" t="s">
        <v>4</v>
      </c>
      <c r="F333" s="58">
        <v>44.747799999999998</v>
      </c>
      <c r="G333" s="58" t="s">
        <v>4</v>
      </c>
      <c r="H333" s="58">
        <v>44.902099999999997</v>
      </c>
      <c r="I333" s="58" t="s">
        <v>4</v>
      </c>
      <c r="J333" s="49">
        <f t="shared" si="65"/>
        <v>1.7451000000000008</v>
      </c>
      <c r="K333" s="50">
        <f t="shared" si="66"/>
        <v>0</v>
      </c>
      <c r="L333" s="50">
        <f t="shared" si="67"/>
        <v>1.1375999999999991</v>
      </c>
      <c r="M333" s="50">
        <f t="shared" si="64"/>
        <v>18.205563798157876</v>
      </c>
      <c r="N333" s="52">
        <f t="shared" si="64"/>
        <v>2.5018836905117485</v>
      </c>
      <c r="O333" s="52">
        <f t="shared" si="64"/>
        <v>6.0811259796783519</v>
      </c>
      <c r="P333" s="51">
        <f t="shared" si="56"/>
        <v>13.742412584689637</v>
      </c>
      <c r="Q333" s="51" t="s">
        <v>4</v>
      </c>
      <c r="R333" s="51">
        <f t="shared" si="57"/>
        <v>33.402568836092122</v>
      </c>
      <c r="S333" s="51" t="s">
        <v>4</v>
      </c>
      <c r="T333" s="51">
        <f t="shared" si="58"/>
        <v>19.660156251402483</v>
      </c>
      <c r="U333" s="51">
        <f t="shared" si="59"/>
        <v>47.144981420781761</v>
      </c>
      <c r="V333" s="51">
        <f t="shared" si="55"/>
        <v>41.70148265820756</v>
      </c>
      <c r="W333" s="51">
        <f t="shared" si="61"/>
        <v>44.016680278452142</v>
      </c>
      <c r="X333" s="43" t="s">
        <v>6</v>
      </c>
    </row>
    <row r="334" spans="2:24" ht="15" x14ac:dyDescent="0.25">
      <c r="B334" s="44">
        <v>40336</v>
      </c>
      <c r="C334" s="44" t="s">
        <v>5</v>
      </c>
      <c r="D334" s="57">
        <v>45.268099999999997</v>
      </c>
      <c r="E334" s="57" t="s">
        <v>4</v>
      </c>
      <c r="F334" s="58">
        <v>44.0334</v>
      </c>
      <c r="G334" s="58" t="s">
        <v>4</v>
      </c>
      <c r="H334" s="58">
        <v>44.083100000000002</v>
      </c>
      <c r="I334" s="58" t="s">
        <v>4</v>
      </c>
      <c r="J334" s="49">
        <f t="shared" si="65"/>
        <v>1.2346999999999966</v>
      </c>
      <c r="K334" s="50">
        <f t="shared" si="66"/>
        <v>0</v>
      </c>
      <c r="L334" s="50">
        <f t="shared" si="67"/>
        <v>0.7143999999999977</v>
      </c>
      <c r="M334" s="50">
        <f t="shared" si="64"/>
        <v>18.139866384003739</v>
      </c>
      <c r="N334" s="52">
        <f t="shared" si="64"/>
        <v>2.3231777126180524</v>
      </c>
      <c r="O334" s="52">
        <f t="shared" si="64"/>
        <v>6.3611598382727532</v>
      </c>
      <c r="P334" s="51">
        <f t="shared" si="56"/>
        <v>12.807027700417342</v>
      </c>
      <c r="Q334" s="51" t="s">
        <v>4</v>
      </c>
      <c r="R334" s="51">
        <f t="shared" si="57"/>
        <v>35.067291586459582</v>
      </c>
      <c r="S334" s="51" t="s">
        <v>4</v>
      </c>
      <c r="T334" s="51">
        <f t="shared" si="58"/>
        <v>22.260263886042239</v>
      </c>
      <c r="U334" s="51">
        <f t="shared" si="59"/>
        <v>47.874319286876926</v>
      </c>
      <c r="V334" s="51">
        <f t="shared" si="55"/>
        <v>46.497295873080155</v>
      </c>
      <c r="W334" s="51">
        <f t="shared" si="61"/>
        <v>44.193867106639857</v>
      </c>
      <c r="X334" s="43" t="s">
        <v>6</v>
      </c>
    </row>
    <row r="335" spans="2:24" ht="15" x14ac:dyDescent="0.25">
      <c r="B335" s="44">
        <v>40337</v>
      </c>
      <c r="C335" s="44" t="s">
        <v>5</v>
      </c>
      <c r="D335" s="57">
        <v>44.292299999999997</v>
      </c>
      <c r="E335" s="57" t="s">
        <v>4</v>
      </c>
      <c r="F335" s="58">
        <v>43.405999999999999</v>
      </c>
      <c r="G335" s="58" t="s">
        <v>4</v>
      </c>
      <c r="H335" s="58">
        <v>44.003399999999999</v>
      </c>
      <c r="I335" s="58" t="s">
        <v>4</v>
      </c>
      <c r="J335" s="49">
        <f t="shared" si="65"/>
        <v>0.88629999999999853</v>
      </c>
      <c r="K335" s="50">
        <f t="shared" si="66"/>
        <v>0</v>
      </c>
      <c r="L335" s="50">
        <f t="shared" si="67"/>
        <v>0.62740000000000151</v>
      </c>
      <c r="M335" s="50">
        <f t="shared" si="64"/>
        <v>17.730461642289185</v>
      </c>
      <c r="N335" s="52">
        <f t="shared" si="64"/>
        <v>2.1572364474310488</v>
      </c>
      <c r="O335" s="52">
        <f t="shared" si="64"/>
        <v>6.5341912783961291</v>
      </c>
      <c r="P335" s="51">
        <f t="shared" si="56"/>
        <v>12.166837451574258</v>
      </c>
      <c r="Q335" s="51" t="s">
        <v>4</v>
      </c>
      <c r="R335" s="51">
        <f t="shared" si="57"/>
        <v>36.852911166234577</v>
      </c>
      <c r="S335" s="51" t="s">
        <v>4</v>
      </c>
      <c r="T335" s="51">
        <f t="shared" si="58"/>
        <v>24.686073714660317</v>
      </c>
      <c r="U335" s="51">
        <f t="shared" si="59"/>
        <v>49.019748617808837</v>
      </c>
      <c r="V335" s="51">
        <f t="shared" si="55"/>
        <v>50.359445755484522</v>
      </c>
      <c r="W335" s="51">
        <f t="shared" si="61"/>
        <v>44.634265581557329</v>
      </c>
      <c r="X335" s="43" t="s">
        <v>6</v>
      </c>
    </row>
    <row r="336" spans="2:24" ht="15" x14ac:dyDescent="0.25">
      <c r="B336" s="44">
        <v>40338</v>
      </c>
      <c r="C336" s="44" t="s">
        <v>5</v>
      </c>
      <c r="D336" s="57">
        <v>44.720500000000001</v>
      </c>
      <c r="E336" s="57" t="s">
        <v>4</v>
      </c>
      <c r="F336" s="58">
        <v>43.505600000000001</v>
      </c>
      <c r="G336" s="58" t="s">
        <v>4</v>
      </c>
      <c r="H336" s="58">
        <v>43.634999999999998</v>
      </c>
      <c r="I336" s="58" t="s">
        <v>4</v>
      </c>
      <c r="J336" s="49">
        <f t="shared" si="65"/>
        <v>1.2149000000000001</v>
      </c>
      <c r="K336" s="50">
        <f t="shared" si="66"/>
        <v>0.42820000000000391</v>
      </c>
      <c r="L336" s="50">
        <f t="shared" si="67"/>
        <v>0</v>
      </c>
      <c r="M336" s="50">
        <f t="shared" si="64"/>
        <v>17.678900096411386</v>
      </c>
      <c r="N336" s="52">
        <f t="shared" si="64"/>
        <v>2.4313481297574064</v>
      </c>
      <c r="O336" s="52">
        <f t="shared" si="64"/>
        <v>6.0674633299392626</v>
      </c>
      <c r="P336" s="51">
        <f t="shared" si="56"/>
        <v>13.752824646884804</v>
      </c>
      <c r="Q336" s="51" t="s">
        <v>4</v>
      </c>
      <c r="R336" s="51">
        <f t="shared" si="57"/>
        <v>34.320366633956418</v>
      </c>
      <c r="S336" s="51" t="s">
        <v>4</v>
      </c>
      <c r="T336" s="51">
        <f t="shared" si="58"/>
        <v>20.567541987071614</v>
      </c>
      <c r="U336" s="51">
        <f t="shared" si="59"/>
        <v>48.073191280841222</v>
      </c>
      <c r="V336" s="51">
        <f t="shared" si="55"/>
        <v>42.783808270428821</v>
      </c>
      <c r="W336" s="51">
        <f t="shared" si="61"/>
        <v>44.502090059333867</v>
      </c>
      <c r="X336" s="43" t="s">
        <v>6</v>
      </c>
    </row>
    <row r="337" spans="2:24" ht="15" x14ac:dyDescent="0.25">
      <c r="B337" s="44">
        <v>40339</v>
      </c>
      <c r="C337" s="44" t="s">
        <v>5</v>
      </c>
      <c r="D337" s="57">
        <v>44.929600000000001</v>
      </c>
      <c r="E337" s="57" t="s">
        <v>4</v>
      </c>
      <c r="F337" s="58">
        <v>44.053199999999997</v>
      </c>
      <c r="G337" s="58" t="s">
        <v>4</v>
      </c>
      <c r="H337" s="58">
        <v>44.879800000000003</v>
      </c>
      <c r="I337" s="58" t="s">
        <v>4</v>
      </c>
      <c r="J337" s="49">
        <f t="shared" si="65"/>
        <v>1.2946000000000026</v>
      </c>
      <c r="K337" s="50">
        <f t="shared" si="66"/>
        <v>0.2090999999999994</v>
      </c>
      <c r="L337" s="50">
        <f t="shared" si="67"/>
        <v>0</v>
      </c>
      <c r="M337" s="50">
        <f t="shared" si="64"/>
        <v>17.710721518096289</v>
      </c>
      <c r="N337" s="52">
        <f t="shared" si="64"/>
        <v>2.4667804062033052</v>
      </c>
      <c r="O337" s="52">
        <f t="shared" si="64"/>
        <v>5.6340730920864583</v>
      </c>
      <c r="P337" s="51">
        <f t="shared" si="56"/>
        <v>13.928175674169019</v>
      </c>
      <c r="Q337" s="51" t="s">
        <v>4</v>
      </c>
      <c r="R337" s="51">
        <f t="shared" si="57"/>
        <v>31.811651977756693</v>
      </c>
      <c r="S337" s="51" t="s">
        <v>4</v>
      </c>
      <c r="T337" s="51">
        <f t="shared" si="58"/>
        <v>17.883476303587674</v>
      </c>
      <c r="U337" s="51">
        <f t="shared" si="59"/>
        <v>45.739827651925708</v>
      </c>
      <c r="V337" s="51">
        <f t="shared" ref="V337:V400" si="68">(100*(T337/U337))</f>
        <v>39.098259048282088</v>
      </c>
      <c r="W337" s="51">
        <f t="shared" si="61"/>
        <v>44.116102129973022</v>
      </c>
      <c r="X337" s="43" t="s">
        <v>6</v>
      </c>
    </row>
    <row r="338" spans="2:24" ht="15" x14ac:dyDescent="0.25">
      <c r="B338" s="44">
        <v>40340</v>
      </c>
      <c r="C338" s="44" t="s">
        <v>5</v>
      </c>
      <c r="D338" s="57">
        <v>45.347799999999999</v>
      </c>
      <c r="E338" s="57" t="s">
        <v>4</v>
      </c>
      <c r="F338" s="58">
        <v>44.421599999999998</v>
      </c>
      <c r="G338" s="58" t="s">
        <v>4</v>
      </c>
      <c r="H338" s="58">
        <v>45.307899999999997</v>
      </c>
      <c r="I338" s="58" t="s">
        <v>4</v>
      </c>
      <c r="J338" s="49">
        <f t="shared" si="65"/>
        <v>0.92620000000000147</v>
      </c>
      <c r="K338" s="50">
        <f t="shared" si="66"/>
        <v>0.41819999999999879</v>
      </c>
      <c r="L338" s="50">
        <f t="shared" si="67"/>
        <v>0</v>
      </c>
      <c r="M338" s="50">
        <f t="shared" si="64"/>
        <v>17.371869981089411</v>
      </c>
      <c r="N338" s="52">
        <f t="shared" si="64"/>
        <v>2.7087818057602107</v>
      </c>
      <c r="O338" s="52">
        <f t="shared" si="64"/>
        <v>5.2316392997945682</v>
      </c>
      <c r="P338" s="51">
        <f t="shared" ref="P338:P401" si="69">(100*(N338/M338))</f>
        <v>15.592920098463342</v>
      </c>
      <c r="Q338" s="51" t="s">
        <v>4</v>
      </c>
      <c r="R338" s="51">
        <f t="shared" ref="R338:R401" si="70">(100*(O338/M338))</f>
        <v>30.115579413670503</v>
      </c>
      <c r="S338" s="51" t="s">
        <v>4</v>
      </c>
      <c r="T338" s="51">
        <f t="shared" ref="T338:T401" si="71">ABS(P338-R338)</f>
        <v>14.522659315207161</v>
      </c>
      <c r="U338" s="51">
        <f t="shared" ref="U338:U401" si="72">P338+R338</f>
        <v>45.708499512133841</v>
      </c>
      <c r="V338" s="51">
        <f t="shared" si="68"/>
        <v>31.772338777718911</v>
      </c>
      <c r="W338" s="51">
        <f t="shared" si="61"/>
        <v>43.234404747669153</v>
      </c>
      <c r="X338" s="43" t="s">
        <v>6</v>
      </c>
    </row>
    <row r="339" spans="2:24" ht="15" x14ac:dyDescent="0.25">
      <c r="B339" s="44">
        <v>40343</v>
      </c>
      <c r="C339" s="44" t="s">
        <v>5</v>
      </c>
      <c r="D339" s="57">
        <v>46.044800000000002</v>
      </c>
      <c r="E339" s="57" t="s">
        <v>4</v>
      </c>
      <c r="F339" s="58">
        <v>45.218299999999999</v>
      </c>
      <c r="G339" s="58" t="s">
        <v>4</v>
      </c>
      <c r="H339" s="58">
        <v>45.298000000000002</v>
      </c>
      <c r="I339" s="58" t="s">
        <v>4</v>
      </c>
      <c r="J339" s="49">
        <f t="shared" si="65"/>
        <v>0.8265000000000029</v>
      </c>
      <c r="K339" s="50">
        <f t="shared" si="66"/>
        <v>0.69700000000000273</v>
      </c>
      <c r="L339" s="50">
        <f t="shared" si="67"/>
        <v>0</v>
      </c>
      <c r="M339" s="50">
        <f t="shared" ref="M339:O354" si="73">M338-(M338/14)+J339</f>
        <v>16.957522125297313</v>
      </c>
      <c r="N339" s="52">
        <f t="shared" si="73"/>
        <v>3.2122973910630557</v>
      </c>
      <c r="O339" s="52">
        <f t="shared" si="73"/>
        <v>4.8579507783806708</v>
      </c>
      <c r="P339" s="51">
        <f t="shared" si="69"/>
        <v>18.94320035278583</v>
      </c>
      <c r="Q339" s="51" t="s">
        <v>4</v>
      </c>
      <c r="R339" s="51">
        <f t="shared" si="70"/>
        <v>28.647763172507123</v>
      </c>
      <c r="S339" s="51" t="s">
        <v>4</v>
      </c>
      <c r="T339" s="51">
        <f t="shared" si="71"/>
        <v>9.7045628197212928</v>
      </c>
      <c r="U339" s="51">
        <f t="shared" si="72"/>
        <v>47.590963525292949</v>
      </c>
      <c r="V339" s="51">
        <f t="shared" si="68"/>
        <v>20.391608197979966</v>
      </c>
      <c r="W339" s="51">
        <f t="shared" si="61"/>
        <v>41.602776422691356</v>
      </c>
      <c r="X339" s="43" t="s">
        <v>6</v>
      </c>
    </row>
    <row r="340" spans="2:24" ht="15" x14ac:dyDescent="0.25">
      <c r="B340" s="44">
        <v>40344</v>
      </c>
      <c r="C340" s="44" t="s">
        <v>5</v>
      </c>
      <c r="D340" s="57">
        <v>46.572499999999998</v>
      </c>
      <c r="E340" s="57" t="s">
        <v>4</v>
      </c>
      <c r="F340" s="58">
        <v>45.261299999999999</v>
      </c>
      <c r="G340" s="58" t="s">
        <v>4</v>
      </c>
      <c r="H340" s="58">
        <v>46.512799999999999</v>
      </c>
      <c r="I340" s="58" t="s">
        <v>4</v>
      </c>
      <c r="J340" s="49">
        <f t="shared" si="65"/>
        <v>1.3111999999999995</v>
      </c>
      <c r="K340" s="50">
        <f t="shared" si="66"/>
        <v>0.52769999999999584</v>
      </c>
      <c r="L340" s="50">
        <f t="shared" si="67"/>
        <v>0</v>
      </c>
      <c r="M340" s="50">
        <f t="shared" si="73"/>
        <v>17.057470544918935</v>
      </c>
      <c r="N340" s="52">
        <f t="shared" si="73"/>
        <v>3.5105475774156902</v>
      </c>
      <c r="O340" s="52">
        <f t="shared" si="73"/>
        <v>4.5109542942106229</v>
      </c>
      <c r="P340" s="51">
        <f t="shared" si="69"/>
        <v>20.580704320555952</v>
      </c>
      <c r="Q340" s="51" t="s">
        <v>4</v>
      </c>
      <c r="R340" s="51">
        <f t="shared" si="70"/>
        <v>26.445622651562147</v>
      </c>
      <c r="S340" s="51" t="s">
        <v>4</v>
      </c>
      <c r="T340" s="51">
        <f t="shared" si="71"/>
        <v>5.8649183310061943</v>
      </c>
      <c r="U340" s="51">
        <f t="shared" si="72"/>
        <v>47.026326972118099</v>
      </c>
      <c r="V340" s="51">
        <f t="shared" si="68"/>
        <v>12.471563714690079</v>
      </c>
      <c r="W340" s="51">
        <f t="shared" si="61"/>
        <v>39.52197551497698</v>
      </c>
      <c r="X340" s="43" t="s">
        <v>6</v>
      </c>
    </row>
    <row r="341" spans="2:24" ht="15" x14ac:dyDescent="0.25">
      <c r="B341" s="44">
        <v>40345</v>
      </c>
      <c r="C341" s="44" t="s">
        <v>5</v>
      </c>
      <c r="D341" s="57">
        <v>46.941000000000003</v>
      </c>
      <c r="E341" s="57" t="s">
        <v>4</v>
      </c>
      <c r="F341" s="58">
        <v>46.303699999999999</v>
      </c>
      <c r="G341" s="58" t="s">
        <v>4</v>
      </c>
      <c r="H341" s="58">
        <v>46.701999999999998</v>
      </c>
      <c r="I341" s="58" t="s">
        <v>4</v>
      </c>
      <c r="J341" s="49">
        <f t="shared" si="65"/>
        <v>0.63730000000000331</v>
      </c>
      <c r="K341" s="50">
        <f t="shared" si="66"/>
        <v>0.36850000000000449</v>
      </c>
      <c r="L341" s="50">
        <f t="shared" si="67"/>
        <v>0</v>
      </c>
      <c r="M341" s="50">
        <f t="shared" si="73"/>
        <v>16.476379791710443</v>
      </c>
      <c r="N341" s="52">
        <f t="shared" si="73"/>
        <v>3.6282941790288596</v>
      </c>
      <c r="O341" s="52">
        <f t="shared" si="73"/>
        <v>4.1887432731955787</v>
      </c>
      <c r="P341" s="51">
        <f t="shared" si="69"/>
        <v>22.021185629954452</v>
      </c>
      <c r="Q341" s="51" t="s">
        <v>4</v>
      </c>
      <c r="R341" s="51">
        <f t="shared" si="70"/>
        <v>25.422716192200241</v>
      </c>
      <c r="S341" s="51" t="s">
        <v>4</v>
      </c>
      <c r="T341" s="51">
        <f t="shared" si="71"/>
        <v>3.4015305622457888</v>
      </c>
      <c r="U341" s="51">
        <f t="shared" si="72"/>
        <v>47.443901822154693</v>
      </c>
      <c r="V341" s="51">
        <f t="shared" si="68"/>
        <v>7.1695843545848277</v>
      </c>
      <c r="W341" s="51">
        <f t="shared" si="61"/>
        <v>37.211090432091829</v>
      </c>
      <c r="X341" s="43" t="s">
        <v>6</v>
      </c>
    </row>
    <row r="342" spans="2:24" ht="15" x14ac:dyDescent="0.25">
      <c r="B342" s="44">
        <v>40346</v>
      </c>
      <c r="C342" s="44" t="s">
        <v>5</v>
      </c>
      <c r="D342" s="57">
        <v>46.980899999999998</v>
      </c>
      <c r="E342" s="57" t="s">
        <v>4</v>
      </c>
      <c r="F342" s="58">
        <v>46.443100000000001</v>
      </c>
      <c r="G342" s="58" t="s">
        <v>4</v>
      </c>
      <c r="H342" s="58">
        <v>46.851399999999998</v>
      </c>
      <c r="I342" s="58" t="s">
        <v>4</v>
      </c>
      <c r="J342" s="49">
        <f t="shared" si="65"/>
        <v>0.53779999999999717</v>
      </c>
      <c r="K342" s="50">
        <f t="shared" si="66"/>
        <v>3.9899999999995828E-2</v>
      </c>
      <c r="L342" s="50">
        <f t="shared" si="67"/>
        <v>0</v>
      </c>
      <c r="M342" s="50">
        <f t="shared" si="73"/>
        <v>15.83729552087398</v>
      </c>
      <c r="N342" s="52">
        <f t="shared" si="73"/>
        <v>3.4090303090982226</v>
      </c>
      <c r="O342" s="52">
        <f t="shared" si="73"/>
        <v>3.8895473251101804</v>
      </c>
      <c r="P342" s="51">
        <f t="shared" si="69"/>
        <v>21.525331169106678</v>
      </c>
      <c r="Q342" s="51" t="s">
        <v>4</v>
      </c>
      <c r="R342" s="51">
        <f t="shared" si="70"/>
        <v>24.559416220930228</v>
      </c>
      <c r="S342" s="51" t="s">
        <v>4</v>
      </c>
      <c r="T342" s="51">
        <f t="shared" si="71"/>
        <v>3.0340850518235492</v>
      </c>
      <c r="U342" s="51">
        <f t="shared" si="72"/>
        <v>46.08474739003691</v>
      </c>
      <c r="V342" s="51">
        <f t="shared" si="68"/>
        <v>6.5837076769558038</v>
      </c>
      <c r="W342" s="51">
        <f t="shared" si="61"/>
        <v>35.023420235296399</v>
      </c>
      <c r="X342" s="43" t="s">
        <v>6</v>
      </c>
    </row>
    <row r="343" spans="2:24" ht="15" x14ac:dyDescent="0.25">
      <c r="B343" s="44">
        <v>40347</v>
      </c>
      <c r="C343" s="44" t="s">
        <v>5</v>
      </c>
      <c r="D343" s="57">
        <v>47.229799999999997</v>
      </c>
      <c r="E343" s="57" t="s">
        <v>4</v>
      </c>
      <c r="F343" s="58">
        <v>46.750900000000001</v>
      </c>
      <c r="G343" s="58" t="s">
        <v>4</v>
      </c>
      <c r="H343" s="58">
        <v>46.890599999999999</v>
      </c>
      <c r="I343" s="58" t="s">
        <v>4</v>
      </c>
      <c r="J343" s="49">
        <f t="shared" si="65"/>
        <v>0.47889999999999588</v>
      </c>
      <c r="K343" s="50">
        <f t="shared" si="66"/>
        <v>0.24889999999999901</v>
      </c>
      <c r="L343" s="50">
        <f t="shared" si="67"/>
        <v>0</v>
      </c>
      <c r="M343" s="50">
        <f t="shared" si="73"/>
        <v>15.184960126525834</v>
      </c>
      <c r="N343" s="52">
        <f t="shared" si="73"/>
        <v>3.4144281441626343</v>
      </c>
      <c r="O343" s="52">
        <f t="shared" si="73"/>
        <v>3.6117225161737387</v>
      </c>
      <c r="P343" s="51">
        <f t="shared" si="69"/>
        <v>22.485591767858143</v>
      </c>
      <c r="Q343" s="51" t="s">
        <v>4</v>
      </c>
      <c r="R343" s="51">
        <f t="shared" si="70"/>
        <v>23.784866644889007</v>
      </c>
      <c r="S343" s="51" t="s">
        <v>4</v>
      </c>
      <c r="T343" s="51">
        <f t="shared" si="71"/>
        <v>1.2992748770308644</v>
      </c>
      <c r="U343" s="51">
        <f t="shared" si="72"/>
        <v>46.270458412747146</v>
      </c>
      <c r="V343" s="51">
        <f t="shared" si="68"/>
        <v>2.8080008748582541</v>
      </c>
      <c r="W343" s="51">
        <f t="shared" si="61"/>
        <v>32.722318852407959</v>
      </c>
      <c r="X343" s="43" t="s">
        <v>6</v>
      </c>
    </row>
    <row r="344" spans="2:24" ht="15" x14ac:dyDescent="0.25">
      <c r="B344" s="44">
        <v>40350</v>
      </c>
      <c r="C344" s="44" t="s">
        <v>5</v>
      </c>
      <c r="D344" s="57">
        <v>47.569000000000003</v>
      </c>
      <c r="E344" s="57" t="s">
        <v>4</v>
      </c>
      <c r="F344" s="58">
        <v>46.222099999999998</v>
      </c>
      <c r="G344" s="58" t="s">
        <v>4</v>
      </c>
      <c r="H344" s="58">
        <v>46.491500000000002</v>
      </c>
      <c r="I344" s="58" t="s">
        <v>4</v>
      </c>
      <c r="J344" s="49">
        <f t="shared" si="65"/>
        <v>1.3469000000000051</v>
      </c>
      <c r="K344" s="50">
        <f t="shared" si="66"/>
        <v>0</v>
      </c>
      <c r="L344" s="50">
        <f t="shared" si="67"/>
        <v>0.52880000000000393</v>
      </c>
      <c r="M344" s="50">
        <f t="shared" si="73"/>
        <v>15.447220117488278</v>
      </c>
      <c r="N344" s="52">
        <f t="shared" si="73"/>
        <v>3.1705404195795888</v>
      </c>
      <c r="O344" s="52">
        <f t="shared" si="73"/>
        <v>3.882542336447047</v>
      </c>
      <c r="P344" s="51">
        <f t="shared" si="69"/>
        <v>20.524990227789409</v>
      </c>
      <c r="Q344" s="51" t="s">
        <v>4</v>
      </c>
      <c r="R344" s="51">
        <f t="shared" si="70"/>
        <v>25.134246206872525</v>
      </c>
      <c r="S344" s="51" t="s">
        <v>4</v>
      </c>
      <c r="T344" s="51">
        <f t="shared" si="71"/>
        <v>4.609255979083116</v>
      </c>
      <c r="U344" s="51">
        <f t="shared" si="72"/>
        <v>45.659236434661935</v>
      </c>
      <c r="V344" s="51">
        <f t="shared" si="68"/>
        <v>10.094903767562847</v>
      </c>
      <c r="W344" s="51">
        <f t="shared" si="61"/>
        <v>31.106074917776166</v>
      </c>
      <c r="X344" s="43" t="s">
        <v>6</v>
      </c>
    </row>
    <row r="345" spans="2:24" ht="15" x14ac:dyDescent="0.25">
      <c r="B345" s="44">
        <v>40351</v>
      </c>
      <c r="C345" s="44" t="s">
        <v>5</v>
      </c>
      <c r="D345" s="57">
        <v>47.030299999999997</v>
      </c>
      <c r="E345" s="57" t="s">
        <v>4</v>
      </c>
      <c r="F345" s="58">
        <v>46.0426</v>
      </c>
      <c r="G345" s="58" t="s">
        <v>4</v>
      </c>
      <c r="H345" s="58">
        <v>46.132399999999997</v>
      </c>
      <c r="I345" s="58" t="s">
        <v>4</v>
      </c>
      <c r="J345" s="49">
        <f t="shared" si="65"/>
        <v>0.98769999999999669</v>
      </c>
      <c r="K345" s="50">
        <f t="shared" si="66"/>
        <v>0</v>
      </c>
      <c r="L345" s="50">
        <f t="shared" si="67"/>
        <v>0.17949999999999733</v>
      </c>
      <c r="M345" s="50">
        <f t="shared" si="73"/>
        <v>15.331547251953397</v>
      </c>
      <c r="N345" s="52">
        <f t="shared" si="73"/>
        <v>2.9440732467524753</v>
      </c>
      <c r="O345" s="52">
        <f t="shared" si="73"/>
        <v>3.7847178838436837</v>
      </c>
      <c r="P345" s="51">
        <f t="shared" si="69"/>
        <v>19.202714496916613</v>
      </c>
      <c r="Q345" s="51" t="s">
        <v>4</v>
      </c>
      <c r="R345" s="51">
        <f t="shared" si="70"/>
        <v>24.685818212910451</v>
      </c>
      <c r="S345" s="51" t="s">
        <v>4</v>
      </c>
      <c r="T345" s="51">
        <f t="shared" si="71"/>
        <v>5.4831037159938383</v>
      </c>
      <c r="U345" s="51">
        <f t="shared" si="72"/>
        <v>43.888532709827061</v>
      </c>
      <c r="V345" s="51">
        <f t="shared" si="68"/>
        <v>12.493249095944643</v>
      </c>
      <c r="W345" s="51">
        <f t="shared" si="61"/>
        <v>29.776587359073915</v>
      </c>
      <c r="X345" s="43" t="s">
        <v>6</v>
      </c>
    </row>
    <row r="346" spans="2:24" ht="15" x14ac:dyDescent="0.25">
      <c r="B346" s="44">
        <v>40352</v>
      </c>
      <c r="C346" s="44" t="s">
        <v>5</v>
      </c>
      <c r="D346" s="57">
        <v>46.361800000000002</v>
      </c>
      <c r="E346" s="57" t="s">
        <v>4</v>
      </c>
      <c r="F346" s="58">
        <v>45.583599999999997</v>
      </c>
      <c r="G346" s="58" t="s">
        <v>4</v>
      </c>
      <c r="H346" s="58">
        <v>45.942799999999998</v>
      </c>
      <c r="I346" s="58" t="s">
        <v>4</v>
      </c>
      <c r="J346" s="49">
        <f t="shared" si="65"/>
        <v>0.77820000000000533</v>
      </c>
      <c r="K346" s="50">
        <f t="shared" si="66"/>
        <v>0</v>
      </c>
      <c r="L346" s="50">
        <f t="shared" si="67"/>
        <v>0.45900000000000318</v>
      </c>
      <c r="M346" s="50">
        <f t="shared" si="73"/>
        <v>15.014636733956731</v>
      </c>
      <c r="N346" s="52">
        <f t="shared" si="73"/>
        <v>2.7337823005558697</v>
      </c>
      <c r="O346" s="52">
        <f t="shared" si="73"/>
        <v>3.9733808921405664</v>
      </c>
      <c r="P346" s="51">
        <f t="shared" si="69"/>
        <v>18.207448831400729</v>
      </c>
      <c r="Q346" s="51" t="s">
        <v>4</v>
      </c>
      <c r="R346" s="51">
        <f t="shared" si="70"/>
        <v>26.463383447396144</v>
      </c>
      <c r="S346" s="51" t="s">
        <v>4</v>
      </c>
      <c r="T346" s="51">
        <f t="shared" si="71"/>
        <v>8.2559346159954146</v>
      </c>
      <c r="U346" s="51">
        <f t="shared" si="72"/>
        <v>44.670832278796873</v>
      </c>
      <c r="V346" s="51">
        <f t="shared" si="68"/>
        <v>18.481712103479467</v>
      </c>
      <c r="W346" s="51">
        <f t="shared" si="61"/>
        <v>28.969810555102885</v>
      </c>
      <c r="X346" s="43" t="s">
        <v>6</v>
      </c>
    </row>
    <row r="347" spans="2:24" ht="15" x14ac:dyDescent="0.25">
      <c r="B347" s="44">
        <v>40353</v>
      </c>
      <c r="C347" s="44" t="s">
        <v>5</v>
      </c>
      <c r="D347" s="57">
        <v>45.882899999999999</v>
      </c>
      <c r="E347" s="57" t="s">
        <v>4</v>
      </c>
      <c r="F347" s="58">
        <v>45.094799999999999</v>
      </c>
      <c r="G347" s="58" t="s">
        <v>4</v>
      </c>
      <c r="H347" s="58">
        <v>45.244399999999999</v>
      </c>
      <c r="I347" s="58" t="s">
        <v>4</v>
      </c>
      <c r="J347" s="49">
        <f t="shared" si="65"/>
        <v>0.84799999999999898</v>
      </c>
      <c r="K347" s="50">
        <f t="shared" si="66"/>
        <v>0</v>
      </c>
      <c r="L347" s="50">
        <f t="shared" si="67"/>
        <v>0.48879999999999768</v>
      </c>
      <c r="M347" s="50">
        <f t="shared" si="73"/>
        <v>14.79016268153125</v>
      </c>
      <c r="N347" s="52">
        <f t="shared" si="73"/>
        <v>2.5385121362304504</v>
      </c>
      <c r="O347" s="52">
        <f t="shared" si="73"/>
        <v>4.1783679712733814</v>
      </c>
      <c r="P347" s="51">
        <f t="shared" si="69"/>
        <v>17.163517338455904</v>
      </c>
      <c r="Q347" s="51" t="s">
        <v>4</v>
      </c>
      <c r="R347" s="51">
        <f t="shared" si="70"/>
        <v>28.25099399677995</v>
      </c>
      <c r="S347" s="51" t="s">
        <v>4</v>
      </c>
      <c r="T347" s="51">
        <f t="shared" si="71"/>
        <v>11.087476658324046</v>
      </c>
      <c r="U347" s="51">
        <f t="shared" si="72"/>
        <v>45.414511335235858</v>
      </c>
      <c r="V347" s="51">
        <f t="shared" si="68"/>
        <v>24.413951251131444</v>
      </c>
      <c r="W347" s="51">
        <f t="shared" si="61"/>
        <v>28.644392033390638</v>
      </c>
      <c r="X347" s="43" t="s">
        <v>6</v>
      </c>
    </row>
    <row r="348" spans="2:24" ht="15" x14ac:dyDescent="0.25">
      <c r="B348" s="44">
        <v>40354</v>
      </c>
      <c r="C348" s="44" t="s">
        <v>5</v>
      </c>
      <c r="D348" s="57">
        <v>45.553699999999999</v>
      </c>
      <c r="E348" s="57" t="s">
        <v>4</v>
      </c>
      <c r="F348" s="58">
        <v>44.845399999999998</v>
      </c>
      <c r="G348" s="58" t="s">
        <v>4</v>
      </c>
      <c r="H348" s="58">
        <v>45.1646</v>
      </c>
      <c r="I348" s="58" t="s">
        <v>4</v>
      </c>
      <c r="J348" s="49">
        <f t="shared" si="65"/>
        <v>0.70830000000000126</v>
      </c>
      <c r="K348" s="50">
        <f t="shared" si="66"/>
        <v>0</v>
      </c>
      <c r="L348" s="50">
        <f t="shared" si="67"/>
        <v>0.2494000000000014</v>
      </c>
      <c r="M348" s="50">
        <f t="shared" si="73"/>
        <v>14.442022489993304</v>
      </c>
      <c r="N348" s="52">
        <f t="shared" si="73"/>
        <v>2.3571898407854182</v>
      </c>
      <c r="O348" s="52">
        <f t="shared" si="73"/>
        <v>4.129313116182427</v>
      </c>
      <c r="P348" s="51">
        <f t="shared" si="69"/>
        <v>16.321743318283055</v>
      </c>
      <c r="Q348" s="51" t="s">
        <v>4</v>
      </c>
      <c r="R348" s="51">
        <f t="shared" si="70"/>
        <v>28.592346529328395</v>
      </c>
      <c r="S348" s="51" t="s">
        <v>4</v>
      </c>
      <c r="T348" s="51">
        <f t="shared" si="71"/>
        <v>12.270603211045341</v>
      </c>
      <c r="U348" s="51">
        <f t="shared" si="72"/>
        <v>44.91408984761145</v>
      </c>
      <c r="V348" s="51">
        <f t="shared" si="68"/>
        <v>27.320164457697221</v>
      </c>
      <c r="W348" s="51">
        <f t="shared" si="61"/>
        <v>28.549804349412536</v>
      </c>
      <c r="X348" s="43" t="s">
        <v>6</v>
      </c>
    </row>
    <row r="349" spans="2:24" ht="15" x14ac:dyDescent="0.25">
      <c r="B349" s="44">
        <v>40357</v>
      </c>
      <c r="C349" s="44" t="s">
        <v>5</v>
      </c>
      <c r="D349" s="57">
        <v>45.444000000000003</v>
      </c>
      <c r="E349" s="57" t="s">
        <v>4</v>
      </c>
      <c r="F349" s="58">
        <v>44.7057</v>
      </c>
      <c r="G349" s="58" t="s">
        <v>4</v>
      </c>
      <c r="H349" s="58">
        <v>45.005000000000003</v>
      </c>
      <c r="I349" s="58" t="s">
        <v>4</v>
      </c>
      <c r="J349" s="49">
        <f t="shared" si="65"/>
        <v>0.7383000000000024</v>
      </c>
      <c r="K349" s="50">
        <f t="shared" si="66"/>
        <v>0</v>
      </c>
      <c r="L349" s="50">
        <f t="shared" si="67"/>
        <v>0.13969999999999771</v>
      </c>
      <c r="M349" s="50">
        <f t="shared" si="73"/>
        <v>14.148749454993785</v>
      </c>
      <c r="N349" s="52">
        <f t="shared" si="73"/>
        <v>2.1888191378721742</v>
      </c>
      <c r="O349" s="52">
        <f t="shared" si="73"/>
        <v>3.9740621793122513</v>
      </c>
      <c r="P349" s="51">
        <f t="shared" si="69"/>
        <v>15.470053695096233</v>
      </c>
      <c r="Q349" s="51" t="s">
        <v>4</v>
      </c>
      <c r="R349" s="51">
        <f t="shared" si="70"/>
        <v>28.087727413319985</v>
      </c>
      <c r="S349" s="51" t="s">
        <v>4</v>
      </c>
      <c r="T349" s="51">
        <f t="shared" si="71"/>
        <v>12.617673718223752</v>
      </c>
      <c r="U349" s="51">
        <f t="shared" si="72"/>
        <v>43.557781108416222</v>
      </c>
      <c r="V349" s="51">
        <f t="shared" si="68"/>
        <v>28.967668685459667</v>
      </c>
      <c r="W349" s="51">
        <f t="shared" si="61"/>
        <v>28.579651801987332</v>
      </c>
      <c r="X349" s="43" t="s">
        <v>6</v>
      </c>
    </row>
    <row r="350" spans="2:24" ht="15" x14ac:dyDescent="0.25">
      <c r="B350" s="44">
        <v>40358</v>
      </c>
      <c r="C350" s="44" t="s">
        <v>5</v>
      </c>
      <c r="D350" s="57">
        <v>44.356499999999997</v>
      </c>
      <c r="E350" s="57" t="s">
        <v>4</v>
      </c>
      <c r="F350" s="58">
        <v>42.969700000000003</v>
      </c>
      <c r="G350" s="58" t="s">
        <v>4</v>
      </c>
      <c r="H350" s="58">
        <v>43.268999999999998</v>
      </c>
      <c r="I350" s="58" t="s">
        <v>4</v>
      </c>
      <c r="J350" s="49">
        <f t="shared" si="65"/>
        <v>2.0352999999999994</v>
      </c>
      <c r="K350" s="50">
        <f t="shared" si="66"/>
        <v>0</v>
      </c>
      <c r="L350" s="50">
        <f t="shared" si="67"/>
        <v>1.7359999999999971</v>
      </c>
      <c r="M350" s="50">
        <f t="shared" si="73"/>
        <v>15.1734244939228</v>
      </c>
      <c r="N350" s="52">
        <f t="shared" si="73"/>
        <v>2.0324749137384472</v>
      </c>
      <c r="O350" s="52">
        <f t="shared" si="73"/>
        <v>5.4262005950756595</v>
      </c>
      <c r="P350" s="51">
        <f t="shared" si="69"/>
        <v>13.394965088813576</v>
      </c>
      <c r="Q350" s="51" t="s">
        <v>4</v>
      </c>
      <c r="R350" s="51">
        <f t="shared" si="70"/>
        <v>35.761212620453215</v>
      </c>
      <c r="S350" s="51" t="s">
        <v>4</v>
      </c>
      <c r="T350" s="51">
        <f t="shared" si="71"/>
        <v>22.366247531639637</v>
      </c>
      <c r="U350" s="51">
        <f t="shared" si="72"/>
        <v>49.156177709266792</v>
      </c>
      <c r="V350" s="51">
        <f t="shared" si="68"/>
        <v>45.500379756791403</v>
      </c>
      <c r="W350" s="51">
        <f t="shared" si="61"/>
        <v>29.78827522733048</v>
      </c>
      <c r="X350" s="43" t="s">
        <v>6</v>
      </c>
    </row>
    <row r="351" spans="2:24" ht="15" x14ac:dyDescent="0.25">
      <c r="B351" s="44">
        <v>40359</v>
      </c>
      <c r="C351" s="44" t="s">
        <v>5</v>
      </c>
      <c r="D351" s="57">
        <v>43.568300000000001</v>
      </c>
      <c r="E351" s="57" t="s">
        <v>4</v>
      </c>
      <c r="F351" s="58">
        <v>42.540700000000001</v>
      </c>
      <c r="G351" s="58" t="s">
        <v>4</v>
      </c>
      <c r="H351" s="58">
        <v>42.610599999999998</v>
      </c>
      <c r="I351" s="58" t="s">
        <v>4</v>
      </c>
      <c r="J351" s="49">
        <f t="shared" si="65"/>
        <v>1.0275999999999996</v>
      </c>
      <c r="K351" s="50">
        <f t="shared" si="66"/>
        <v>0</v>
      </c>
      <c r="L351" s="50">
        <f t="shared" si="67"/>
        <v>0.42900000000000205</v>
      </c>
      <c r="M351" s="50">
        <f t="shared" si="73"/>
        <v>15.117208458642599</v>
      </c>
      <c r="N351" s="52">
        <f t="shared" si="73"/>
        <v>1.8872981341857009</v>
      </c>
      <c r="O351" s="52">
        <f t="shared" si="73"/>
        <v>5.4676148382845433</v>
      </c>
      <c r="P351" s="51">
        <f t="shared" si="69"/>
        <v>12.484435465376686</v>
      </c>
      <c r="Q351" s="51" t="s">
        <v>4</v>
      </c>
      <c r="R351" s="51">
        <f t="shared" si="70"/>
        <v>36.168151370292669</v>
      </c>
      <c r="S351" s="51" t="s">
        <v>4</v>
      </c>
      <c r="T351" s="51">
        <f t="shared" si="71"/>
        <v>23.683715904915985</v>
      </c>
      <c r="U351" s="51">
        <f t="shared" si="72"/>
        <v>48.652586835669354</v>
      </c>
      <c r="V351" s="51">
        <f t="shared" si="68"/>
        <v>48.679253140045596</v>
      </c>
      <c r="W351" s="51">
        <f t="shared" si="61"/>
        <v>31.137630792524419</v>
      </c>
      <c r="X351" s="43" t="s">
        <v>6</v>
      </c>
    </row>
    <row r="352" spans="2:24" ht="15" x14ac:dyDescent="0.25">
      <c r="B352" s="44">
        <v>40360</v>
      </c>
      <c r="C352" s="44" t="s">
        <v>5</v>
      </c>
      <c r="D352" s="57">
        <v>42.86</v>
      </c>
      <c r="E352" s="57" t="s">
        <v>4</v>
      </c>
      <c r="F352" s="58">
        <v>41.672800000000002</v>
      </c>
      <c r="G352" s="58" t="s">
        <v>4</v>
      </c>
      <c r="H352" s="58">
        <v>42.490900000000003</v>
      </c>
      <c r="I352" s="58" t="s">
        <v>4</v>
      </c>
      <c r="J352" s="49">
        <f t="shared" si="65"/>
        <v>1.1871999999999971</v>
      </c>
      <c r="K352" s="50">
        <f t="shared" si="66"/>
        <v>0</v>
      </c>
      <c r="L352" s="50">
        <f t="shared" si="67"/>
        <v>0.86789999999999878</v>
      </c>
      <c r="M352" s="50">
        <f t="shared" si="73"/>
        <v>15.22460785445384</v>
      </c>
      <c r="N352" s="52">
        <f t="shared" si="73"/>
        <v>1.752491124601008</v>
      </c>
      <c r="O352" s="52">
        <f t="shared" si="73"/>
        <v>5.9449709212642174</v>
      </c>
      <c r="P352" s="51">
        <f t="shared" si="69"/>
        <v>11.510911422840559</v>
      </c>
      <c r="Q352" s="51" t="s">
        <v>4</v>
      </c>
      <c r="R352" s="51">
        <f t="shared" si="70"/>
        <v>39.048433812533716</v>
      </c>
      <c r="S352" s="51" t="s">
        <v>4</v>
      </c>
      <c r="T352" s="51">
        <f t="shared" si="71"/>
        <v>27.537522389693159</v>
      </c>
      <c r="U352" s="51">
        <f t="shared" si="72"/>
        <v>50.559345235374273</v>
      </c>
      <c r="V352" s="51">
        <f t="shared" si="68"/>
        <v>54.465741716975991</v>
      </c>
      <c r="W352" s="51">
        <f t="shared" ref="W352:W415" si="74">((W351*13)+V352)/14</f>
        <v>32.803924429985244</v>
      </c>
      <c r="X352" s="43" t="s">
        <v>6</v>
      </c>
    </row>
    <row r="353" spans="2:24" ht="15" x14ac:dyDescent="0.25">
      <c r="B353" s="44">
        <v>40361</v>
      </c>
      <c r="C353" s="44" t="s">
        <v>5</v>
      </c>
      <c r="D353" s="57">
        <v>42.721800000000002</v>
      </c>
      <c r="E353" s="57" t="s">
        <v>4</v>
      </c>
      <c r="F353" s="58">
        <v>41.991999999999997</v>
      </c>
      <c r="G353" s="58" t="s">
        <v>4</v>
      </c>
      <c r="H353" s="58">
        <v>42.371099999999998</v>
      </c>
      <c r="I353" s="58" t="s">
        <v>4</v>
      </c>
      <c r="J353" s="49">
        <f t="shared" si="65"/>
        <v>0.72980000000000445</v>
      </c>
      <c r="K353" s="50">
        <f t="shared" si="66"/>
        <v>0</v>
      </c>
      <c r="L353" s="50">
        <f t="shared" si="67"/>
        <v>0</v>
      </c>
      <c r="M353" s="50">
        <f t="shared" si="73"/>
        <v>14.866935864849999</v>
      </c>
      <c r="N353" s="52">
        <f t="shared" si="73"/>
        <v>1.6273131871295075</v>
      </c>
      <c r="O353" s="52">
        <f t="shared" si="73"/>
        <v>5.5203301411739165</v>
      </c>
      <c r="P353" s="51">
        <f t="shared" si="69"/>
        <v>10.945854626150473</v>
      </c>
      <c r="Q353" s="51" t="s">
        <v>4</v>
      </c>
      <c r="R353" s="51">
        <f t="shared" si="70"/>
        <v>37.13159316322654</v>
      </c>
      <c r="S353" s="51" t="s">
        <v>4</v>
      </c>
      <c r="T353" s="51">
        <f t="shared" si="71"/>
        <v>26.18573853707607</v>
      </c>
      <c r="U353" s="51">
        <f t="shared" si="72"/>
        <v>48.077447789377011</v>
      </c>
      <c r="V353" s="51">
        <f t="shared" si="68"/>
        <v>54.465741716975998</v>
      </c>
      <c r="W353" s="51">
        <f t="shared" si="74"/>
        <v>34.351197093341732</v>
      </c>
      <c r="X353" s="43" t="s">
        <v>6</v>
      </c>
    </row>
    <row r="354" spans="2:24" ht="15" x14ac:dyDescent="0.25">
      <c r="B354" s="44">
        <v>40365</v>
      </c>
      <c r="C354" s="44" t="s">
        <v>5</v>
      </c>
      <c r="D354" s="57">
        <v>43.268999999999998</v>
      </c>
      <c r="E354" s="57" t="s">
        <v>4</v>
      </c>
      <c r="F354" s="58">
        <v>42.151600000000002</v>
      </c>
      <c r="G354" s="58" t="s">
        <v>4</v>
      </c>
      <c r="H354" s="58">
        <v>42.500799999999998</v>
      </c>
      <c r="I354" s="58" t="s">
        <v>4</v>
      </c>
      <c r="J354" s="49">
        <f t="shared" si="65"/>
        <v>1.1173999999999964</v>
      </c>
      <c r="K354" s="50">
        <f t="shared" si="66"/>
        <v>0.54719999999999658</v>
      </c>
      <c r="L354" s="50">
        <f t="shared" si="67"/>
        <v>0</v>
      </c>
      <c r="M354" s="50">
        <f t="shared" si="73"/>
        <v>14.922411874503567</v>
      </c>
      <c r="N354" s="52">
        <f t="shared" si="73"/>
        <v>2.0582765309059678</v>
      </c>
      <c r="O354" s="52">
        <f t="shared" si="73"/>
        <v>5.1260208453757796</v>
      </c>
      <c r="P354" s="51">
        <f t="shared" si="69"/>
        <v>13.793189386648274</v>
      </c>
      <c r="Q354" s="51" t="s">
        <v>4</v>
      </c>
      <c r="R354" s="51">
        <f t="shared" si="70"/>
        <v>34.351155084615371</v>
      </c>
      <c r="S354" s="51" t="s">
        <v>4</v>
      </c>
      <c r="T354" s="51">
        <f t="shared" si="71"/>
        <v>20.557965697967099</v>
      </c>
      <c r="U354" s="51">
        <f t="shared" si="72"/>
        <v>48.144344471263643</v>
      </c>
      <c r="V354" s="51">
        <f t="shared" si="68"/>
        <v>42.700686703165566</v>
      </c>
      <c r="W354" s="51">
        <f t="shared" si="74"/>
        <v>34.947589208329148</v>
      </c>
      <c r="X354" s="43" t="s">
        <v>6</v>
      </c>
    </row>
    <row r="355" spans="2:24" ht="15" x14ac:dyDescent="0.25">
      <c r="B355" s="44">
        <v>40366</v>
      </c>
      <c r="C355" s="44" t="s">
        <v>5</v>
      </c>
      <c r="D355" s="57">
        <v>43.907499999999999</v>
      </c>
      <c r="E355" s="57" t="s">
        <v>4</v>
      </c>
      <c r="F355" s="58">
        <v>42.6006</v>
      </c>
      <c r="G355" s="58" t="s">
        <v>4</v>
      </c>
      <c r="H355" s="58">
        <v>43.857700000000001</v>
      </c>
      <c r="I355" s="58" t="s">
        <v>4</v>
      </c>
      <c r="J355" s="49">
        <f t="shared" si="65"/>
        <v>1.4067000000000007</v>
      </c>
      <c r="K355" s="50">
        <f t="shared" si="66"/>
        <v>0.63850000000000051</v>
      </c>
      <c r="L355" s="50">
        <f t="shared" si="67"/>
        <v>0</v>
      </c>
      <c r="M355" s="50">
        <f t="shared" ref="M355:O370" si="75">M354-(M354/14)+J355</f>
        <v>15.263225312039028</v>
      </c>
      <c r="N355" s="52">
        <f t="shared" si="75"/>
        <v>2.5497567786983995</v>
      </c>
      <c r="O355" s="52">
        <f t="shared" si="75"/>
        <v>4.7598764992775093</v>
      </c>
      <c r="P355" s="51">
        <f t="shared" si="69"/>
        <v>16.705229245926496</v>
      </c>
      <c r="Q355" s="51" t="s">
        <v>4</v>
      </c>
      <c r="R355" s="51">
        <f t="shared" si="70"/>
        <v>31.185260008729003</v>
      </c>
      <c r="S355" s="51" t="s">
        <v>4</v>
      </c>
      <c r="T355" s="51">
        <f t="shared" si="71"/>
        <v>14.480030762802507</v>
      </c>
      <c r="U355" s="51">
        <f t="shared" si="72"/>
        <v>47.890489254655499</v>
      </c>
      <c r="V355" s="51">
        <f t="shared" si="68"/>
        <v>30.235712744143417</v>
      </c>
      <c r="W355" s="51">
        <f t="shared" si="74"/>
        <v>34.611026603744456</v>
      </c>
      <c r="X355" s="43" t="s">
        <v>6</v>
      </c>
    </row>
    <row r="356" spans="2:24" ht="15" x14ac:dyDescent="0.25">
      <c r="B356" s="44">
        <v>40367</v>
      </c>
      <c r="C356" s="44" t="s">
        <v>5</v>
      </c>
      <c r="D356" s="57">
        <v>44.276699999999998</v>
      </c>
      <c r="E356" s="57" t="s">
        <v>4</v>
      </c>
      <c r="F356" s="58">
        <v>43.578299999999999</v>
      </c>
      <c r="G356" s="58" t="s">
        <v>4</v>
      </c>
      <c r="H356" s="58">
        <v>44.097099999999998</v>
      </c>
      <c r="I356" s="58" t="s">
        <v>4</v>
      </c>
      <c r="J356" s="49">
        <f t="shared" si="65"/>
        <v>0.69839999999999947</v>
      </c>
      <c r="K356" s="50">
        <f t="shared" si="66"/>
        <v>0.36919999999999931</v>
      </c>
      <c r="L356" s="50">
        <f t="shared" si="67"/>
        <v>0</v>
      </c>
      <c r="M356" s="50">
        <f t="shared" si="75"/>
        <v>14.871394932607668</v>
      </c>
      <c r="N356" s="52">
        <f t="shared" si="75"/>
        <v>2.7368312945056559</v>
      </c>
      <c r="O356" s="52">
        <f t="shared" si="75"/>
        <v>4.4198853207576869</v>
      </c>
      <c r="P356" s="51">
        <f t="shared" si="69"/>
        <v>18.403326028984413</v>
      </c>
      <c r="Q356" s="51" t="s">
        <v>4</v>
      </c>
      <c r="R356" s="51">
        <f t="shared" si="70"/>
        <v>29.720717799420783</v>
      </c>
      <c r="S356" s="51" t="s">
        <v>4</v>
      </c>
      <c r="T356" s="51">
        <f t="shared" si="71"/>
        <v>11.31739177043637</v>
      </c>
      <c r="U356" s="51">
        <f t="shared" si="72"/>
        <v>48.124043828405192</v>
      </c>
      <c r="V356" s="51">
        <f t="shared" si="68"/>
        <v>23.517125474306638</v>
      </c>
      <c r="W356" s="51">
        <f t="shared" si="74"/>
        <v>33.818605094498899</v>
      </c>
      <c r="X356" s="43" t="s">
        <v>6</v>
      </c>
    </row>
    <row r="357" spans="2:24" ht="15" x14ac:dyDescent="0.25">
      <c r="B357" s="44">
        <v>40368</v>
      </c>
      <c r="C357" s="44" t="s">
        <v>5</v>
      </c>
      <c r="D357" s="57">
        <v>44.5261</v>
      </c>
      <c r="E357" s="57" t="s">
        <v>4</v>
      </c>
      <c r="F357" s="58">
        <v>43.977400000000003</v>
      </c>
      <c r="G357" s="58" t="s">
        <v>4</v>
      </c>
      <c r="H357" s="58">
        <v>44.516100000000002</v>
      </c>
      <c r="I357" s="58" t="s">
        <v>4</v>
      </c>
      <c r="J357" s="49">
        <f t="shared" si="65"/>
        <v>0.54869999999999663</v>
      </c>
      <c r="K357" s="50">
        <f t="shared" si="66"/>
        <v>0.2494000000000014</v>
      </c>
      <c r="L357" s="50">
        <f t="shared" si="67"/>
        <v>0</v>
      </c>
      <c r="M357" s="50">
        <f t="shared" si="75"/>
        <v>14.357852437421403</v>
      </c>
      <c r="N357" s="52">
        <f t="shared" si="75"/>
        <v>2.7907433448981105</v>
      </c>
      <c r="O357" s="52">
        <f t="shared" si="75"/>
        <v>4.1041792264178518</v>
      </c>
      <c r="P357" s="51">
        <f t="shared" si="69"/>
        <v>19.437052700336245</v>
      </c>
      <c r="Q357" s="51" t="s">
        <v>4</v>
      </c>
      <c r="R357" s="51">
        <f t="shared" si="70"/>
        <v>28.584910203708304</v>
      </c>
      <c r="S357" s="51" t="s">
        <v>4</v>
      </c>
      <c r="T357" s="51">
        <f t="shared" si="71"/>
        <v>9.1478575033720588</v>
      </c>
      <c r="U357" s="51">
        <f t="shared" si="72"/>
        <v>48.02196290404455</v>
      </c>
      <c r="V357" s="51">
        <f t="shared" si="68"/>
        <v>19.049320248843056</v>
      </c>
      <c r="W357" s="51">
        <f t="shared" si="74"/>
        <v>32.763656176952054</v>
      </c>
      <c r="X357" s="43" t="s">
        <v>6</v>
      </c>
    </row>
    <row r="358" spans="2:24" ht="15" x14ac:dyDescent="0.25">
      <c r="B358" s="44">
        <v>40371</v>
      </c>
      <c r="C358" s="44" t="s">
        <v>5</v>
      </c>
      <c r="D358" s="57">
        <v>44.925199999999997</v>
      </c>
      <c r="E358" s="57" t="s">
        <v>4</v>
      </c>
      <c r="F358" s="58">
        <v>44.356499999999997</v>
      </c>
      <c r="G358" s="58" t="s">
        <v>4</v>
      </c>
      <c r="H358" s="58">
        <v>44.645800000000001</v>
      </c>
      <c r="I358" s="58" t="s">
        <v>4</v>
      </c>
      <c r="J358" s="49">
        <f t="shared" si="65"/>
        <v>0.56869999999999976</v>
      </c>
      <c r="K358" s="50">
        <f t="shared" si="66"/>
        <v>0.39909999999999712</v>
      </c>
      <c r="L358" s="50">
        <f t="shared" si="67"/>
        <v>0</v>
      </c>
      <c r="M358" s="50">
        <f t="shared" si="75"/>
        <v>13.90099154903416</v>
      </c>
      <c r="N358" s="52">
        <f t="shared" si="75"/>
        <v>2.9905045345482426</v>
      </c>
      <c r="O358" s="52">
        <f t="shared" si="75"/>
        <v>3.8110235673880051</v>
      </c>
      <c r="P358" s="51">
        <f t="shared" si="69"/>
        <v>21.512886501654069</v>
      </c>
      <c r="Q358" s="51" t="s">
        <v>4</v>
      </c>
      <c r="R358" s="51">
        <f t="shared" si="70"/>
        <v>27.415480068058852</v>
      </c>
      <c r="S358" s="51" t="s">
        <v>4</v>
      </c>
      <c r="T358" s="51">
        <f t="shared" si="71"/>
        <v>5.9025935664047822</v>
      </c>
      <c r="U358" s="51">
        <f t="shared" si="72"/>
        <v>48.928366569712921</v>
      </c>
      <c r="V358" s="51">
        <f t="shared" si="68"/>
        <v>12.063745389895232</v>
      </c>
      <c r="W358" s="51">
        <f t="shared" si="74"/>
        <v>31.285091120733711</v>
      </c>
      <c r="X358" s="43" t="s">
        <v>6</v>
      </c>
    </row>
    <row r="359" spans="2:24" ht="15" x14ac:dyDescent="0.25">
      <c r="B359" s="44">
        <v>40372</v>
      </c>
      <c r="C359" s="44" t="s">
        <v>5</v>
      </c>
      <c r="D359" s="57">
        <v>45.394100000000002</v>
      </c>
      <c r="E359" s="57" t="s">
        <v>4</v>
      </c>
      <c r="F359" s="58">
        <v>44.695700000000002</v>
      </c>
      <c r="G359" s="58" t="s">
        <v>4</v>
      </c>
      <c r="H359" s="58">
        <v>45.224499999999999</v>
      </c>
      <c r="I359" s="58" t="s">
        <v>4</v>
      </c>
      <c r="J359" s="49">
        <f t="shared" si="65"/>
        <v>0.74830000000000041</v>
      </c>
      <c r="K359" s="50">
        <f t="shared" si="66"/>
        <v>0.46890000000000498</v>
      </c>
      <c r="L359" s="50">
        <f t="shared" si="67"/>
        <v>0</v>
      </c>
      <c r="M359" s="50">
        <f t="shared" si="75"/>
        <v>13.656363581246007</v>
      </c>
      <c r="N359" s="52">
        <f t="shared" si="75"/>
        <v>3.2457970677948018</v>
      </c>
      <c r="O359" s="52">
        <f t="shared" si="75"/>
        <v>3.5388075982888618</v>
      </c>
      <c r="P359" s="51">
        <f t="shared" si="69"/>
        <v>23.767652702599289</v>
      </c>
      <c r="Q359" s="51" t="s">
        <v>4</v>
      </c>
      <c r="R359" s="51">
        <f t="shared" si="70"/>
        <v>25.913249725927269</v>
      </c>
      <c r="S359" s="51" t="s">
        <v>4</v>
      </c>
      <c r="T359" s="51">
        <f t="shared" si="71"/>
        <v>2.14559702332798</v>
      </c>
      <c r="U359" s="51">
        <f t="shared" si="72"/>
        <v>49.680902428526558</v>
      </c>
      <c r="V359" s="51">
        <f t="shared" si="68"/>
        <v>4.3187561385680215</v>
      </c>
      <c r="W359" s="51">
        <f t="shared" si="74"/>
        <v>29.358924336293303</v>
      </c>
      <c r="X359" s="43" t="s">
        <v>6</v>
      </c>
    </row>
    <row r="360" spans="2:24" ht="15" x14ac:dyDescent="0.25">
      <c r="B360" s="44">
        <v>40373</v>
      </c>
      <c r="C360" s="44" t="s">
        <v>5</v>
      </c>
      <c r="D360" s="57">
        <v>45.703400000000002</v>
      </c>
      <c r="E360" s="57" t="s">
        <v>4</v>
      </c>
      <c r="F360" s="58">
        <v>45.134700000000002</v>
      </c>
      <c r="G360" s="58" t="s">
        <v>4</v>
      </c>
      <c r="H360" s="58">
        <v>45.453899999999997</v>
      </c>
      <c r="I360" s="58" t="s">
        <v>4</v>
      </c>
      <c r="J360" s="49">
        <f t="shared" si="65"/>
        <v>0.56869999999999976</v>
      </c>
      <c r="K360" s="50">
        <f t="shared" si="66"/>
        <v>0.30930000000000035</v>
      </c>
      <c r="L360" s="50">
        <f t="shared" si="67"/>
        <v>0</v>
      </c>
      <c r="M360" s="50">
        <f t="shared" si="75"/>
        <v>13.249609039728435</v>
      </c>
      <c r="N360" s="52">
        <f t="shared" si="75"/>
        <v>3.3232544200951732</v>
      </c>
      <c r="O360" s="52">
        <f t="shared" si="75"/>
        <v>3.2860356269825144</v>
      </c>
      <c r="P360" s="51">
        <f t="shared" si="69"/>
        <v>25.081905512310023</v>
      </c>
      <c r="Q360" s="51" t="s">
        <v>4</v>
      </c>
      <c r="R360" s="51">
        <f t="shared" si="70"/>
        <v>24.801000672015793</v>
      </c>
      <c r="S360" s="51" t="s">
        <v>4</v>
      </c>
      <c r="T360" s="51">
        <f t="shared" si="71"/>
        <v>0.28090484029423024</v>
      </c>
      <c r="U360" s="51">
        <f t="shared" si="72"/>
        <v>49.882906184325819</v>
      </c>
      <c r="V360" s="51">
        <f t="shared" si="68"/>
        <v>0.56312845778519616</v>
      </c>
      <c r="W360" s="51">
        <f t="shared" si="74"/>
        <v>27.302081773542721</v>
      </c>
      <c r="X360" s="43" t="s">
        <v>6</v>
      </c>
    </row>
    <row r="361" spans="2:24" ht="15" x14ac:dyDescent="0.25">
      <c r="B361" s="44">
        <v>40374</v>
      </c>
      <c r="C361" s="44" t="s">
        <v>5</v>
      </c>
      <c r="D361" s="57">
        <v>45.633499999999998</v>
      </c>
      <c r="E361" s="57" t="s">
        <v>4</v>
      </c>
      <c r="F361" s="58">
        <v>44.885300000000001</v>
      </c>
      <c r="G361" s="58" t="s">
        <v>4</v>
      </c>
      <c r="H361" s="58">
        <v>45.4938</v>
      </c>
      <c r="I361" s="58" t="s">
        <v>4</v>
      </c>
      <c r="J361" s="49">
        <f t="shared" si="65"/>
        <v>0.74819999999999709</v>
      </c>
      <c r="K361" s="50">
        <f t="shared" si="66"/>
        <v>0</v>
      </c>
      <c r="L361" s="50">
        <f t="shared" si="67"/>
        <v>0.2494000000000014</v>
      </c>
      <c r="M361" s="50">
        <f t="shared" si="75"/>
        <v>13.051408394033544</v>
      </c>
      <c r="N361" s="52">
        <f t="shared" si="75"/>
        <v>3.0858791043740896</v>
      </c>
      <c r="O361" s="52">
        <f t="shared" si="75"/>
        <v>3.300718796483765</v>
      </c>
      <c r="P361" s="51">
        <f t="shared" si="69"/>
        <v>23.644031442497809</v>
      </c>
      <c r="Q361" s="51" t="s">
        <v>4</v>
      </c>
      <c r="R361" s="51">
        <f t="shared" si="70"/>
        <v>25.290134955800553</v>
      </c>
      <c r="S361" s="51" t="s">
        <v>4</v>
      </c>
      <c r="T361" s="51">
        <f t="shared" si="71"/>
        <v>1.6461035133027444</v>
      </c>
      <c r="U361" s="51">
        <f t="shared" si="72"/>
        <v>48.934166398298359</v>
      </c>
      <c r="V361" s="51">
        <f t="shared" si="68"/>
        <v>3.3639144885075347</v>
      </c>
      <c r="W361" s="51">
        <f t="shared" si="74"/>
        <v>25.592212681754493</v>
      </c>
      <c r="X361" s="43" t="s">
        <v>6</v>
      </c>
    </row>
    <row r="362" spans="2:24" ht="15" x14ac:dyDescent="0.25">
      <c r="B362" s="44">
        <v>40375</v>
      </c>
      <c r="C362" s="44" t="s">
        <v>5</v>
      </c>
      <c r="D362" s="57">
        <v>45.521900000000002</v>
      </c>
      <c r="E362" s="57" t="s">
        <v>4</v>
      </c>
      <c r="F362" s="58">
        <v>44.196899999999999</v>
      </c>
      <c r="G362" s="58" t="s">
        <v>4</v>
      </c>
      <c r="H362" s="58">
        <v>44.236800000000002</v>
      </c>
      <c r="I362" s="58" t="s">
        <v>4</v>
      </c>
      <c r="J362" s="49">
        <f t="shared" si="65"/>
        <v>1.3250000000000028</v>
      </c>
      <c r="K362" s="50">
        <f t="shared" si="66"/>
        <v>0</v>
      </c>
      <c r="L362" s="50">
        <f t="shared" si="67"/>
        <v>0.68840000000000146</v>
      </c>
      <c r="M362" s="50">
        <f t="shared" si="75"/>
        <v>13.444164937316865</v>
      </c>
      <c r="N362" s="52">
        <f t="shared" si="75"/>
        <v>2.8654591683473689</v>
      </c>
      <c r="O362" s="52">
        <f t="shared" si="75"/>
        <v>3.7533531681634975</v>
      </c>
      <c r="P362" s="51">
        <f t="shared" si="69"/>
        <v>21.313775765973652</v>
      </c>
      <c r="Q362" s="51" t="s">
        <v>4</v>
      </c>
      <c r="R362" s="51">
        <f t="shared" si="70"/>
        <v>27.918083314682818</v>
      </c>
      <c r="S362" s="51" t="s">
        <v>4</v>
      </c>
      <c r="T362" s="51">
        <f t="shared" si="71"/>
        <v>6.6043075487091656</v>
      </c>
      <c r="U362" s="51">
        <f t="shared" si="72"/>
        <v>49.23185908065647</v>
      </c>
      <c r="V362" s="51">
        <f t="shared" si="68"/>
        <v>13.414702739316303</v>
      </c>
      <c r="W362" s="51">
        <f t="shared" si="74"/>
        <v>24.722390543008906</v>
      </c>
      <c r="X362" s="43" t="s">
        <v>6</v>
      </c>
    </row>
    <row r="363" spans="2:24" ht="15" x14ac:dyDescent="0.25">
      <c r="B363" s="44">
        <v>40378</v>
      </c>
      <c r="C363" s="44" t="s">
        <v>5</v>
      </c>
      <c r="D363" s="57">
        <v>44.7057</v>
      </c>
      <c r="E363" s="57" t="s">
        <v>4</v>
      </c>
      <c r="F363" s="58">
        <v>43.997300000000003</v>
      </c>
      <c r="G363" s="58" t="s">
        <v>4</v>
      </c>
      <c r="H363" s="58">
        <v>44.615900000000003</v>
      </c>
      <c r="I363" s="58" t="s">
        <v>4</v>
      </c>
      <c r="J363" s="49">
        <f t="shared" si="65"/>
        <v>0.70839999999999748</v>
      </c>
      <c r="K363" s="50">
        <f t="shared" si="66"/>
        <v>0</v>
      </c>
      <c r="L363" s="50">
        <f t="shared" si="67"/>
        <v>0.19959999999999667</v>
      </c>
      <c r="M363" s="50">
        <f t="shared" si="75"/>
        <v>13.192267441794229</v>
      </c>
      <c r="N363" s="52">
        <f t="shared" si="75"/>
        <v>2.6607835134654141</v>
      </c>
      <c r="O363" s="52">
        <f t="shared" si="75"/>
        <v>3.6848565132946729</v>
      </c>
      <c r="P363" s="51">
        <f t="shared" si="69"/>
        <v>20.169266012875276</v>
      </c>
      <c r="Q363" s="51" t="s">
        <v>4</v>
      </c>
      <c r="R363" s="51">
        <f t="shared" si="70"/>
        <v>27.931942174100666</v>
      </c>
      <c r="S363" s="51" t="s">
        <v>4</v>
      </c>
      <c r="T363" s="51">
        <f t="shared" si="71"/>
        <v>7.7626761612253894</v>
      </c>
      <c r="U363" s="51">
        <f t="shared" si="72"/>
        <v>48.101208186975938</v>
      </c>
      <c r="V363" s="51">
        <f t="shared" si="68"/>
        <v>16.138214514385606</v>
      </c>
      <c r="W363" s="51">
        <f t="shared" si="74"/>
        <v>24.109235112392955</v>
      </c>
      <c r="X363" s="43" t="s">
        <v>6</v>
      </c>
    </row>
    <row r="364" spans="2:24" ht="15" x14ac:dyDescent="0.25">
      <c r="B364" s="44">
        <v>40379</v>
      </c>
      <c r="C364" s="44" t="s">
        <v>5</v>
      </c>
      <c r="D364" s="57">
        <v>45.154600000000002</v>
      </c>
      <c r="E364" s="57" t="s">
        <v>4</v>
      </c>
      <c r="F364" s="58">
        <v>43.757899999999999</v>
      </c>
      <c r="G364" s="58" t="s">
        <v>4</v>
      </c>
      <c r="H364" s="58">
        <v>45.154600000000002</v>
      </c>
      <c r="I364" s="58" t="s">
        <v>4</v>
      </c>
      <c r="J364" s="49">
        <f t="shared" si="65"/>
        <v>1.3967000000000027</v>
      </c>
      <c r="K364" s="50">
        <f t="shared" si="66"/>
        <v>0.44890000000000185</v>
      </c>
      <c r="L364" s="50">
        <f t="shared" si="67"/>
        <v>0</v>
      </c>
      <c r="M364" s="50">
        <f t="shared" si="75"/>
        <v>13.646662624523215</v>
      </c>
      <c r="N364" s="52">
        <f t="shared" si="75"/>
        <v>2.9196275482178864</v>
      </c>
      <c r="O364" s="52">
        <f t="shared" si="75"/>
        <v>3.4216524766307677</v>
      </c>
      <c r="P364" s="51">
        <f t="shared" si="69"/>
        <v>21.394443671314047</v>
      </c>
      <c r="Q364" s="51" t="s">
        <v>4</v>
      </c>
      <c r="R364" s="51">
        <f t="shared" si="70"/>
        <v>25.073181412736162</v>
      </c>
      <c r="S364" s="51" t="s">
        <v>4</v>
      </c>
      <c r="T364" s="51">
        <f t="shared" si="71"/>
        <v>3.6787377414221147</v>
      </c>
      <c r="U364" s="51">
        <f t="shared" si="72"/>
        <v>46.467625084050212</v>
      </c>
      <c r="V364" s="51">
        <f t="shared" si="68"/>
        <v>7.9167758945460367</v>
      </c>
      <c r="W364" s="51">
        <f t="shared" si="74"/>
        <v>22.952630882546746</v>
      </c>
      <c r="X364" s="43" t="s">
        <v>6</v>
      </c>
    </row>
    <row r="365" spans="2:24" ht="15" x14ac:dyDescent="0.25">
      <c r="B365" s="44">
        <v>40380</v>
      </c>
      <c r="C365" s="44" t="s">
        <v>5</v>
      </c>
      <c r="D365" s="57">
        <v>45.653500000000001</v>
      </c>
      <c r="E365" s="57" t="s">
        <v>4</v>
      </c>
      <c r="F365" s="58">
        <v>44.456299999999999</v>
      </c>
      <c r="G365" s="58" t="s">
        <v>4</v>
      </c>
      <c r="H365" s="58">
        <v>44.536099999999998</v>
      </c>
      <c r="I365" s="58" t="s">
        <v>4</v>
      </c>
      <c r="J365" s="49">
        <f t="shared" si="65"/>
        <v>1.1972000000000023</v>
      </c>
      <c r="K365" s="50">
        <f t="shared" si="66"/>
        <v>0.49889999999999901</v>
      </c>
      <c r="L365" s="50">
        <f t="shared" si="67"/>
        <v>0</v>
      </c>
      <c r="M365" s="50">
        <f t="shared" si="75"/>
        <v>13.869101008485844</v>
      </c>
      <c r="N365" s="52">
        <f t="shared" si="75"/>
        <v>3.2099827233451794</v>
      </c>
      <c r="O365" s="52">
        <f t="shared" si="75"/>
        <v>3.1772487282999986</v>
      </c>
      <c r="P365" s="51">
        <f t="shared" si="69"/>
        <v>23.144850710807741</v>
      </c>
      <c r="Q365" s="51" t="s">
        <v>4</v>
      </c>
      <c r="R365" s="51">
        <f t="shared" si="70"/>
        <v>22.908829680856684</v>
      </c>
      <c r="S365" s="51" t="s">
        <v>4</v>
      </c>
      <c r="T365" s="51">
        <f t="shared" si="71"/>
        <v>0.23602102995105767</v>
      </c>
      <c r="U365" s="51">
        <f t="shared" si="72"/>
        <v>46.053680391664429</v>
      </c>
      <c r="V365" s="51">
        <f t="shared" si="68"/>
        <v>0.51249113630835197</v>
      </c>
      <c r="W365" s="51">
        <f t="shared" si="74"/>
        <v>21.349763757815431</v>
      </c>
      <c r="X365" s="43" t="s">
        <v>6</v>
      </c>
    </row>
    <row r="366" spans="2:24" ht="15" x14ac:dyDescent="0.25">
      <c r="B366" s="44">
        <v>40381</v>
      </c>
      <c r="C366" s="44" t="s">
        <v>5</v>
      </c>
      <c r="D366" s="57">
        <v>45.872999999999998</v>
      </c>
      <c r="E366" s="57" t="s">
        <v>4</v>
      </c>
      <c r="F366" s="58">
        <v>45.134700000000002</v>
      </c>
      <c r="G366" s="58" t="s">
        <v>4</v>
      </c>
      <c r="H366" s="58">
        <v>45.663499999999999</v>
      </c>
      <c r="I366" s="58" t="s">
        <v>4</v>
      </c>
      <c r="J366" s="49">
        <f t="shared" si="65"/>
        <v>1.3369</v>
      </c>
      <c r="K366" s="50">
        <f t="shared" si="66"/>
        <v>0.21949999999999648</v>
      </c>
      <c r="L366" s="50">
        <f t="shared" si="67"/>
        <v>0</v>
      </c>
      <c r="M366" s="50">
        <f t="shared" si="75"/>
        <v>14.215350936451141</v>
      </c>
      <c r="N366" s="52">
        <f t="shared" si="75"/>
        <v>3.2001982431062346</v>
      </c>
      <c r="O366" s="52">
        <f t="shared" si="75"/>
        <v>2.9503023905642842</v>
      </c>
      <c r="P366" s="51">
        <f t="shared" si="69"/>
        <v>22.512270413952674</v>
      </c>
      <c r="Q366" s="51" t="s">
        <v>4</v>
      </c>
      <c r="R366" s="51">
        <f t="shared" si="70"/>
        <v>20.754340879471993</v>
      </c>
      <c r="S366" s="51" t="s">
        <v>4</v>
      </c>
      <c r="T366" s="51">
        <f t="shared" si="71"/>
        <v>1.7579295344806809</v>
      </c>
      <c r="U366" s="51">
        <f t="shared" si="72"/>
        <v>43.266611293424667</v>
      </c>
      <c r="V366" s="51">
        <f t="shared" si="68"/>
        <v>4.0630164506269937</v>
      </c>
      <c r="W366" s="51">
        <f t="shared" si="74"/>
        <v>20.114996093016259</v>
      </c>
      <c r="X366" s="43" t="s">
        <v>6</v>
      </c>
    </row>
    <row r="367" spans="2:24" ht="15" x14ac:dyDescent="0.25">
      <c r="B367" s="44">
        <v>40382</v>
      </c>
      <c r="C367" s="44" t="s">
        <v>5</v>
      </c>
      <c r="D367" s="57">
        <v>45.992699999999999</v>
      </c>
      <c r="E367" s="57" t="s">
        <v>4</v>
      </c>
      <c r="F367" s="58">
        <v>45.2744</v>
      </c>
      <c r="G367" s="58" t="s">
        <v>4</v>
      </c>
      <c r="H367" s="58">
        <v>45.952800000000003</v>
      </c>
      <c r="I367" s="58" t="s">
        <v>4</v>
      </c>
      <c r="J367" s="49">
        <f t="shared" si="65"/>
        <v>0.71829999999999927</v>
      </c>
      <c r="K367" s="50">
        <f t="shared" si="66"/>
        <v>0.11970000000000169</v>
      </c>
      <c r="L367" s="50">
        <f t="shared" si="67"/>
        <v>0</v>
      </c>
      <c r="M367" s="50">
        <f t="shared" si="75"/>
        <v>13.91826872670463</v>
      </c>
      <c r="N367" s="52">
        <f t="shared" si="75"/>
        <v>3.0913126543129339</v>
      </c>
      <c r="O367" s="52">
        <f t="shared" si="75"/>
        <v>2.7395665055239782</v>
      </c>
      <c r="P367" s="51">
        <f t="shared" si="69"/>
        <v>22.21046823432652</v>
      </c>
      <c r="Q367" s="51" t="s">
        <v>4</v>
      </c>
      <c r="R367" s="51">
        <f t="shared" si="70"/>
        <v>19.683241926976457</v>
      </c>
      <c r="S367" s="51" t="s">
        <v>4</v>
      </c>
      <c r="T367" s="51">
        <f t="shared" si="71"/>
        <v>2.5272263073500625</v>
      </c>
      <c r="U367" s="51">
        <f t="shared" si="72"/>
        <v>41.893710161302977</v>
      </c>
      <c r="V367" s="51">
        <f t="shared" si="68"/>
        <v>6.0324719334227161</v>
      </c>
      <c r="W367" s="51">
        <f t="shared" si="74"/>
        <v>19.109101510188147</v>
      </c>
      <c r="X367" s="43" t="s">
        <v>6</v>
      </c>
    </row>
    <row r="368" spans="2:24" ht="15" x14ac:dyDescent="0.25">
      <c r="B368" s="44">
        <v>40385</v>
      </c>
      <c r="C368" s="44" t="s">
        <v>5</v>
      </c>
      <c r="D368" s="57">
        <v>46.351799999999997</v>
      </c>
      <c r="E368" s="57" t="s">
        <v>4</v>
      </c>
      <c r="F368" s="58">
        <v>45.803100000000001</v>
      </c>
      <c r="G368" s="58" t="s">
        <v>4</v>
      </c>
      <c r="H368" s="58">
        <v>46.331899999999997</v>
      </c>
      <c r="I368" s="58" t="s">
        <v>4</v>
      </c>
      <c r="J368" s="49">
        <f t="shared" si="65"/>
        <v>0.54869999999999663</v>
      </c>
      <c r="K368" s="50">
        <f t="shared" si="66"/>
        <v>0.35909999999999798</v>
      </c>
      <c r="L368" s="50">
        <f t="shared" si="67"/>
        <v>0</v>
      </c>
      <c r="M368" s="50">
        <f t="shared" si="75"/>
        <v>13.472806674797154</v>
      </c>
      <c r="N368" s="52">
        <f t="shared" si="75"/>
        <v>3.2296046075762939</v>
      </c>
      <c r="O368" s="52">
        <f t="shared" si="75"/>
        <v>2.5438831837008369</v>
      </c>
      <c r="P368" s="51">
        <f t="shared" si="69"/>
        <v>23.971282937041913</v>
      </c>
      <c r="Q368" s="51" t="s">
        <v>4</v>
      </c>
      <c r="R368" s="51">
        <f t="shared" si="70"/>
        <v>18.881612756008298</v>
      </c>
      <c r="S368" s="51" t="s">
        <v>4</v>
      </c>
      <c r="T368" s="51">
        <f t="shared" si="71"/>
        <v>5.0896701810336147</v>
      </c>
      <c r="U368" s="51">
        <f t="shared" si="72"/>
        <v>42.852895693050215</v>
      </c>
      <c r="V368" s="51">
        <f t="shared" si="68"/>
        <v>11.877074113008064</v>
      </c>
      <c r="W368" s="51">
        <f t="shared" si="74"/>
        <v>18.592528124675283</v>
      </c>
      <c r="X368" s="43" t="s">
        <v>6</v>
      </c>
    </row>
    <row r="369" spans="2:24" ht="15" x14ac:dyDescent="0.25">
      <c r="B369" s="44">
        <v>40386</v>
      </c>
      <c r="C369" s="44" t="s">
        <v>5</v>
      </c>
      <c r="D369" s="57">
        <v>46.611199999999997</v>
      </c>
      <c r="E369" s="57" t="s">
        <v>4</v>
      </c>
      <c r="F369" s="58">
        <v>46.102400000000003</v>
      </c>
      <c r="G369" s="58" t="s">
        <v>4</v>
      </c>
      <c r="H369" s="58">
        <v>46.311900000000001</v>
      </c>
      <c r="I369" s="58" t="s">
        <v>4</v>
      </c>
      <c r="J369" s="49">
        <f t="shared" si="65"/>
        <v>0.5087999999999937</v>
      </c>
      <c r="K369" s="50">
        <f t="shared" si="66"/>
        <v>0.25939999999999941</v>
      </c>
      <c r="L369" s="50">
        <f t="shared" si="67"/>
        <v>0</v>
      </c>
      <c r="M369" s="50">
        <f t="shared" si="75"/>
        <v>13.019263340883064</v>
      </c>
      <c r="N369" s="52">
        <f t="shared" si="75"/>
        <v>3.2583185641779866</v>
      </c>
      <c r="O369" s="52">
        <f t="shared" si="75"/>
        <v>2.3621772420079199</v>
      </c>
      <c r="P369" s="51">
        <f t="shared" si="69"/>
        <v>25.026904202376958</v>
      </c>
      <c r="Q369" s="51" t="s">
        <v>4</v>
      </c>
      <c r="R369" s="51">
        <f t="shared" si="70"/>
        <v>18.143708903945555</v>
      </c>
      <c r="S369" s="51" t="s">
        <v>4</v>
      </c>
      <c r="T369" s="51">
        <f t="shared" si="71"/>
        <v>6.8831952984314029</v>
      </c>
      <c r="U369" s="51">
        <f t="shared" si="72"/>
        <v>43.170613106322513</v>
      </c>
      <c r="V369" s="51">
        <f t="shared" si="68"/>
        <v>15.944168505272701</v>
      </c>
      <c r="W369" s="51">
        <f t="shared" si="74"/>
        <v>18.403359580432241</v>
      </c>
      <c r="X369" s="43" t="s">
        <v>6</v>
      </c>
    </row>
    <row r="370" spans="2:24" ht="15" x14ac:dyDescent="0.25">
      <c r="B370" s="44">
        <v>40387</v>
      </c>
      <c r="C370" s="44" t="s">
        <v>5</v>
      </c>
      <c r="D370" s="57">
        <v>46.471600000000002</v>
      </c>
      <c r="E370" s="57" t="s">
        <v>4</v>
      </c>
      <c r="F370" s="58">
        <v>45.773200000000003</v>
      </c>
      <c r="G370" s="58" t="s">
        <v>4</v>
      </c>
      <c r="H370" s="58">
        <v>45.942799999999998</v>
      </c>
      <c r="I370" s="58" t="s">
        <v>4</v>
      </c>
      <c r="J370" s="49">
        <f t="shared" si="65"/>
        <v>0.69839999999999947</v>
      </c>
      <c r="K370" s="50">
        <f t="shared" si="66"/>
        <v>0</v>
      </c>
      <c r="L370" s="50">
        <f t="shared" si="67"/>
        <v>0.32920000000000016</v>
      </c>
      <c r="M370" s="50">
        <f t="shared" si="75"/>
        <v>12.787715959391416</v>
      </c>
      <c r="N370" s="52">
        <f t="shared" si="75"/>
        <v>3.0255815238795591</v>
      </c>
      <c r="O370" s="52">
        <f t="shared" si="75"/>
        <v>2.5226502961502115</v>
      </c>
      <c r="P370" s="51">
        <f t="shared" si="69"/>
        <v>23.660061996118582</v>
      </c>
      <c r="Q370" s="51" t="s">
        <v>4</v>
      </c>
      <c r="R370" s="51">
        <f t="shared" si="70"/>
        <v>19.72713738842122</v>
      </c>
      <c r="S370" s="51" t="s">
        <v>4</v>
      </c>
      <c r="T370" s="51">
        <f t="shared" si="71"/>
        <v>3.9329246076973625</v>
      </c>
      <c r="U370" s="51">
        <f t="shared" si="72"/>
        <v>43.387199384539798</v>
      </c>
      <c r="V370" s="51">
        <f t="shared" si="68"/>
        <v>9.0647118585367483</v>
      </c>
      <c r="W370" s="51">
        <f t="shared" si="74"/>
        <v>17.736313314582564</v>
      </c>
      <c r="X370" s="43" t="s">
        <v>6</v>
      </c>
    </row>
    <row r="371" spans="2:24" ht="15" x14ac:dyDescent="0.25">
      <c r="B371" s="44">
        <v>40388</v>
      </c>
      <c r="C371" s="44" t="s">
        <v>5</v>
      </c>
      <c r="D371" s="57">
        <v>46.302</v>
      </c>
      <c r="E371" s="57" t="s">
        <v>4</v>
      </c>
      <c r="F371" s="58">
        <v>45.1447</v>
      </c>
      <c r="G371" s="58" t="s">
        <v>4</v>
      </c>
      <c r="H371" s="58">
        <v>45.6036</v>
      </c>
      <c r="I371" s="58" t="s">
        <v>4</v>
      </c>
      <c r="J371" s="49">
        <f t="shared" si="65"/>
        <v>1.1572999999999993</v>
      </c>
      <c r="K371" s="50">
        <f t="shared" si="66"/>
        <v>0</v>
      </c>
      <c r="L371" s="50">
        <f t="shared" si="67"/>
        <v>0.6285000000000025</v>
      </c>
      <c r="M371" s="50">
        <f t="shared" ref="M371:O386" si="76">M370-(M370/14)+J371</f>
        <v>13.031607676577742</v>
      </c>
      <c r="N371" s="52">
        <f t="shared" si="76"/>
        <v>2.8094685578881622</v>
      </c>
      <c r="O371" s="52">
        <f t="shared" si="76"/>
        <v>2.9709609892823416</v>
      </c>
      <c r="P371" s="51">
        <f t="shared" si="69"/>
        <v>21.558879208263292</v>
      </c>
      <c r="Q371" s="51" t="s">
        <v>4</v>
      </c>
      <c r="R371" s="51">
        <f t="shared" si="70"/>
        <v>22.798115650935188</v>
      </c>
      <c r="S371" s="51" t="s">
        <v>4</v>
      </c>
      <c r="T371" s="51">
        <f t="shared" si="71"/>
        <v>1.2392364426718956</v>
      </c>
      <c r="U371" s="51">
        <f t="shared" si="72"/>
        <v>44.35699485919848</v>
      </c>
      <c r="V371" s="51">
        <f t="shared" si="68"/>
        <v>2.7937790795016184</v>
      </c>
      <c r="W371" s="51">
        <f t="shared" si="74"/>
        <v>16.668989440648211</v>
      </c>
      <c r="X371" s="43" t="s">
        <v>6</v>
      </c>
    </row>
    <row r="372" spans="2:24" ht="15" x14ac:dyDescent="0.25">
      <c r="B372" s="44">
        <v>40389</v>
      </c>
      <c r="C372" s="44" t="s">
        <v>5</v>
      </c>
      <c r="D372" s="57">
        <v>45.982700000000001</v>
      </c>
      <c r="E372" s="57" t="s">
        <v>4</v>
      </c>
      <c r="F372" s="58">
        <v>44.9651</v>
      </c>
      <c r="G372" s="58" t="s">
        <v>4</v>
      </c>
      <c r="H372" s="58">
        <v>45.703400000000002</v>
      </c>
      <c r="I372" s="58" t="s">
        <v>4</v>
      </c>
      <c r="J372" s="49">
        <f t="shared" si="65"/>
        <v>1.0176000000000016</v>
      </c>
      <c r="K372" s="50">
        <f t="shared" si="66"/>
        <v>0</v>
      </c>
      <c r="L372" s="50">
        <f t="shared" si="67"/>
        <v>0.17960000000000065</v>
      </c>
      <c r="M372" s="50">
        <f t="shared" si="76"/>
        <v>13.118378556822192</v>
      </c>
      <c r="N372" s="52">
        <f t="shared" si="76"/>
        <v>2.6087922323247219</v>
      </c>
      <c r="O372" s="52">
        <f t="shared" si="76"/>
        <v>2.9383494900478895</v>
      </c>
      <c r="P372" s="51">
        <f t="shared" si="69"/>
        <v>19.88654482735615</v>
      </c>
      <c r="Q372" s="51" t="s">
        <v>4</v>
      </c>
      <c r="R372" s="51">
        <f t="shared" si="70"/>
        <v>22.398724639027932</v>
      </c>
      <c r="S372" s="51" t="s">
        <v>4</v>
      </c>
      <c r="T372" s="51">
        <f t="shared" si="71"/>
        <v>2.5121798116717819</v>
      </c>
      <c r="U372" s="51">
        <f t="shared" si="72"/>
        <v>42.285269466384079</v>
      </c>
      <c r="V372" s="51">
        <f t="shared" si="68"/>
        <v>5.9410282667559056</v>
      </c>
      <c r="W372" s="51">
        <f t="shared" si="74"/>
        <v>15.902706499655903</v>
      </c>
      <c r="X372" s="43" t="s">
        <v>6</v>
      </c>
    </row>
    <row r="373" spans="2:24" ht="15" x14ac:dyDescent="0.25">
      <c r="B373" s="44">
        <v>40392</v>
      </c>
      <c r="C373" s="44" t="s">
        <v>5</v>
      </c>
      <c r="D373" s="57">
        <v>46.681100000000001</v>
      </c>
      <c r="E373" s="57" t="s">
        <v>4</v>
      </c>
      <c r="F373" s="58">
        <v>46.102499999999999</v>
      </c>
      <c r="G373" s="58" t="s">
        <v>4</v>
      </c>
      <c r="H373" s="58">
        <v>46.561399999999999</v>
      </c>
      <c r="I373" s="58" t="s">
        <v>4</v>
      </c>
      <c r="J373" s="49">
        <f t="shared" si="65"/>
        <v>0.97769999999999868</v>
      </c>
      <c r="K373" s="50">
        <f t="shared" si="66"/>
        <v>0.69839999999999947</v>
      </c>
      <c r="L373" s="50">
        <f t="shared" si="67"/>
        <v>0</v>
      </c>
      <c r="M373" s="50">
        <f t="shared" si="76"/>
        <v>13.159051517049177</v>
      </c>
      <c r="N373" s="52">
        <f t="shared" si="76"/>
        <v>3.1208499300158126</v>
      </c>
      <c r="O373" s="52">
        <f t="shared" si="76"/>
        <v>2.7284673836158975</v>
      </c>
      <c r="P373" s="51">
        <f t="shared" si="69"/>
        <v>23.716374436047811</v>
      </c>
      <c r="Q373" s="51" t="s">
        <v>4</v>
      </c>
      <c r="R373" s="51">
        <f t="shared" si="70"/>
        <v>20.734529233211308</v>
      </c>
      <c r="S373" s="51" t="s">
        <v>4</v>
      </c>
      <c r="T373" s="51">
        <f t="shared" si="71"/>
        <v>2.981845202836503</v>
      </c>
      <c r="U373" s="51">
        <f t="shared" si="72"/>
        <v>44.45090366925912</v>
      </c>
      <c r="V373" s="51">
        <f t="shared" si="68"/>
        <v>6.7081767898875269</v>
      </c>
      <c r="W373" s="51">
        <f t="shared" si="74"/>
        <v>15.245954377529589</v>
      </c>
      <c r="X373" s="43" t="s">
        <v>6</v>
      </c>
    </row>
    <row r="374" spans="2:24" ht="15" x14ac:dyDescent="0.25">
      <c r="B374" s="44">
        <v>40393</v>
      </c>
      <c r="C374" s="44" t="s">
        <v>5</v>
      </c>
      <c r="D374" s="57">
        <v>46.591299999999997</v>
      </c>
      <c r="E374" s="57" t="s">
        <v>4</v>
      </c>
      <c r="F374" s="58">
        <v>46.142299999999999</v>
      </c>
      <c r="G374" s="58" t="s">
        <v>4</v>
      </c>
      <c r="H374" s="58">
        <v>46.361800000000002</v>
      </c>
      <c r="I374" s="58" t="s">
        <v>4</v>
      </c>
      <c r="J374" s="49">
        <f t="shared" si="65"/>
        <v>0.44899999999999807</v>
      </c>
      <c r="K374" s="50">
        <f t="shared" si="66"/>
        <v>0</v>
      </c>
      <c r="L374" s="50">
        <f t="shared" si="67"/>
        <v>0</v>
      </c>
      <c r="M374" s="50">
        <f t="shared" si="76"/>
        <v>12.668119265831375</v>
      </c>
      <c r="N374" s="52">
        <f t="shared" si="76"/>
        <v>2.8979320778718258</v>
      </c>
      <c r="O374" s="52">
        <f t="shared" si="76"/>
        <v>2.5335768562147618</v>
      </c>
      <c r="P374" s="51">
        <f t="shared" si="69"/>
        <v>22.875787771340043</v>
      </c>
      <c r="Q374" s="51" t="s">
        <v>4</v>
      </c>
      <c r="R374" s="51">
        <f t="shared" si="70"/>
        <v>19.999629013979682</v>
      </c>
      <c r="S374" s="51" t="s">
        <v>4</v>
      </c>
      <c r="T374" s="51">
        <f t="shared" si="71"/>
        <v>2.8761587573603613</v>
      </c>
      <c r="U374" s="51">
        <f t="shared" si="72"/>
        <v>42.875416785319729</v>
      </c>
      <c r="V374" s="51">
        <f t="shared" si="68"/>
        <v>6.7081767898875322</v>
      </c>
      <c r="W374" s="51">
        <f t="shared" si="74"/>
        <v>14.636113121269444</v>
      </c>
      <c r="X374" s="43" t="s">
        <v>6</v>
      </c>
    </row>
    <row r="375" spans="2:24" ht="15" x14ac:dyDescent="0.25">
      <c r="B375" s="44">
        <v>40394</v>
      </c>
      <c r="C375" s="44" t="s">
        <v>5</v>
      </c>
      <c r="D375" s="57">
        <v>46.880600000000001</v>
      </c>
      <c r="E375" s="57" t="s">
        <v>4</v>
      </c>
      <c r="F375" s="58">
        <v>46.391800000000003</v>
      </c>
      <c r="G375" s="58" t="s">
        <v>4</v>
      </c>
      <c r="H375" s="58">
        <v>46.828699999999998</v>
      </c>
      <c r="I375" s="58" t="s">
        <v>4</v>
      </c>
      <c r="J375" s="49">
        <f t="shared" si="65"/>
        <v>0.51879999999999882</v>
      </c>
      <c r="K375" s="50">
        <f t="shared" si="66"/>
        <v>0.28930000000000433</v>
      </c>
      <c r="L375" s="50">
        <f t="shared" si="67"/>
        <v>0</v>
      </c>
      <c r="M375" s="50">
        <f t="shared" si="76"/>
        <v>12.282053603986276</v>
      </c>
      <c r="N375" s="52">
        <f t="shared" si="76"/>
        <v>2.9802369294524143</v>
      </c>
      <c r="O375" s="52">
        <f t="shared" si="76"/>
        <v>2.3526070807708503</v>
      </c>
      <c r="P375" s="51">
        <f t="shared" si="69"/>
        <v>24.264972500080486</v>
      </c>
      <c r="Q375" s="51" t="s">
        <v>4</v>
      </c>
      <c r="R375" s="51">
        <f t="shared" si="70"/>
        <v>19.154834823447491</v>
      </c>
      <c r="S375" s="51" t="s">
        <v>4</v>
      </c>
      <c r="T375" s="51">
        <f t="shared" si="71"/>
        <v>5.1101376766329949</v>
      </c>
      <c r="U375" s="51">
        <f t="shared" si="72"/>
        <v>43.419807323527976</v>
      </c>
      <c r="V375" s="51">
        <f t="shared" si="68"/>
        <v>11.769139458764835</v>
      </c>
      <c r="W375" s="51">
        <f t="shared" si="74"/>
        <v>14.431329288233401</v>
      </c>
      <c r="X375" s="43" t="s">
        <v>6</v>
      </c>
    </row>
    <row r="376" spans="2:24" ht="15" x14ac:dyDescent="0.25">
      <c r="B376" s="44">
        <v>40395</v>
      </c>
      <c r="C376" s="44" t="s">
        <v>5</v>
      </c>
      <c r="D376" s="57">
        <v>46.8108</v>
      </c>
      <c r="E376" s="57" t="s">
        <v>4</v>
      </c>
      <c r="F376" s="58">
        <v>46.411700000000003</v>
      </c>
      <c r="G376" s="58" t="s">
        <v>4</v>
      </c>
      <c r="H376" s="58">
        <v>46.720999999999997</v>
      </c>
      <c r="I376" s="58" t="s">
        <v>4</v>
      </c>
      <c r="J376" s="49">
        <f t="shared" si="65"/>
        <v>0.41699999999999449</v>
      </c>
      <c r="K376" s="50">
        <f t="shared" si="66"/>
        <v>0</v>
      </c>
      <c r="L376" s="50">
        <f t="shared" si="67"/>
        <v>0</v>
      </c>
      <c r="M376" s="50">
        <f t="shared" si="76"/>
        <v>11.821764060844393</v>
      </c>
      <c r="N376" s="52">
        <f t="shared" si="76"/>
        <v>2.7673628630629561</v>
      </c>
      <c r="O376" s="52">
        <f t="shared" si="76"/>
        <v>2.1845637178586466</v>
      </c>
      <c r="P376" s="51">
        <f t="shared" si="69"/>
        <v>23.409051718676338</v>
      </c>
      <c r="Q376" s="51" t="s">
        <v>4</v>
      </c>
      <c r="R376" s="51">
        <f t="shared" si="70"/>
        <v>18.479168647040396</v>
      </c>
      <c r="S376" s="51" t="s">
        <v>4</v>
      </c>
      <c r="T376" s="51">
        <f t="shared" si="71"/>
        <v>4.9298830716359419</v>
      </c>
      <c r="U376" s="51">
        <f t="shared" si="72"/>
        <v>41.888220365716734</v>
      </c>
      <c r="V376" s="51">
        <f t="shared" si="68"/>
        <v>11.769139458764849</v>
      </c>
      <c r="W376" s="51">
        <f t="shared" si="74"/>
        <v>14.241172871842791</v>
      </c>
      <c r="X376" s="43" t="s">
        <v>6</v>
      </c>
    </row>
    <row r="377" spans="2:24" ht="15" x14ac:dyDescent="0.25">
      <c r="B377" s="44">
        <v>40396</v>
      </c>
      <c r="C377" s="44" t="s">
        <v>5</v>
      </c>
      <c r="D377" s="57">
        <v>46.740900000000003</v>
      </c>
      <c r="E377" s="57" t="s">
        <v>4</v>
      </c>
      <c r="F377" s="58">
        <v>45.942799999999998</v>
      </c>
      <c r="G377" s="58" t="s">
        <v>4</v>
      </c>
      <c r="H377" s="58">
        <v>46.6511</v>
      </c>
      <c r="I377" s="58" t="s">
        <v>4</v>
      </c>
      <c r="J377" s="49">
        <f t="shared" si="65"/>
        <v>0.79810000000000514</v>
      </c>
      <c r="K377" s="50">
        <f t="shared" si="66"/>
        <v>0</v>
      </c>
      <c r="L377" s="50">
        <f t="shared" si="67"/>
        <v>0.46890000000000498</v>
      </c>
      <c r="M377" s="50">
        <f t="shared" si="76"/>
        <v>11.775452342212656</v>
      </c>
      <c r="N377" s="52">
        <f t="shared" si="76"/>
        <v>2.5696940871298879</v>
      </c>
      <c r="O377" s="52">
        <f t="shared" si="76"/>
        <v>2.4974234522973195</v>
      </c>
      <c r="P377" s="51">
        <f t="shared" si="69"/>
        <v>21.822466028910377</v>
      </c>
      <c r="Q377" s="51" t="s">
        <v>4</v>
      </c>
      <c r="R377" s="51">
        <f t="shared" si="70"/>
        <v>21.208726252872282</v>
      </c>
      <c r="S377" s="51" t="s">
        <v>4</v>
      </c>
      <c r="T377" s="51">
        <f t="shared" si="71"/>
        <v>0.61373977603809493</v>
      </c>
      <c r="U377" s="51">
        <f t="shared" si="72"/>
        <v>43.031192281782658</v>
      </c>
      <c r="V377" s="51">
        <f t="shared" si="68"/>
        <v>1.4262671878090696</v>
      </c>
      <c r="W377" s="51">
        <f t="shared" si="74"/>
        <v>13.32582246584038</v>
      </c>
      <c r="X377" s="43" t="s">
        <v>6</v>
      </c>
    </row>
    <row r="378" spans="2:24" ht="15" x14ac:dyDescent="0.25">
      <c r="B378" s="44">
        <v>40399</v>
      </c>
      <c r="C378" s="44" t="s">
        <v>5</v>
      </c>
      <c r="D378" s="57">
        <v>47.080100000000002</v>
      </c>
      <c r="E378" s="57" t="s">
        <v>4</v>
      </c>
      <c r="F378" s="58">
        <v>46.681100000000001</v>
      </c>
      <c r="G378" s="58" t="s">
        <v>4</v>
      </c>
      <c r="H378" s="58">
        <v>46.970399999999998</v>
      </c>
      <c r="I378" s="58" t="s">
        <v>4</v>
      </c>
      <c r="J378" s="49">
        <f t="shared" si="65"/>
        <v>0.42900000000000205</v>
      </c>
      <c r="K378" s="50">
        <f t="shared" si="66"/>
        <v>0.33919999999999817</v>
      </c>
      <c r="L378" s="50">
        <f t="shared" si="67"/>
        <v>0</v>
      </c>
      <c r="M378" s="50">
        <f t="shared" si="76"/>
        <v>11.363348603483182</v>
      </c>
      <c r="N378" s="52">
        <f t="shared" si="76"/>
        <v>2.7253445094777513</v>
      </c>
      <c r="O378" s="52">
        <f t="shared" si="76"/>
        <v>2.3190360628475108</v>
      </c>
      <c r="P378" s="51">
        <f t="shared" si="69"/>
        <v>23.983639018540341</v>
      </c>
      <c r="Q378" s="51" t="s">
        <v>4</v>
      </c>
      <c r="R378" s="51">
        <f t="shared" si="70"/>
        <v>20.408034143532849</v>
      </c>
      <c r="S378" s="51" t="s">
        <v>4</v>
      </c>
      <c r="T378" s="51">
        <f t="shared" si="71"/>
        <v>3.5756048750074925</v>
      </c>
      <c r="U378" s="51">
        <f t="shared" si="72"/>
        <v>44.391673162073189</v>
      </c>
      <c r="V378" s="51">
        <f t="shared" si="68"/>
        <v>8.0546747178305811</v>
      </c>
      <c r="W378" s="51">
        <f t="shared" si="74"/>
        <v>12.949311912411108</v>
      </c>
      <c r="X378" s="43" t="s">
        <v>6</v>
      </c>
    </row>
    <row r="379" spans="2:24" ht="15" x14ac:dyDescent="0.25">
      <c r="B379" s="44">
        <v>40400</v>
      </c>
      <c r="C379" s="44" t="s">
        <v>5</v>
      </c>
      <c r="D379" s="57">
        <v>46.840699999999998</v>
      </c>
      <c r="E379" s="57" t="s">
        <v>4</v>
      </c>
      <c r="F379" s="58">
        <v>46.1723</v>
      </c>
      <c r="G379" s="58" t="s">
        <v>4</v>
      </c>
      <c r="H379" s="58">
        <v>46.563899999999997</v>
      </c>
      <c r="I379" s="58" t="s">
        <v>4</v>
      </c>
      <c r="J379" s="49">
        <f t="shared" si="65"/>
        <v>0.79809999999999803</v>
      </c>
      <c r="K379" s="50">
        <f t="shared" si="66"/>
        <v>0</v>
      </c>
      <c r="L379" s="50">
        <f t="shared" si="67"/>
        <v>0.50880000000000081</v>
      </c>
      <c r="M379" s="50">
        <f t="shared" si="76"/>
        <v>11.349780846091525</v>
      </c>
      <c r="N379" s="52">
        <f t="shared" si="76"/>
        <v>2.5306770445150546</v>
      </c>
      <c r="O379" s="52">
        <f t="shared" si="76"/>
        <v>2.6621906297869753</v>
      </c>
      <c r="P379" s="51">
        <f t="shared" si="69"/>
        <v>22.297144577787449</v>
      </c>
      <c r="Q379" s="51" t="s">
        <v>4</v>
      </c>
      <c r="R379" s="51">
        <f t="shared" si="70"/>
        <v>23.455876953815739</v>
      </c>
      <c r="S379" s="51" t="s">
        <v>4</v>
      </c>
      <c r="T379" s="51">
        <f t="shared" si="71"/>
        <v>1.1587323760282899</v>
      </c>
      <c r="U379" s="51">
        <f t="shared" si="72"/>
        <v>45.753021531603189</v>
      </c>
      <c r="V379" s="51">
        <f t="shared" si="68"/>
        <v>2.5325811000873757</v>
      </c>
      <c r="W379" s="51">
        <f t="shared" si="74"/>
        <v>12.205259711530843</v>
      </c>
      <c r="X379" s="43" t="s">
        <v>6</v>
      </c>
    </row>
    <row r="380" spans="2:24" ht="15" x14ac:dyDescent="0.25">
      <c r="B380" s="44">
        <v>40401</v>
      </c>
      <c r="C380" s="44" t="s">
        <v>5</v>
      </c>
      <c r="D380" s="57">
        <v>45.813099999999999</v>
      </c>
      <c r="E380" s="57" t="s">
        <v>4</v>
      </c>
      <c r="F380" s="58">
        <v>45.104799999999997</v>
      </c>
      <c r="G380" s="58" t="s">
        <v>4</v>
      </c>
      <c r="H380" s="58">
        <v>45.2943</v>
      </c>
      <c r="I380" s="58" t="s">
        <v>4</v>
      </c>
      <c r="J380" s="49">
        <f t="shared" si="65"/>
        <v>1.4590999999999994</v>
      </c>
      <c r="K380" s="50">
        <f t="shared" si="66"/>
        <v>0</v>
      </c>
      <c r="L380" s="50">
        <f t="shared" si="67"/>
        <v>1.0675000000000026</v>
      </c>
      <c r="M380" s="50">
        <f t="shared" si="76"/>
        <v>11.998182214227844</v>
      </c>
      <c r="N380" s="52">
        <f t="shared" si="76"/>
        <v>2.3499143984782651</v>
      </c>
      <c r="O380" s="52">
        <f t="shared" si="76"/>
        <v>3.5395341562307654</v>
      </c>
      <c r="P380" s="51">
        <f t="shared" si="69"/>
        <v>19.5855868540791</v>
      </c>
      <c r="Q380" s="51" t="s">
        <v>4</v>
      </c>
      <c r="R380" s="51">
        <f t="shared" si="70"/>
        <v>29.500586780833082</v>
      </c>
      <c r="S380" s="51" t="s">
        <v>4</v>
      </c>
      <c r="T380" s="51">
        <f t="shared" si="71"/>
        <v>9.9149999267539819</v>
      </c>
      <c r="U380" s="51">
        <f t="shared" si="72"/>
        <v>49.086173634912186</v>
      </c>
      <c r="V380" s="51">
        <f t="shared" si="68"/>
        <v>20.199170545454802</v>
      </c>
      <c r="W380" s="51">
        <f t="shared" si="74"/>
        <v>12.776253342525411</v>
      </c>
      <c r="X380" s="43" t="s">
        <v>6</v>
      </c>
    </row>
    <row r="381" spans="2:24" ht="15" x14ac:dyDescent="0.25">
      <c r="B381" s="44">
        <v>40402</v>
      </c>
      <c r="C381" s="44" t="s">
        <v>5</v>
      </c>
      <c r="D381" s="57">
        <v>45.134700000000002</v>
      </c>
      <c r="E381" s="57" t="s">
        <v>4</v>
      </c>
      <c r="F381" s="58">
        <v>44.346499999999999</v>
      </c>
      <c r="G381" s="58" t="s">
        <v>4</v>
      </c>
      <c r="H381" s="58">
        <v>44.935200000000002</v>
      </c>
      <c r="I381" s="58" t="s">
        <v>4</v>
      </c>
      <c r="J381" s="49">
        <f t="shared" si="65"/>
        <v>0.94780000000000086</v>
      </c>
      <c r="K381" s="50">
        <f t="shared" si="66"/>
        <v>0</v>
      </c>
      <c r="L381" s="50">
        <f t="shared" si="67"/>
        <v>0.75829999999999842</v>
      </c>
      <c r="M381" s="50">
        <f t="shared" si="76"/>
        <v>12.088969198925856</v>
      </c>
      <c r="N381" s="52">
        <f t="shared" si="76"/>
        <v>2.1820633700155319</v>
      </c>
      <c r="O381" s="52">
        <f t="shared" si="76"/>
        <v>4.0450102879285659</v>
      </c>
      <c r="P381" s="51">
        <f t="shared" si="69"/>
        <v>18.050036641746221</v>
      </c>
      <c r="Q381" s="51" t="s">
        <v>4</v>
      </c>
      <c r="R381" s="51">
        <f t="shared" si="70"/>
        <v>33.460340756662518</v>
      </c>
      <c r="S381" s="51" t="s">
        <v>4</v>
      </c>
      <c r="T381" s="51">
        <f t="shared" si="71"/>
        <v>15.410304114916297</v>
      </c>
      <c r="U381" s="51">
        <f t="shared" si="72"/>
        <v>51.510377398408735</v>
      </c>
      <c r="V381" s="51">
        <f t="shared" si="68"/>
        <v>29.916892271483054</v>
      </c>
      <c r="W381" s="51">
        <f t="shared" si="74"/>
        <v>14.000584694593813</v>
      </c>
      <c r="X381" s="43" t="s">
        <v>6</v>
      </c>
    </row>
    <row r="382" spans="2:24" ht="15" x14ac:dyDescent="0.25">
      <c r="B382" s="44">
        <v>40403</v>
      </c>
      <c r="C382" s="44" t="s">
        <v>5</v>
      </c>
      <c r="D382" s="57">
        <v>44.955100000000002</v>
      </c>
      <c r="E382" s="57" t="s">
        <v>4</v>
      </c>
      <c r="F382" s="58">
        <v>44.605899999999998</v>
      </c>
      <c r="G382" s="58" t="s">
        <v>4</v>
      </c>
      <c r="H382" s="58">
        <v>44.615900000000003</v>
      </c>
      <c r="I382" s="58" t="s">
        <v>4</v>
      </c>
      <c r="J382" s="49">
        <f t="shared" si="65"/>
        <v>0.34920000000000329</v>
      </c>
      <c r="K382" s="50">
        <f t="shared" si="66"/>
        <v>0</v>
      </c>
      <c r="L382" s="50">
        <f t="shared" si="67"/>
        <v>0</v>
      </c>
      <c r="M382" s="50">
        <f t="shared" si="76"/>
        <v>11.574671399002584</v>
      </c>
      <c r="N382" s="52">
        <f t="shared" si="76"/>
        <v>2.0262017007287083</v>
      </c>
      <c r="O382" s="52">
        <f t="shared" si="76"/>
        <v>3.7560809816479539</v>
      </c>
      <c r="P382" s="51">
        <f t="shared" si="69"/>
        <v>17.50547925622589</v>
      </c>
      <c r="Q382" s="51" t="s">
        <v>4</v>
      </c>
      <c r="R382" s="51">
        <f t="shared" si="70"/>
        <v>32.450864928844751</v>
      </c>
      <c r="S382" s="51" t="s">
        <v>4</v>
      </c>
      <c r="T382" s="51">
        <f t="shared" si="71"/>
        <v>14.945385672618862</v>
      </c>
      <c r="U382" s="51">
        <f t="shared" si="72"/>
        <v>49.956344185070641</v>
      </c>
      <c r="V382" s="51">
        <f t="shared" si="68"/>
        <v>29.916892271483032</v>
      </c>
      <c r="W382" s="51">
        <f t="shared" si="74"/>
        <v>15.137463807228757</v>
      </c>
      <c r="X382" s="43" t="s">
        <v>6</v>
      </c>
    </row>
    <row r="383" spans="2:24" ht="15" x14ac:dyDescent="0.25">
      <c r="B383" s="44">
        <v>40406</v>
      </c>
      <c r="C383" s="44" t="s">
        <v>5</v>
      </c>
      <c r="D383" s="57">
        <v>45.005000000000003</v>
      </c>
      <c r="E383" s="57" t="s">
        <v>4</v>
      </c>
      <c r="F383" s="58">
        <v>44.196899999999999</v>
      </c>
      <c r="G383" s="58" t="s">
        <v>4</v>
      </c>
      <c r="H383" s="58">
        <v>44.695700000000002</v>
      </c>
      <c r="I383" s="58" t="s">
        <v>4</v>
      </c>
      <c r="J383" s="49">
        <f t="shared" si="65"/>
        <v>0.80810000000000315</v>
      </c>
      <c r="K383" s="50">
        <f t="shared" si="66"/>
        <v>0</v>
      </c>
      <c r="L383" s="50">
        <f t="shared" si="67"/>
        <v>0.40899999999999892</v>
      </c>
      <c r="M383" s="50">
        <f t="shared" si="76"/>
        <v>11.556009156216689</v>
      </c>
      <c r="N383" s="52">
        <f t="shared" si="76"/>
        <v>1.8814730078195148</v>
      </c>
      <c r="O383" s="52">
        <f t="shared" si="76"/>
        <v>3.8967894829588134</v>
      </c>
      <c r="P383" s="51">
        <f t="shared" si="69"/>
        <v>16.281338846182503</v>
      </c>
      <c r="Q383" s="51" t="s">
        <v>4</v>
      </c>
      <c r="R383" s="51">
        <f t="shared" si="70"/>
        <v>33.720893002775881</v>
      </c>
      <c r="S383" s="51" t="s">
        <v>4</v>
      </c>
      <c r="T383" s="51">
        <f t="shared" si="71"/>
        <v>17.439554156593378</v>
      </c>
      <c r="U383" s="51">
        <f t="shared" si="72"/>
        <v>50.002231848958388</v>
      </c>
      <c r="V383" s="51">
        <f t="shared" si="68"/>
        <v>34.877551484647711</v>
      </c>
      <c r="W383" s="51">
        <f t="shared" si="74"/>
        <v>16.547470069901539</v>
      </c>
      <c r="X383" s="43" t="s">
        <v>6</v>
      </c>
    </row>
    <row r="384" spans="2:24" ht="15" x14ac:dyDescent="0.25">
      <c r="B384" s="44">
        <v>40407</v>
      </c>
      <c r="C384" s="44" t="s">
        <v>5</v>
      </c>
      <c r="D384" s="57">
        <v>45.673400000000001</v>
      </c>
      <c r="E384" s="57" t="s">
        <v>4</v>
      </c>
      <c r="F384" s="58">
        <v>44.925199999999997</v>
      </c>
      <c r="G384" s="58" t="s">
        <v>4</v>
      </c>
      <c r="H384" s="58">
        <v>45.266399999999997</v>
      </c>
      <c r="I384" s="58" t="s">
        <v>4</v>
      </c>
      <c r="J384" s="49">
        <f t="shared" si="65"/>
        <v>0.97769999999999868</v>
      </c>
      <c r="K384" s="50">
        <f t="shared" si="66"/>
        <v>0.66839999999999833</v>
      </c>
      <c r="L384" s="50">
        <f t="shared" si="67"/>
        <v>0</v>
      </c>
      <c r="M384" s="50">
        <f t="shared" si="76"/>
        <v>11.708279930772639</v>
      </c>
      <c r="N384" s="52">
        <f t="shared" si="76"/>
        <v>2.4154820786895477</v>
      </c>
      <c r="O384" s="52">
        <f t="shared" si="76"/>
        <v>3.618447377033184</v>
      </c>
      <c r="P384" s="51">
        <f t="shared" si="69"/>
        <v>20.630546015055419</v>
      </c>
      <c r="Q384" s="51" t="s">
        <v>4</v>
      </c>
      <c r="R384" s="51">
        <f t="shared" si="70"/>
        <v>30.905029589554744</v>
      </c>
      <c r="S384" s="51" t="s">
        <v>4</v>
      </c>
      <c r="T384" s="51">
        <f t="shared" si="71"/>
        <v>10.274483574499325</v>
      </c>
      <c r="U384" s="51">
        <f t="shared" si="72"/>
        <v>51.535575604610159</v>
      </c>
      <c r="V384" s="51">
        <f t="shared" si="68"/>
        <v>19.936681513614861</v>
      </c>
      <c r="W384" s="51">
        <f t="shared" si="74"/>
        <v>16.789556601595347</v>
      </c>
      <c r="X384" s="43" t="s">
        <v>6</v>
      </c>
    </row>
    <row r="385" spans="2:24" ht="15" x14ac:dyDescent="0.25">
      <c r="B385" s="44">
        <v>40408</v>
      </c>
      <c r="C385" s="44" t="s">
        <v>5</v>
      </c>
      <c r="D385" s="57">
        <v>45.713299999999997</v>
      </c>
      <c r="E385" s="57" t="s">
        <v>4</v>
      </c>
      <c r="F385" s="58">
        <v>45.005000000000003</v>
      </c>
      <c r="G385" s="58" t="s">
        <v>4</v>
      </c>
      <c r="H385" s="58">
        <v>45.444000000000003</v>
      </c>
      <c r="I385" s="58" t="s">
        <v>4</v>
      </c>
      <c r="J385" s="49">
        <f t="shared" si="65"/>
        <v>0.70829999999999416</v>
      </c>
      <c r="K385" s="50">
        <f t="shared" si="66"/>
        <v>3.9899999999995828E-2</v>
      </c>
      <c r="L385" s="50">
        <f t="shared" si="67"/>
        <v>0</v>
      </c>
      <c r="M385" s="50">
        <f t="shared" si="76"/>
        <v>11.580274221431729</v>
      </c>
      <c r="N385" s="52">
        <f t="shared" si="76"/>
        <v>2.282847644497433</v>
      </c>
      <c r="O385" s="52">
        <f t="shared" si="76"/>
        <v>3.3599868501022421</v>
      </c>
      <c r="P385" s="51">
        <f t="shared" si="69"/>
        <v>19.713243407246299</v>
      </c>
      <c r="Q385" s="51" t="s">
        <v>4</v>
      </c>
      <c r="R385" s="51">
        <f t="shared" si="70"/>
        <v>29.014743397733021</v>
      </c>
      <c r="S385" s="51" t="s">
        <v>4</v>
      </c>
      <c r="T385" s="51">
        <f t="shared" si="71"/>
        <v>9.3014999904867217</v>
      </c>
      <c r="U385" s="51">
        <f t="shared" si="72"/>
        <v>48.727986804979324</v>
      </c>
      <c r="V385" s="51">
        <f t="shared" si="68"/>
        <v>19.08861949851012</v>
      </c>
      <c r="W385" s="51">
        <f t="shared" si="74"/>
        <v>16.953775379946403</v>
      </c>
      <c r="X385" s="43" t="s">
        <v>6</v>
      </c>
    </row>
    <row r="386" spans="2:24" ht="15" x14ac:dyDescent="0.25">
      <c r="B386" s="44">
        <v>40409</v>
      </c>
      <c r="C386" s="44" t="s">
        <v>5</v>
      </c>
      <c r="D386" s="57">
        <v>45.354199999999999</v>
      </c>
      <c r="E386" s="57" t="s">
        <v>4</v>
      </c>
      <c r="F386" s="58">
        <v>44.456299999999999</v>
      </c>
      <c r="G386" s="58" t="s">
        <v>4</v>
      </c>
      <c r="H386" s="58">
        <v>44.755600000000001</v>
      </c>
      <c r="I386" s="58" t="s">
        <v>4</v>
      </c>
      <c r="J386" s="49">
        <f t="shared" si="65"/>
        <v>0.9877000000000038</v>
      </c>
      <c r="K386" s="50">
        <f t="shared" si="66"/>
        <v>0</v>
      </c>
      <c r="L386" s="50">
        <f t="shared" si="67"/>
        <v>0.54870000000000374</v>
      </c>
      <c r="M386" s="50">
        <f t="shared" si="76"/>
        <v>11.740811777043753</v>
      </c>
      <c r="N386" s="52">
        <f t="shared" si="76"/>
        <v>2.1197870984619023</v>
      </c>
      <c r="O386" s="52">
        <f t="shared" si="76"/>
        <v>3.6686877893806571</v>
      </c>
      <c r="P386" s="51">
        <f t="shared" si="69"/>
        <v>18.054859738119816</v>
      </c>
      <c r="Q386" s="51" t="s">
        <v>4</v>
      </c>
      <c r="R386" s="51">
        <f t="shared" si="70"/>
        <v>31.247309462484246</v>
      </c>
      <c r="S386" s="51" t="s">
        <v>4</v>
      </c>
      <c r="T386" s="51">
        <f t="shared" si="71"/>
        <v>13.19244972436443</v>
      </c>
      <c r="U386" s="51">
        <f t="shared" si="72"/>
        <v>49.302169200604062</v>
      </c>
      <c r="V386" s="51">
        <f t="shared" si="68"/>
        <v>26.758355541489625</v>
      </c>
      <c r="W386" s="51">
        <f t="shared" si="74"/>
        <v>17.65410253434235</v>
      </c>
      <c r="X386" s="43" t="s">
        <v>6</v>
      </c>
    </row>
    <row r="387" spans="2:24" ht="15" x14ac:dyDescent="0.25">
      <c r="B387" s="44">
        <v>40410</v>
      </c>
      <c r="C387" s="44" t="s">
        <v>5</v>
      </c>
      <c r="D387" s="57">
        <v>44.925199999999997</v>
      </c>
      <c r="E387" s="57" t="s">
        <v>4</v>
      </c>
      <c r="F387" s="58">
        <v>44.436300000000003</v>
      </c>
      <c r="G387" s="58" t="s">
        <v>4</v>
      </c>
      <c r="H387" s="58">
        <v>44.815399999999997</v>
      </c>
      <c r="I387" s="58" t="s">
        <v>4</v>
      </c>
      <c r="J387" s="49">
        <f t="shared" si="65"/>
        <v>0.4888999999999939</v>
      </c>
      <c r="K387" s="50">
        <f t="shared" si="66"/>
        <v>0</v>
      </c>
      <c r="L387" s="50">
        <f t="shared" si="67"/>
        <v>1.9999999999996021E-2</v>
      </c>
      <c r="M387" s="50">
        <f t="shared" ref="M387:O402" si="77">M386-(M386/14)+J387</f>
        <v>11.391082364397764</v>
      </c>
      <c r="N387" s="52">
        <f t="shared" si="77"/>
        <v>1.9683737342860521</v>
      </c>
      <c r="O387" s="52">
        <f t="shared" si="77"/>
        <v>3.4266386615677491</v>
      </c>
      <c r="P387" s="51">
        <f t="shared" si="69"/>
        <v>17.279953487458769</v>
      </c>
      <c r="Q387" s="51" t="s">
        <v>4</v>
      </c>
      <c r="R387" s="51">
        <f t="shared" si="70"/>
        <v>30.081765296312231</v>
      </c>
      <c r="S387" s="51" t="s">
        <v>4</v>
      </c>
      <c r="T387" s="51">
        <f t="shared" si="71"/>
        <v>12.801811808853461</v>
      </c>
      <c r="U387" s="51">
        <f t="shared" si="72"/>
        <v>47.361718783770996</v>
      </c>
      <c r="V387" s="51">
        <f t="shared" si="68"/>
        <v>27.029871671887339</v>
      </c>
      <c r="W387" s="51">
        <f t="shared" si="74"/>
        <v>18.323800329881276</v>
      </c>
      <c r="X387" s="43" t="s">
        <v>6</v>
      </c>
    </row>
    <row r="388" spans="2:24" ht="15" x14ac:dyDescent="0.25">
      <c r="B388" s="44">
        <v>40413</v>
      </c>
      <c r="C388" s="44" t="s">
        <v>5</v>
      </c>
      <c r="D388" s="57">
        <v>45.234499999999997</v>
      </c>
      <c r="E388" s="57" t="s">
        <v>4</v>
      </c>
      <c r="F388" s="58">
        <v>44.356499999999997</v>
      </c>
      <c r="G388" s="58" t="s">
        <v>4</v>
      </c>
      <c r="H388" s="58">
        <v>44.3765</v>
      </c>
      <c r="I388" s="58" t="s">
        <v>4</v>
      </c>
      <c r="J388" s="49">
        <f t="shared" si="65"/>
        <v>0.87800000000000011</v>
      </c>
      <c r="K388" s="50">
        <f t="shared" si="66"/>
        <v>0.30930000000000035</v>
      </c>
      <c r="L388" s="50">
        <f t="shared" si="67"/>
        <v>0</v>
      </c>
      <c r="M388" s="50">
        <f t="shared" si="77"/>
        <v>11.455433624083639</v>
      </c>
      <c r="N388" s="52">
        <f t="shared" si="77"/>
        <v>2.1370756104084774</v>
      </c>
      <c r="O388" s="52">
        <f t="shared" si="77"/>
        <v>3.1818787571700526</v>
      </c>
      <c r="P388" s="51">
        <f t="shared" si="69"/>
        <v>18.655562770801961</v>
      </c>
      <c r="Q388" s="51" t="s">
        <v>4</v>
      </c>
      <c r="R388" s="51">
        <f t="shared" si="70"/>
        <v>27.77615288591559</v>
      </c>
      <c r="S388" s="51" t="s">
        <v>4</v>
      </c>
      <c r="T388" s="51">
        <f t="shared" si="71"/>
        <v>9.1205901151136288</v>
      </c>
      <c r="U388" s="51">
        <f t="shared" si="72"/>
        <v>46.43171565671755</v>
      </c>
      <c r="V388" s="51">
        <f t="shared" si="68"/>
        <v>19.643017679003425</v>
      </c>
      <c r="W388" s="51">
        <f t="shared" si="74"/>
        <v>18.41803014053286</v>
      </c>
      <c r="X388" s="43" t="s">
        <v>6</v>
      </c>
    </row>
    <row r="389" spans="2:24" ht="15" x14ac:dyDescent="0.25">
      <c r="B389" s="44">
        <v>40414</v>
      </c>
      <c r="C389" s="44" t="s">
        <v>5</v>
      </c>
      <c r="D389" s="57">
        <v>44.017299999999999</v>
      </c>
      <c r="E389" s="57" t="s">
        <v>4</v>
      </c>
      <c r="F389" s="58">
        <v>43.363799999999998</v>
      </c>
      <c r="G389" s="58" t="s">
        <v>4</v>
      </c>
      <c r="H389" s="58">
        <v>43.548400000000001</v>
      </c>
      <c r="I389" s="58" t="s">
        <v>4</v>
      </c>
      <c r="J389" s="49">
        <f t="shared" ref="J389:J452" si="78">MAX(D389-F389,ABS(D389-H388),ABS(F389-H388))</f>
        <v>1.0127000000000024</v>
      </c>
      <c r="K389" s="50">
        <f t="shared" ref="K389:K452" si="79">IF(D389-D388&gt;F388-F389,MAX(D389-D388,0),0)</f>
        <v>0</v>
      </c>
      <c r="L389" s="50">
        <f t="shared" ref="L389:L452" si="80">IF(F388-F389&gt;D389-D388,MAX(F388-F389,0),0)</f>
        <v>0.99269999999999925</v>
      </c>
      <c r="M389" s="50">
        <f t="shared" si="77"/>
        <v>11.649888365220525</v>
      </c>
      <c r="N389" s="52">
        <f t="shared" si="77"/>
        <v>1.9844273525221576</v>
      </c>
      <c r="O389" s="52">
        <f t="shared" si="77"/>
        <v>3.9473017030864765</v>
      </c>
      <c r="P389" s="51">
        <f t="shared" si="69"/>
        <v>17.033874405581859</v>
      </c>
      <c r="Q389" s="51" t="s">
        <v>4</v>
      </c>
      <c r="R389" s="51">
        <f t="shared" si="70"/>
        <v>33.882742729713335</v>
      </c>
      <c r="S389" s="51" t="s">
        <v>4</v>
      </c>
      <c r="T389" s="51">
        <f t="shared" si="71"/>
        <v>16.848868324131477</v>
      </c>
      <c r="U389" s="51">
        <f t="shared" si="72"/>
        <v>50.916617135295198</v>
      </c>
      <c r="V389" s="51">
        <f t="shared" si="68"/>
        <v>33.091099275823467</v>
      </c>
      <c r="W389" s="51">
        <f t="shared" si="74"/>
        <v>19.46610650733933</v>
      </c>
      <c r="X389" s="43" t="s">
        <v>6</v>
      </c>
    </row>
    <row r="390" spans="2:24" ht="15" x14ac:dyDescent="0.25">
      <c r="B390" s="44">
        <v>40415</v>
      </c>
      <c r="C390" s="44" t="s">
        <v>5</v>
      </c>
      <c r="D390" s="57">
        <v>44.156999999999996</v>
      </c>
      <c r="E390" s="57" t="s">
        <v>4</v>
      </c>
      <c r="F390" s="58">
        <v>43.1693</v>
      </c>
      <c r="G390" s="58" t="s">
        <v>4</v>
      </c>
      <c r="H390" s="58">
        <v>43.967399999999998</v>
      </c>
      <c r="I390" s="58" t="s">
        <v>4</v>
      </c>
      <c r="J390" s="49">
        <f t="shared" si="78"/>
        <v>0.98769999999999669</v>
      </c>
      <c r="K390" s="50">
        <f t="shared" si="79"/>
        <v>0</v>
      </c>
      <c r="L390" s="50">
        <f t="shared" si="80"/>
        <v>0.1944999999999979</v>
      </c>
      <c r="M390" s="50">
        <f t="shared" si="77"/>
        <v>11.805453481990483</v>
      </c>
      <c r="N390" s="52">
        <f t="shared" si="77"/>
        <v>1.8426825416277177</v>
      </c>
      <c r="O390" s="52">
        <f t="shared" si="77"/>
        <v>3.8598515814374403</v>
      </c>
      <c r="P390" s="51">
        <f t="shared" si="69"/>
        <v>15.608740015271556</v>
      </c>
      <c r="Q390" s="51" t="s">
        <v>4</v>
      </c>
      <c r="R390" s="51">
        <f t="shared" si="70"/>
        <v>32.695496088530113</v>
      </c>
      <c r="S390" s="51" t="s">
        <v>4</v>
      </c>
      <c r="T390" s="51">
        <f t="shared" si="71"/>
        <v>17.086756073258556</v>
      </c>
      <c r="U390" s="51">
        <f t="shared" si="72"/>
        <v>48.304236103801671</v>
      </c>
      <c r="V390" s="51">
        <f t="shared" si="68"/>
        <v>35.373204197951871</v>
      </c>
      <c r="W390" s="51">
        <f t="shared" si="74"/>
        <v>20.60232777095451</v>
      </c>
      <c r="X390" s="43" t="s">
        <v>6</v>
      </c>
    </row>
    <row r="391" spans="2:24" ht="15" x14ac:dyDescent="0.25">
      <c r="B391" s="44">
        <v>40416</v>
      </c>
      <c r="C391" s="44" t="s">
        <v>5</v>
      </c>
      <c r="D391" s="57">
        <v>44.216799999999999</v>
      </c>
      <c r="E391" s="57" t="s">
        <v>4</v>
      </c>
      <c r="F391" s="58">
        <v>43.398699999999998</v>
      </c>
      <c r="G391" s="58" t="s">
        <v>4</v>
      </c>
      <c r="H391" s="58">
        <v>43.438600000000001</v>
      </c>
      <c r="I391" s="58" t="s">
        <v>4</v>
      </c>
      <c r="J391" s="49">
        <f t="shared" si="78"/>
        <v>0.81810000000000116</v>
      </c>
      <c r="K391" s="50">
        <f t="shared" si="79"/>
        <v>5.980000000000274E-2</v>
      </c>
      <c r="L391" s="50">
        <f t="shared" si="80"/>
        <v>0</v>
      </c>
      <c r="M391" s="50">
        <f t="shared" si="77"/>
        <v>11.78030680470545</v>
      </c>
      <c r="N391" s="52">
        <f t="shared" si="77"/>
        <v>1.7708623600828834</v>
      </c>
      <c r="O391" s="52">
        <f t="shared" si="77"/>
        <v>3.5841478970490517</v>
      </c>
      <c r="P391" s="51">
        <f t="shared" si="69"/>
        <v>15.032395925168448</v>
      </c>
      <c r="Q391" s="51" t="s">
        <v>4</v>
      </c>
      <c r="R391" s="51">
        <f t="shared" si="70"/>
        <v>30.424911307211648</v>
      </c>
      <c r="S391" s="51" t="s">
        <v>4</v>
      </c>
      <c r="T391" s="51">
        <f t="shared" si="71"/>
        <v>15.3925153820432</v>
      </c>
      <c r="U391" s="51">
        <f t="shared" si="72"/>
        <v>45.457307232380096</v>
      </c>
      <c r="V391" s="51">
        <f t="shared" si="68"/>
        <v>33.861476447242836</v>
      </c>
      <c r="W391" s="51">
        <f t="shared" si="74"/>
        <v>21.54940981926082</v>
      </c>
      <c r="X391" s="43" t="s">
        <v>6</v>
      </c>
    </row>
    <row r="392" spans="2:24" ht="15" x14ac:dyDescent="0.25">
      <c r="B392" s="44">
        <v>40417</v>
      </c>
      <c r="C392" s="44" t="s">
        <v>5</v>
      </c>
      <c r="D392" s="57">
        <v>44.057200000000002</v>
      </c>
      <c r="E392" s="57" t="s">
        <v>4</v>
      </c>
      <c r="F392" s="58">
        <v>42.87</v>
      </c>
      <c r="G392" s="58" t="s">
        <v>4</v>
      </c>
      <c r="H392" s="58">
        <v>43.967399999999998</v>
      </c>
      <c r="I392" s="58" t="s">
        <v>4</v>
      </c>
      <c r="J392" s="49">
        <f t="shared" si="78"/>
        <v>1.1872000000000043</v>
      </c>
      <c r="K392" s="50">
        <f t="shared" si="79"/>
        <v>0</v>
      </c>
      <c r="L392" s="50">
        <f t="shared" si="80"/>
        <v>0.52870000000000061</v>
      </c>
      <c r="M392" s="50">
        <f t="shared" si="77"/>
        <v>12.126056318655065</v>
      </c>
      <c r="N392" s="52">
        <f t="shared" si="77"/>
        <v>1.6443721915055347</v>
      </c>
      <c r="O392" s="52">
        <f t="shared" si="77"/>
        <v>3.8568373329741199</v>
      </c>
      <c r="P392" s="51">
        <f t="shared" si="69"/>
        <v>13.560651116025138</v>
      </c>
      <c r="Q392" s="51" t="s">
        <v>4</v>
      </c>
      <c r="R392" s="51">
        <f t="shared" si="70"/>
        <v>31.806196768529375</v>
      </c>
      <c r="S392" s="51" t="s">
        <v>4</v>
      </c>
      <c r="T392" s="51">
        <f t="shared" si="71"/>
        <v>18.245545652504237</v>
      </c>
      <c r="U392" s="51">
        <f t="shared" si="72"/>
        <v>45.366847884554517</v>
      </c>
      <c r="V392" s="51">
        <f t="shared" si="68"/>
        <v>40.217794498162768</v>
      </c>
      <c r="W392" s="51">
        <f t="shared" si="74"/>
        <v>22.882865867753818</v>
      </c>
      <c r="X392" s="43" t="s">
        <v>6</v>
      </c>
    </row>
    <row r="393" spans="2:24" ht="15" x14ac:dyDescent="0.25">
      <c r="B393" s="44">
        <v>40420</v>
      </c>
      <c r="C393" s="44" t="s">
        <v>5</v>
      </c>
      <c r="D393" s="57">
        <v>44.146999999999998</v>
      </c>
      <c r="E393" s="57" t="s">
        <v>4</v>
      </c>
      <c r="F393" s="58">
        <v>43.4985</v>
      </c>
      <c r="G393" s="58" t="s">
        <v>4</v>
      </c>
      <c r="H393" s="58">
        <v>43.508499999999998</v>
      </c>
      <c r="I393" s="58" t="s">
        <v>4</v>
      </c>
      <c r="J393" s="49">
        <f t="shared" si="78"/>
        <v>0.64849999999999852</v>
      </c>
      <c r="K393" s="50">
        <f t="shared" si="79"/>
        <v>8.9799999999996771E-2</v>
      </c>
      <c r="L393" s="50">
        <f t="shared" si="80"/>
        <v>0</v>
      </c>
      <c r="M393" s="50">
        <f t="shared" si="77"/>
        <v>11.90840943875113</v>
      </c>
      <c r="N393" s="52">
        <f t="shared" si="77"/>
        <v>1.6167170349694218</v>
      </c>
      <c r="O393" s="52">
        <f t="shared" si="77"/>
        <v>3.5813489520473971</v>
      </c>
      <c r="P393" s="51">
        <f t="shared" si="69"/>
        <v>13.576263423631255</v>
      </c>
      <c r="Q393" s="51" t="s">
        <v>4</v>
      </c>
      <c r="R393" s="51">
        <f t="shared" si="70"/>
        <v>30.074116702717131</v>
      </c>
      <c r="S393" s="51" t="s">
        <v>4</v>
      </c>
      <c r="T393" s="51">
        <f t="shared" si="71"/>
        <v>16.497853279085874</v>
      </c>
      <c r="U393" s="51">
        <f t="shared" si="72"/>
        <v>43.650380126348388</v>
      </c>
      <c r="V393" s="51">
        <f t="shared" si="68"/>
        <v>37.795440111476566</v>
      </c>
      <c r="W393" s="51">
        <f t="shared" si="74"/>
        <v>23.948049742305443</v>
      </c>
      <c r="X393" s="43" t="s">
        <v>6</v>
      </c>
    </row>
    <row r="394" spans="2:24" ht="15" x14ac:dyDescent="0.25">
      <c r="B394" s="44">
        <v>40421</v>
      </c>
      <c r="C394" s="44" t="s">
        <v>5</v>
      </c>
      <c r="D394" s="57">
        <v>43.747900000000001</v>
      </c>
      <c r="E394" s="57" t="s">
        <v>4</v>
      </c>
      <c r="F394" s="58">
        <v>43.079500000000003</v>
      </c>
      <c r="G394" s="58" t="s">
        <v>4</v>
      </c>
      <c r="H394" s="58">
        <v>43.358800000000002</v>
      </c>
      <c r="I394" s="58" t="s">
        <v>4</v>
      </c>
      <c r="J394" s="49">
        <f t="shared" si="78"/>
        <v>0.66839999999999833</v>
      </c>
      <c r="K394" s="50">
        <f t="shared" si="79"/>
        <v>0</v>
      </c>
      <c r="L394" s="50">
        <f t="shared" si="80"/>
        <v>0.41899999999999693</v>
      </c>
      <c r="M394" s="50">
        <f t="shared" si="77"/>
        <v>11.72620876455462</v>
      </c>
      <c r="N394" s="52">
        <f t="shared" si="77"/>
        <v>1.5012372467573203</v>
      </c>
      <c r="O394" s="52">
        <f t="shared" si="77"/>
        <v>3.744538312615437</v>
      </c>
      <c r="P394" s="51">
        <f t="shared" si="69"/>
        <v>12.802409345594997</v>
      </c>
      <c r="Q394" s="51" t="s">
        <v>4</v>
      </c>
      <c r="R394" s="51">
        <f t="shared" si="70"/>
        <v>31.933068801693469</v>
      </c>
      <c r="S394" s="51" t="s">
        <v>4</v>
      </c>
      <c r="T394" s="51">
        <f t="shared" si="71"/>
        <v>19.130659456098471</v>
      </c>
      <c r="U394" s="51">
        <f t="shared" si="72"/>
        <v>44.735478147288468</v>
      </c>
      <c r="V394" s="51">
        <f t="shared" si="68"/>
        <v>42.763954356567055</v>
      </c>
      <c r="W394" s="51">
        <f t="shared" si="74"/>
        <v>25.292042929038416</v>
      </c>
      <c r="X394" s="43" t="s">
        <v>6</v>
      </c>
    </row>
    <row r="395" spans="2:24" ht="15" x14ac:dyDescent="0.25">
      <c r="B395" s="44">
        <v>40422</v>
      </c>
      <c r="C395" s="44" t="s">
        <v>5</v>
      </c>
      <c r="D395" s="57">
        <v>44.805500000000002</v>
      </c>
      <c r="E395" s="57" t="s">
        <v>4</v>
      </c>
      <c r="F395" s="58">
        <v>43.967399999999998</v>
      </c>
      <c r="G395" s="58" t="s">
        <v>4</v>
      </c>
      <c r="H395" s="58">
        <v>44.655799999999999</v>
      </c>
      <c r="I395" s="58" t="s">
        <v>4</v>
      </c>
      <c r="J395" s="49">
        <f t="shared" si="78"/>
        <v>1.4466999999999999</v>
      </c>
      <c r="K395" s="50">
        <f t="shared" si="79"/>
        <v>1.0576000000000008</v>
      </c>
      <c r="L395" s="50">
        <f t="shared" si="80"/>
        <v>0</v>
      </c>
      <c r="M395" s="50">
        <f t="shared" si="77"/>
        <v>12.33532242422929</v>
      </c>
      <c r="N395" s="52">
        <f t="shared" si="77"/>
        <v>2.4516060148460839</v>
      </c>
      <c r="O395" s="52">
        <f t="shared" si="77"/>
        <v>3.477071290285763</v>
      </c>
      <c r="P395" s="51">
        <f t="shared" si="69"/>
        <v>19.874681265165712</v>
      </c>
      <c r="Q395" s="51" t="s">
        <v>4</v>
      </c>
      <c r="R395" s="51">
        <f t="shared" si="70"/>
        <v>28.187923839396607</v>
      </c>
      <c r="S395" s="51" t="s">
        <v>4</v>
      </c>
      <c r="T395" s="51">
        <f t="shared" si="71"/>
        <v>8.3132425742308946</v>
      </c>
      <c r="U395" s="51">
        <f t="shared" si="72"/>
        <v>48.062605104562323</v>
      </c>
      <c r="V395" s="51">
        <f t="shared" si="68"/>
        <v>17.296695749523082</v>
      </c>
      <c r="W395" s="51">
        <f t="shared" si="74"/>
        <v>24.720946701930181</v>
      </c>
      <c r="X395" s="43" t="s">
        <v>6</v>
      </c>
    </row>
    <row r="396" spans="2:24" ht="15" x14ac:dyDescent="0.25">
      <c r="B396" s="44">
        <v>40423</v>
      </c>
      <c r="C396" s="44" t="s">
        <v>5</v>
      </c>
      <c r="D396" s="57">
        <v>45.174599999999998</v>
      </c>
      <c r="E396" s="57" t="s">
        <v>4</v>
      </c>
      <c r="F396" s="58">
        <v>44.625900000000001</v>
      </c>
      <c r="G396" s="58" t="s">
        <v>4</v>
      </c>
      <c r="H396" s="58">
        <v>45.154600000000002</v>
      </c>
      <c r="I396" s="58" t="s">
        <v>4</v>
      </c>
      <c r="J396" s="49">
        <f t="shared" si="78"/>
        <v>0.54869999999999663</v>
      </c>
      <c r="K396" s="50">
        <f t="shared" si="79"/>
        <v>0.36909999999999599</v>
      </c>
      <c r="L396" s="50">
        <f t="shared" si="80"/>
        <v>0</v>
      </c>
      <c r="M396" s="50">
        <f t="shared" si="77"/>
        <v>12.002927965355765</v>
      </c>
      <c r="N396" s="52">
        <f t="shared" si="77"/>
        <v>2.6455912994999311</v>
      </c>
      <c r="O396" s="52">
        <f t="shared" si="77"/>
        <v>3.2287090552653512</v>
      </c>
      <c r="P396" s="51">
        <f t="shared" si="69"/>
        <v>22.041216169387518</v>
      </c>
      <c r="Q396" s="51" t="s">
        <v>4</v>
      </c>
      <c r="R396" s="51">
        <f t="shared" si="70"/>
        <v>26.899345431251636</v>
      </c>
      <c r="S396" s="51" t="s">
        <v>4</v>
      </c>
      <c r="T396" s="51">
        <f t="shared" si="71"/>
        <v>4.8581292618641179</v>
      </c>
      <c r="U396" s="51">
        <f t="shared" si="72"/>
        <v>48.940561600639157</v>
      </c>
      <c r="V396" s="51">
        <f t="shared" si="68"/>
        <v>9.9265907520780718</v>
      </c>
      <c r="W396" s="51">
        <f t="shared" si="74"/>
        <v>23.664206991226457</v>
      </c>
      <c r="X396" s="43" t="s">
        <v>6</v>
      </c>
    </row>
    <row r="397" spans="2:24" ht="15" x14ac:dyDescent="0.25">
      <c r="B397" s="44">
        <v>40424</v>
      </c>
      <c r="C397" s="44" t="s">
        <v>5</v>
      </c>
      <c r="D397" s="57">
        <v>45.9129</v>
      </c>
      <c r="E397" s="57" t="s">
        <v>4</v>
      </c>
      <c r="F397" s="58">
        <v>45.444000000000003</v>
      </c>
      <c r="G397" s="58" t="s">
        <v>4</v>
      </c>
      <c r="H397" s="58">
        <v>45.902900000000002</v>
      </c>
      <c r="I397" s="58" t="s">
        <v>4</v>
      </c>
      <c r="J397" s="49">
        <f t="shared" si="78"/>
        <v>0.75829999999999842</v>
      </c>
      <c r="K397" s="50">
        <f t="shared" si="79"/>
        <v>0.7383000000000024</v>
      </c>
      <c r="L397" s="50">
        <f t="shared" si="80"/>
        <v>0</v>
      </c>
      <c r="M397" s="50">
        <f t="shared" si="77"/>
        <v>11.903875967830352</v>
      </c>
      <c r="N397" s="52">
        <f t="shared" si="77"/>
        <v>3.1949204923927956</v>
      </c>
      <c r="O397" s="52">
        <f t="shared" si="77"/>
        <v>2.9980869798892549</v>
      </c>
      <c r="P397" s="51">
        <f t="shared" si="69"/>
        <v>26.839329484168967</v>
      </c>
      <c r="Q397" s="51" t="s">
        <v>4</v>
      </c>
      <c r="R397" s="51">
        <f t="shared" si="70"/>
        <v>25.185804925987465</v>
      </c>
      <c r="S397" s="51" t="s">
        <v>4</v>
      </c>
      <c r="T397" s="51">
        <f t="shared" si="71"/>
        <v>1.6535245581815019</v>
      </c>
      <c r="U397" s="51">
        <f t="shared" si="72"/>
        <v>52.025134410156433</v>
      </c>
      <c r="V397" s="51">
        <f t="shared" si="68"/>
        <v>3.1783186664073244</v>
      </c>
      <c r="W397" s="51">
        <f t="shared" si="74"/>
        <v>22.200929253739378</v>
      </c>
      <c r="X397" s="43" t="s">
        <v>6</v>
      </c>
    </row>
    <row r="398" spans="2:24" ht="15" x14ac:dyDescent="0.25">
      <c r="B398" s="44">
        <v>40428</v>
      </c>
      <c r="C398" s="44" t="s">
        <v>5</v>
      </c>
      <c r="D398" s="57">
        <v>45.922800000000002</v>
      </c>
      <c r="E398" s="57" t="s">
        <v>4</v>
      </c>
      <c r="F398" s="58">
        <v>45.518799999999999</v>
      </c>
      <c r="G398" s="58" t="s">
        <v>4</v>
      </c>
      <c r="H398" s="58">
        <v>45.593600000000002</v>
      </c>
      <c r="I398" s="58" t="s">
        <v>4</v>
      </c>
      <c r="J398" s="49">
        <f t="shared" si="78"/>
        <v>0.40400000000000347</v>
      </c>
      <c r="K398" s="50">
        <f t="shared" si="79"/>
        <v>9.9000000000017963E-3</v>
      </c>
      <c r="L398" s="50">
        <f t="shared" si="80"/>
        <v>0</v>
      </c>
      <c r="M398" s="50">
        <f t="shared" si="77"/>
        <v>11.45759911298533</v>
      </c>
      <c r="N398" s="52">
        <f t="shared" si="77"/>
        <v>2.9766118857933122</v>
      </c>
      <c r="O398" s="52">
        <f t="shared" si="77"/>
        <v>2.7839379098971651</v>
      </c>
      <c r="P398" s="51">
        <f t="shared" si="69"/>
        <v>25.979368421258563</v>
      </c>
      <c r="Q398" s="51" t="s">
        <v>4</v>
      </c>
      <c r="R398" s="51">
        <f t="shared" si="70"/>
        <v>24.29774233191684</v>
      </c>
      <c r="S398" s="51" t="s">
        <v>4</v>
      </c>
      <c r="T398" s="51">
        <f t="shared" si="71"/>
        <v>1.681626089341723</v>
      </c>
      <c r="U398" s="51">
        <f t="shared" si="72"/>
        <v>50.277110753175407</v>
      </c>
      <c r="V398" s="51">
        <f t="shared" si="68"/>
        <v>3.3447150485581849</v>
      </c>
      <c r="W398" s="51">
        <f t="shared" si="74"/>
        <v>20.854056810512152</v>
      </c>
      <c r="X398" s="43" t="s">
        <v>6</v>
      </c>
    </row>
    <row r="399" spans="2:24" ht="15" x14ac:dyDescent="0.25">
      <c r="B399" s="44">
        <v>40429</v>
      </c>
      <c r="C399" s="44" t="s">
        <v>5</v>
      </c>
      <c r="D399" s="57">
        <v>46.341900000000003</v>
      </c>
      <c r="E399" s="57" t="s">
        <v>4</v>
      </c>
      <c r="F399" s="58">
        <v>45.713299999999997</v>
      </c>
      <c r="G399" s="58" t="s">
        <v>4</v>
      </c>
      <c r="H399" s="58">
        <v>46.142299999999999</v>
      </c>
      <c r="I399" s="58" t="s">
        <v>4</v>
      </c>
      <c r="J399" s="49">
        <f t="shared" si="78"/>
        <v>0.74830000000000041</v>
      </c>
      <c r="K399" s="50">
        <f t="shared" si="79"/>
        <v>0.41910000000000025</v>
      </c>
      <c r="L399" s="50">
        <f t="shared" si="80"/>
        <v>0</v>
      </c>
      <c r="M399" s="50">
        <f t="shared" si="77"/>
        <v>11.387499176343521</v>
      </c>
      <c r="N399" s="52">
        <f t="shared" si="77"/>
        <v>3.1830967510937902</v>
      </c>
      <c r="O399" s="52">
        <f t="shared" si="77"/>
        <v>2.5850852020473676</v>
      </c>
      <c r="P399" s="51">
        <f t="shared" si="69"/>
        <v>27.952553074220017</v>
      </c>
      <c r="Q399" s="51" t="s">
        <v>4</v>
      </c>
      <c r="R399" s="51">
        <f t="shared" si="70"/>
        <v>22.701079157201114</v>
      </c>
      <c r="S399" s="51" t="s">
        <v>4</v>
      </c>
      <c r="T399" s="51">
        <f t="shared" si="71"/>
        <v>5.2514739170189024</v>
      </c>
      <c r="U399" s="51">
        <f t="shared" si="72"/>
        <v>50.653632231421128</v>
      </c>
      <c r="V399" s="51">
        <f t="shared" si="68"/>
        <v>10.36741825941821</v>
      </c>
      <c r="W399" s="51">
        <f t="shared" si="74"/>
        <v>20.10501119971973</v>
      </c>
      <c r="X399" s="43" t="s">
        <v>6</v>
      </c>
    </row>
    <row r="400" spans="2:24" ht="15" x14ac:dyDescent="0.25">
      <c r="B400" s="44">
        <v>40430</v>
      </c>
      <c r="C400" s="44" t="s">
        <v>5</v>
      </c>
      <c r="D400" s="57">
        <v>46.591299999999997</v>
      </c>
      <c r="E400" s="57" t="s">
        <v>4</v>
      </c>
      <c r="F400" s="58">
        <v>46.212200000000003</v>
      </c>
      <c r="G400" s="58" t="s">
        <v>4</v>
      </c>
      <c r="H400" s="58">
        <v>46.321899999999999</v>
      </c>
      <c r="I400" s="58" t="s">
        <v>4</v>
      </c>
      <c r="J400" s="49">
        <f t="shared" si="78"/>
        <v>0.44899999999999807</v>
      </c>
      <c r="K400" s="50">
        <f t="shared" si="79"/>
        <v>0.24939999999999429</v>
      </c>
      <c r="L400" s="50">
        <f t="shared" si="80"/>
        <v>0</v>
      </c>
      <c r="M400" s="50">
        <f t="shared" si="77"/>
        <v>11.023106378033267</v>
      </c>
      <c r="N400" s="52">
        <f t="shared" si="77"/>
        <v>3.205132697444228</v>
      </c>
      <c r="O400" s="52">
        <f t="shared" si="77"/>
        <v>2.4004362590439841</v>
      </c>
      <c r="P400" s="51">
        <f t="shared" si="69"/>
        <v>29.076492483383664</v>
      </c>
      <c r="Q400" s="51" t="s">
        <v>4</v>
      </c>
      <c r="R400" s="51">
        <f t="shared" si="70"/>
        <v>21.776404733129933</v>
      </c>
      <c r="S400" s="51" t="s">
        <v>4</v>
      </c>
      <c r="T400" s="51">
        <f t="shared" si="71"/>
        <v>7.3000877502537307</v>
      </c>
      <c r="U400" s="51">
        <f t="shared" si="72"/>
        <v>50.852897216513597</v>
      </c>
      <c r="V400" s="51">
        <f t="shared" si="68"/>
        <v>14.355303532014208</v>
      </c>
      <c r="W400" s="51">
        <f t="shared" si="74"/>
        <v>19.694317794883624</v>
      </c>
      <c r="X400" s="43" t="s">
        <v>6</v>
      </c>
    </row>
    <row r="401" spans="2:24" ht="15" x14ac:dyDescent="0.25">
      <c r="B401" s="44">
        <v>40431</v>
      </c>
      <c r="C401" s="44" t="s">
        <v>5</v>
      </c>
      <c r="D401" s="57">
        <v>46.561399999999999</v>
      </c>
      <c r="E401" s="57" t="s">
        <v>4</v>
      </c>
      <c r="F401" s="58">
        <v>46.142299999999999</v>
      </c>
      <c r="G401" s="58" t="s">
        <v>4</v>
      </c>
      <c r="H401" s="58">
        <v>46.491500000000002</v>
      </c>
      <c r="I401" s="58" t="s">
        <v>4</v>
      </c>
      <c r="J401" s="49">
        <f t="shared" si="78"/>
        <v>0.41910000000000025</v>
      </c>
      <c r="K401" s="50">
        <f t="shared" si="79"/>
        <v>0</v>
      </c>
      <c r="L401" s="50">
        <f t="shared" si="80"/>
        <v>6.990000000000407E-2</v>
      </c>
      <c r="M401" s="50">
        <f t="shared" si="77"/>
        <v>10.654841636745177</v>
      </c>
      <c r="N401" s="52">
        <f t="shared" si="77"/>
        <v>2.9761946476267833</v>
      </c>
      <c r="O401" s="52">
        <f t="shared" si="77"/>
        <v>2.2988765262551323</v>
      </c>
      <c r="P401" s="51">
        <f t="shared" si="69"/>
        <v>27.932791017398419</v>
      </c>
      <c r="Q401" s="51" t="s">
        <v>4</v>
      </c>
      <c r="R401" s="51">
        <f t="shared" si="70"/>
        <v>21.575886386964537</v>
      </c>
      <c r="S401" s="51" t="s">
        <v>4</v>
      </c>
      <c r="T401" s="51">
        <f t="shared" si="71"/>
        <v>6.3569046304338812</v>
      </c>
      <c r="U401" s="51">
        <f t="shared" si="72"/>
        <v>49.508677404362956</v>
      </c>
      <c r="V401" s="51">
        <f t="shared" ref="V401:V464" si="81">(100*(T401/U401))</f>
        <v>12.839980713913555</v>
      </c>
      <c r="W401" s="51">
        <f t="shared" si="74"/>
        <v>19.204722289100051</v>
      </c>
      <c r="X401" s="43" t="s">
        <v>6</v>
      </c>
    </row>
    <row r="402" spans="2:24" ht="15" x14ac:dyDescent="0.25">
      <c r="B402" s="44">
        <v>40434</v>
      </c>
      <c r="C402" s="44" t="s">
        <v>5</v>
      </c>
      <c r="D402" s="57">
        <v>47.259700000000002</v>
      </c>
      <c r="E402" s="57" t="s">
        <v>4</v>
      </c>
      <c r="F402" s="58">
        <v>46.8307</v>
      </c>
      <c r="G402" s="58" t="s">
        <v>4</v>
      </c>
      <c r="H402" s="58">
        <v>47.14</v>
      </c>
      <c r="I402" s="58" t="s">
        <v>4</v>
      </c>
      <c r="J402" s="49">
        <f t="shared" si="78"/>
        <v>0.76820000000000022</v>
      </c>
      <c r="K402" s="50">
        <f t="shared" si="79"/>
        <v>0.69830000000000325</v>
      </c>
      <c r="L402" s="50">
        <f t="shared" si="80"/>
        <v>0</v>
      </c>
      <c r="M402" s="50">
        <f t="shared" si="77"/>
        <v>10.661981519834807</v>
      </c>
      <c r="N402" s="52">
        <f t="shared" si="77"/>
        <v>3.4619093156534451</v>
      </c>
      <c r="O402" s="52">
        <f t="shared" si="77"/>
        <v>2.1346710600940515</v>
      </c>
      <c r="P402" s="51">
        <f t="shared" ref="P402:P465" si="82">(100*(N402/M402))</f>
        <v>32.469661565377415</v>
      </c>
      <c r="Q402" s="51" t="s">
        <v>4</v>
      </c>
      <c r="R402" s="51">
        <f t="shared" ref="R402:R465" si="83">(100*(O402/M402))</f>
        <v>20.021335209809344</v>
      </c>
      <c r="S402" s="51" t="s">
        <v>4</v>
      </c>
      <c r="T402" s="51">
        <f t="shared" ref="T402:T465" si="84">ABS(P402-R402)</f>
        <v>12.448326355568071</v>
      </c>
      <c r="U402" s="51">
        <f t="shared" ref="U402:U465" si="85">P402+R402</f>
        <v>52.490996775186758</v>
      </c>
      <c r="V402" s="51">
        <f t="shared" si="81"/>
        <v>23.715164733645469</v>
      </c>
      <c r="W402" s="51">
        <f t="shared" si="74"/>
        <v>19.526896749424726</v>
      </c>
      <c r="X402" s="43" t="s">
        <v>6</v>
      </c>
    </row>
    <row r="403" spans="2:24" ht="15" x14ac:dyDescent="0.25">
      <c r="B403" s="44">
        <v>40435</v>
      </c>
      <c r="C403" s="44" t="s">
        <v>5</v>
      </c>
      <c r="D403" s="57">
        <v>47.588999999999999</v>
      </c>
      <c r="E403" s="57" t="s">
        <v>4</v>
      </c>
      <c r="F403" s="58">
        <v>46.970399999999998</v>
      </c>
      <c r="G403" s="58" t="s">
        <v>4</v>
      </c>
      <c r="H403" s="58">
        <v>47.339500000000001</v>
      </c>
      <c r="I403" s="58" t="s">
        <v>4</v>
      </c>
      <c r="J403" s="49">
        <f t="shared" si="78"/>
        <v>0.6186000000000007</v>
      </c>
      <c r="K403" s="50">
        <f t="shared" si="79"/>
        <v>0.32929999999999637</v>
      </c>
      <c r="L403" s="50">
        <f t="shared" si="80"/>
        <v>0</v>
      </c>
      <c r="M403" s="50">
        <f t="shared" ref="M403:O418" si="86">M402-(M402/14)+J403</f>
        <v>10.519011411275178</v>
      </c>
      <c r="N403" s="52">
        <f t="shared" si="86"/>
        <v>3.5439300788210524</v>
      </c>
      <c r="O403" s="52">
        <f t="shared" si="86"/>
        <v>1.9821945558016192</v>
      </c>
      <c r="P403" s="51">
        <f t="shared" si="82"/>
        <v>33.690714272088009</v>
      </c>
      <c r="Q403" s="51" t="s">
        <v>4</v>
      </c>
      <c r="R403" s="51">
        <f t="shared" si="83"/>
        <v>18.843924379404449</v>
      </c>
      <c r="S403" s="51" t="s">
        <v>4</v>
      </c>
      <c r="T403" s="51">
        <f t="shared" si="84"/>
        <v>14.84678989268356</v>
      </c>
      <c r="U403" s="51">
        <f t="shared" si="85"/>
        <v>52.534638651492457</v>
      </c>
      <c r="V403" s="51">
        <f t="shared" si="81"/>
        <v>28.260953675107796</v>
      </c>
      <c r="W403" s="51">
        <f t="shared" si="74"/>
        <v>20.150757958402089</v>
      </c>
      <c r="X403" s="43" t="s">
        <v>6</v>
      </c>
    </row>
    <row r="404" spans="2:24" ht="15" x14ac:dyDescent="0.25">
      <c r="B404" s="44">
        <v>40436</v>
      </c>
      <c r="C404" s="44" t="s">
        <v>5</v>
      </c>
      <c r="D404" s="57">
        <v>47.688699999999997</v>
      </c>
      <c r="E404" s="57" t="s">
        <v>4</v>
      </c>
      <c r="F404" s="58">
        <v>47.080100000000002</v>
      </c>
      <c r="G404" s="58" t="s">
        <v>4</v>
      </c>
      <c r="H404" s="58">
        <v>47.638800000000003</v>
      </c>
      <c r="I404" s="58" t="s">
        <v>4</v>
      </c>
      <c r="J404" s="49">
        <f t="shared" si="78"/>
        <v>0.60859999999999559</v>
      </c>
      <c r="K404" s="50">
        <f t="shared" si="79"/>
        <v>9.9699999999998568E-2</v>
      </c>
      <c r="L404" s="50">
        <f t="shared" si="80"/>
        <v>0</v>
      </c>
      <c r="M404" s="50">
        <f t="shared" si="86"/>
        <v>10.376253453326946</v>
      </c>
      <c r="N404" s="52">
        <f t="shared" si="86"/>
        <v>3.3904922160481186</v>
      </c>
      <c r="O404" s="52">
        <f t="shared" si="86"/>
        <v>1.8406092303872179</v>
      </c>
      <c r="P404" s="51">
        <f t="shared" si="82"/>
        <v>32.675495363512184</v>
      </c>
      <c r="Q404" s="51" t="s">
        <v>4</v>
      </c>
      <c r="R404" s="51">
        <f t="shared" si="83"/>
        <v>17.738668765816065</v>
      </c>
      <c r="S404" s="51" t="s">
        <v>4</v>
      </c>
      <c r="T404" s="51">
        <f t="shared" si="84"/>
        <v>14.936826597696118</v>
      </c>
      <c r="U404" s="51">
        <f t="shared" si="85"/>
        <v>50.414164129328249</v>
      </c>
      <c r="V404" s="51">
        <f t="shared" si="81"/>
        <v>29.628234159309759</v>
      </c>
      <c r="W404" s="51">
        <f t="shared" si="74"/>
        <v>20.827720544181208</v>
      </c>
      <c r="X404" s="43" t="s">
        <v>6</v>
      </c>
    </row>
    <row r="405" spans="2:24" ht="15" x14ac:dyDescent="0.25">
      <c r="B405" s="44">
        <v>40437</v>
      </c>
      <c r="C405" s="44" t="s">
        <v>5</v>
      </c>
      <c r="D405" s="57">
        <v>47.868299999999998</v>
      </c>
      <c r="E405" s="57" t="s">
        <v>4</v>
      </c>
      <c r="F405" s="58">
        <v>47.429299999999998</v>
      </c>
      <c r="G405" s="58" t="s">
        <v>4</v>
      </c>
      <c r="H405" s="58">
        <v>47.828400000000002</v>
      </c>
      <c r="I405" s="58" t="s">
        <v>4</v>
      </c>
      <c r="J405" s="49">
        <f t="shared" si="78"/>
        <v>0.43900000000000006</v>
      </c>
      <c r="K405" s="50">
        <f t="shared" si="79"/>
        <v>0.17960000000000065</v>
      </c>
      <c r="L405" s="50">
        <f t="shared" si="80"/>
        <v>0</v>
      </c>
      <c r="M405" s="50">
        <f t="shared" si="86"/>
        <v>10.074092492375021</v>
      </c>
      <c r="N405" s="52">
        <f t="shared" si="86"/>
        <v>3.3279142006161107</v>
      </c>
      <c r="O405" s="52">
        <f t="shared" si="86"/>
        <v>1.7091371425024167</v>
      </c>
      <c r="P405" s="51">
        <f t="shared" si="82"/>
        <v>33.034382036247685</v>
      </c>
      <c r="Q405" s="51" t="s">
        <v>4</v>
      </c>
      <c r="R405" s="51">
        <f t="shared" si="83"/>
        <v>16.965668558195642</v>
      </c>
      <c r="S405" s="51" t="s">
        <v>4</v>
      </c>
      <c r="T405" s="51">
        <f t="shared" si="84"/>
        <v>16.068713478052043</v>
      </c>
      <c r="U405" s="51">
        <f t="shared" si="85"/>
        <v>50.000050594443323</v>
      </c>
      <c r="V405" s="51">
        <f t="shared" si="81"/>
        <v>32.137394436632462</v>
      </c>
      <c r="W405" s="51">
        <f t="shared" si="74"/>
        <v>21.635554393642014</v>
      </c>
      <c r="X405" s="43" t="s">
        <v>6</v>
      </c>
    </row>
    <row r="406" spans="2:24" ht="15" x14ac:dyDescent="0.25">
      <c r="B406" s="44">
        <v>40438</v>
      </c>
      <c r="C406" s="44" t="s">
        <v>5</v>
      </c>
      <c r="D406" s="57">
        <v>48.14</v>
      </c>
      <c r="E406" s="57" t="s">
        <v>4</v>
      </c>
      <c r="F406" s="58">
        <v>47.75</v>
      </c>
      <c r="G406" s="58" t="s">
        <v>4</v>
      </c>
      <c r="H406" s="58">
        <v>47.994999999999997</v>
      </c>
      <c r="I406" s="58" t="s">
        <v>4</v>
      </c>
      <c r="J406" s="49">
        <f t="shared" si="78"/>
        <v>0.39000000000000057</v>
      </c>
      <c r="K406" s="50">
        <f t="shared" si="79"/>
        <v>0.27170000000000272</v>
      </c>
      <c r="L406" s="50">
        <f t="shared" si="80"/>
        <v>0</v>
      </c>
      <c r="M406" s="50">
        <f t="shared" si="86"/>
        <v>9.7445144572053763</v>
      </c>
      <c r="N406" s="52">
        <f t="shared" si="86"/>
        <v>3.3619060434292485</v>
      </c>
      <c r="O406" s="52">
        <f t="shared" si="86"/>
        <v>1.5870559180379584</v>
      </c>
      <c r="P406" s="51">
        <f t="shared" si="82"/>
        <v>34.500498287458107</v>
      </c>
      <c r="Q406" s="51" t="s">
        <v>4</v>
      </c>
      <c r="R406" s="51">
        <f t="shared" si="83"/>
        <v>16.286659792109429</v>
      </c>
      <c r="S406" s="51" t="s">
        <v>4</v>
      </c>
      <c r="T406" s="51">
        <f t="shared" si="84"/>
        <v>18.213838495348678</v>
      </c>
      <c r="U406" s="51">
        <f t="shared" si="85"/>
        <v>50.787158079567533</v>
      </c>
      <c r="V406" s="51">
        <f t="shared" si="81"/>
        <v>35.863078746822794</v>
      </c>
      <c r="W406" s="51">
        <f t="shared" si="74"/>
        <v>22.651806133154928</v>
      </c>
      <c r="X406" s="43" t="s">
        <v>6</v>
      </c>
    </row>
    <row r="407" spans="2:24" ht="15" x14ac:dyDescent="0.25">
      <c r="B407" s="44">
        <v>40441</v>
      </c>
      <c r="C407" s="44" t="s">
        <v>5</v>
      </c>
      <c r="D407" s="57">
        <v>48.93</v>
      </c>
      <c r="E407" s="57" t="s">
        <v>4</v>
      </c>
      <c r="F407" s="58">
        <v>48.110100000000003</v>
      </c>
      <c r="G407" s="58" t="s">
        <v>4</v>
      </c>
      <c r="H407" s="58">
        <v>48.829900000000002</v>
      </c>
      <c r="I407" s="58" t="s">
        <v>4</v>
      </c>
      <c r="J407" s="49">
        <f t="shared" si="78"/>
        <v>0.93500000000000227</v>
      </c>
      <c r="K407" s="50">
        <f t="shared" si="79"/>
        <v>0.78999999999999915</v>
      </c>
      <c r="L407" s="50">
        <f t="shared" si="80"/>
        <v>0</v>
      </c>
      <c r="M407" s="50">
        <f t="shared" si="86"/>
        <v>9.9834777102621377</v>
      </c>
      <c r="N407" s="52">
        <f t="shared" si="86"/>
        <v>3.9117698974700157</v>
      </c>
      <c r="O407" s="52">
        <f t="shared" si="86"/>
        <v>1.4736947810352472</v>
      </c>
      <c r="P407" s="51">
        <f t="shared" si="82"/>
        <v>39.182437332925183</v>
      </c>
      <c r="Q407" s="51" t="s">
        <v>4</v>
      </c>
      <c r="R407" s="51">
        <f t="shared" si="83"/>
        <v>14.761336918901701</v>
      </c>
      <c r="S407" s="51" t="s">
        <v>4</v>
      </c>
      <c r="T407" s="51">
        <f t="shared" si="84"/>
        <v>24.421100414023481</v>
      </c>
      <c r="U407" s="51">
        <f t="shared" si="85"/>
        <v>53.943774251826881</v>
      </c>
      <c r="V407" s="51">
        <f t="shared" si="81"/>
        <v>45.271397399851807</v>
      </c>
      <c r="W407" s="51">
        <f t="shared" si="74"/>
        <v>24.267491223633275</v>
      </c>
      <c r="X407" s="43" t="s">
        <v>6</v>
      </c>
    </row>
    <row r="408" spans="2:24" ht="15" x14ac:dyDescent="0.25">
      <c r="B408" s="44">
        <v>40442</v>
      </c>
      <c r="C408" s="44" t="s">
        <v>5</v>
      </c>
      <c r="D408" s="57">
        <v>49.17</v>
      </c>
      <c r="E408" s="57" t="s">
        <v>4</v>
      </c>
      <c r="F408" s="58">
        <v>48.61</v>
      </c>
      <c r="G408" s="58" t="s">
        <v>4</v>
      </c>
      <c r="H408" s="58">
        <v>48.82</v>
      </c>
      <c r="I408" s="58" t="s">
        <v>4</v>
      </c>
      <c r="J408" s="49">
        <f t="shared" si="78"/>
        <v>0.56000000000000227</v>
      </c>
      <c r="K408" s="50">
        <f t="shared" si="79"/>
        <v>0.24000000000000199</v>
      </c>
      <c r="L408" s="50">
        <f t="shared" si="80"/>
        <v>0</v>
      </c>
      <c r="M408" s="50">
        <f t="shared" si="86"/>
        <v>9.83037215952913</v>
      </c>
      <c r="N408" s="52">
        <f t="shared" si="86"/>
        <v>3.8723577619364451</v>
      </c>
      <c r="O408" s="52">
        <f t="shared" si="86"/>
        <v>1.3684308681041581</v>
      </c>
      <c r="P408" s="51">
        <f t="shared" si="82"/>
        <v>39.391771736563932</v>
      </c>
      <c r="Q408" s="51" t="s">
        <v>4</v>
      </c>
      <c r="R408" s="51">
        <f t="shared" si="83"/>
        <v>13.920438065792467</v>
      </c>
      <c r="S408" s="51" t="s">
        <v>4</v>
      </c>
      <c r="T408" s="51">
        <f t="shared" si="84"/>
        <v>25.471333670771465</v>
      </c>
      <c r="U408" s="51">
        <f t="shared" si="85"/>
        <v>53.312209802356399</v>
      </c>
      <c r="V408" s="51">
        <f t="shared" si="81"/>
        <v>47.77767375466329</v>
      </c>
      <c r="W408" s="51">
        <f t="shared" si="74"/>
        <v>25.946789975849704</v>
      </c>
      <c r="X408" s="43" t="s">
        <v>6</v>
      </c>
    </row>
    <row r="409" spans="2:24" ht="15" x14ac:dyDescent="0.25">
      <c r="B409" s="44">
        <v>40443</v>
      </c>
      <c r="C409" s="44" t="s">
        <v>5</v>
      </c>
      <c r="D409" s="57">
        <v>49.021000000000001</v>
      </c>
      <c r="E409" s="57" t="s">
        <v>4</v>
      </c>
      <c r="F409" s="58">
        <v>48.42</v>
      </c>
      <c r="G409" s="58" t="s">
        <v>4</v>
      </c>
      <c r="H409" s="58">
        <v>48.69</v>
      </c>
      <c r="I409" s="58" t="s">
        <v>4</v>
      </c>
      <c r="J409" s="49">
        <f t="shared" si="78"/>
        <v>0.60099999999999909</v>
      </c>
      <c r="K409" s="50">
        <f t="shared" si="79"/>
        <v>0</v>
      </c>
      <c r="L409" s="50">
        <f t="shared" si="80"/>
        <v>0.18999999999999773</v>
      </c>
      <c r="M409" s="50">
        <f t="shared" si="86"/>
        <v>9.7292027195627622</v>
      </c>
      <c r="N409" s="52">
        <f t="shared" si="86"/>
        <v>3.5957607789409849</v>
      </c>
      <c r="O409" s="52">
        <f t="shared" si="86"/>
        <v>1.4606858060967161</v>
      </c>
      <c r="P409" s="51">
        <f t="shared" si="82"/>
        <v>36.958432079032491</v>
      </c>
      <c r="Q409" s="51" t="s">
        <v>4</v>
      </c>
      <c r="R409" s="51">
        <f t="shared" si="83"/>
        <v>15.01341731897185</v>
      </c>
      <c r="S409" s="51" t="s">
        <v>4</v>
      </c>
      <c r="T409" s="51">
        <f t="shared" si="84"/>
        <v>21.945014760060641</v>
      </c>
      <c r="U409" s="51">
        <f t="shared" si="85"/>
        <v>51.971849398004338</v>
      </c>
      <c r="V409" s="51">
        <f t="shared" si="81"/>
        <v>42.224810189077679</v>
      </c>
      <c r="W409" s="51">
        <f t="shared" si="74"/>
        <v>27.10950570536599</v>
      </c>
      <c r="X409" s="43" t="s">
        <v>6</v>
      </c>
    </row>
    <row r="410" spans="2:24" ht="15" x14ac:dyDescent="0.25">
      <c r="B410" s="44">
        <v>40444</v>
      </c>
      <c r="C410" s="44" t="s">
        <v>5</v>
      </c>
      <c r="D410" s="57">
        <v>49.16</v>
      </c>
      <c r="E410" s="57" t="s">
        <v>4</v>
      </c>
      <c r="F410" s="58">
        <v>48.32</v>
      </c>
      <c r="G410" s="58" t="s">
        <v>4</v>
      </c>
      <c r="H410" s="58">
        <v>48.67</v>
      </c>
      <c r="I410" s="58" t="s">
        <v>4</v>
      </c>
      <c r="J410" s="49">
        <f t="shared" si="78"/>
        <v>0.83999999999999631</v>
      </c>
      <c r="K410" s="50">
        <f t="shared" si="79"/>
        <v>0.13899999999999579</v>
      </c>
      <c r="L410" s="50">
        <f t="shared" si="80"/>
        <v>0</v>
      </c>
      <c r="M410" s="50">
        <f t="shared" si="86"/>
        <v>9.8742596681654184</v>
      </c>
      <c r="N410" s="52">
        <f t="shared" si="86"/>
        <v>3.477920723302339</v>
      </c>
      <c r="O410" s="52">
        <f t="shared" si="86"/>
        <v>1.3563511056612363</v>
      </c>
      <c r="P410" s="51">
        <f t="shared" si="82"/>
        <v>35.222090973717698</v>
      </c>
      <c r="Q410" s="51" t="s">
        <v>4</v>
      </c>
      <c r="R410" s="51">
        <f t="shared" si="83"/>
        <v>13.736230879506925</v>
      </c>
      <c r="S410" s="51" t="s">
        <v>4</v>
      </c>
      <c r="T410" s="51">
        <f t="shared" si="84"/>
        <v>21.485860094210771</v>
      </c>
      <c r="U410" s="51">
        <f t="shared" si="85"/>
        <v>48.958321853224625</v>
      </c>
      <c r="V410" s="51">
        <f t="shared" si="81"/>
        <v>43.886022398040204</v>
      </c>
      <c r="W410" s="51">
        <f t="shared" si="74"/>
        <v>28.307828326271295</v>
      </c>
      <c r="X410" s="43" t="s">
        <v>6</v>
      </c>
    </row>
    <row r="411" spans="2:24" ht="15" x14ac:dyDescent="0.25">
      <c r="B411" s="44">
        <v>40445</v>
      </c>
      <c r="C411" s="44" t="s">
        <v>5</v>
      </c>
      <c r="D411" s="57">
        <v>49.69</v>
      </c>
      <c r="E411" s="57" t="s">
        <v>4</v>
      </c>
      <c r="F411" s="58">
        <v>49.15</v>
      </c>
      <c r="G411" s="58" t="s">
        <v>4</v>
      </c>
      <c r="H411" s="58">
        <v>49.66</v>
      </c>
      <c r="I411" s="58" t="s">
        <v>4</v>
      </c>
      <c r="J411" s="49">
        <f t="shared" si="78"/>
        <v>1.019999999999996</v>
      </c>
      <c r="K411" s="50">
        <f t="shared" si="79"/>
        <v>0.53000000000000114</v>
      </c>
      <c r="L411" s="50">
        <f t="shared" si="80"/>
        <v>0</v>
      </c>
      <c r="M411" s="50">
        <f t="shared" si="86"/>
        <v>10.1889554061536</v>
      </c>
      <c r="N411" s="52">
        <f t="shared" si="86"/>
        <v>3.7594978144950302</v>
      </c>
      <c r="O411" s="52">
        <f t="shared" si="86"/>
        <v>1.2594688838282908</v>
      </c>
      <c r="P411" s="51">
        <f t="shared" si="82"/>
        <v>36.897774743664982</v>
      </c>
      <c r="Q411" s="51" t="s">
        <v>4</v>
      </c>
      <c r="R411" s="51">
        <f t="shared" si="83"/>
        <v>12.361118815650494</v>
      </c>
      <c r="S411" s="51" t="s">
        <v>4</v>
      </c>
      <c r="T411" s="51">
        <f t="shared" si="84"/>
        <v>24.53665592801449</v>
      </c>
      <c r="U411" s="51">
        <f t="shared" si="85"/>
        <v>49.258893559315474</v>
      </c>
      <c r="V411" s="51">
        <f t="shared" si="81"/>
        <v>49.811626195924369</v>
      </c>
      <c r="W411" s="51">
        <f t="shared" si="74"/>
        <v>29.843813888389374</v>
      </c>
      <c r="X411" s="43" t="s">
        <v>6</v>
      </c>
    </row>
    <row r="412" spans="2:24" ht="15" x14ac:dyDescent="0.25">
      <c r="B412" s="44">
        <v>40448</v>
      </c>
      <c r="C412" s="44" t="s">
        <v>5</v>
      </c>
      <c r="D412" s="57">
        <v>49.75</v>
      </c>
      <c r="E412" s="57" t="s">
        <v>4</v>
      </c>
      <c r="F412" s="58">
        <v>49.35</v>
      </c>
      <c r="G412" s="58" t="s">
        <v>4</v>
      </c>
      <c r="H412" s="58">
        <v>49.39</v>
      </c>
      <c r="I412" s="58" t="s">
        <v>4</v>
      </c>
      <c r="J412" s="49">
        <f t="shared" si="78"/>
        <v>0.39999999999999858</v>
      </c>
      <c r="K412" s="50">
        <f t="shared" si="79"/>
        <v>6.0000000000002274E-2</v>
      </c>
      <c r="L412" s="50">
        <f t="shared" si="80"/>
        <v>0</v>
      </c>
      <c r="M412" s="50">
        <f t="shared" si="86"/>
        <v>9.8611728771426268</v>
      </c>
      <c r="N412" s="52">
        <f t="shared" si="86"/>
        <v>3.5509622563168159</v>
      </c>
      <c r="O412" s="52">
        <f t="shared" si="86"/>
        <v>1.1695068206976986</v>
      </c>
      <c r="P412" s="51">
        <f t="shared" si="82"/>
        <v>36.009532543006614</v>
      </c>
      <c r="Q412" s="51" t="s">
        <v>4</v>
      </c>
      <c r="R412" s="51">
        <f t="shared" si="83"/>
        <v>11.859713193027146</v>
      </c>
      <c r="S412" s="51" t="s">
        <v>4</v>
      </c>
      <c r="T412" s="51">
        <f t="shared" si="84"/>
        <v>24.149819349979467</v>
      </c>
      <c r="U412" s="51">
        <f t="shared" si="85"/>
        <v>47.869245736033761</v>
      </c>
      <c r="V412" s="51">
        <f t="shared" si="81"/>
        <v>50.449550601129687</v>
      </c>
      <c r="W412" s="51">
        <f t="shared" si="74"/>
        <v>31.315652225013682</v>
      </c>
      <c r="X412" s="43" t="s">
        <v>6</v>
      </c>
    </row>
    <row r="413" spans="2:24" ht="15" x14ac:dyDescent="0.25">
      <c r="B413" s="44">
        <v>40449</v>
      </c>
      <c r="C413" s="44" t="s">
        <v>5</v>
      </c>
      <c r="D413" s="57">
        <v>49.54</v>
      </c>
      <c r="E413" s="57" t="s">
        <v>4</v>
      </c>
      <c r="F413" s="58">
        <v>48.59</v>
      </c>
      <c r="G413" s="58" t="s">
        <v>4</v>
      </c>
      <c r="H413" s="58">
        <v>49.37</v>
      </c>
      <c r="I413" s="58" t="s">
        <v>4</v>
      </c>
      <c r="J413" s="49">
        <f t="shared" si="78"/>
        <v>0.94999999999999574</v>
      </c>
      <c r="K413" s="50">
        <f t="shared" si="79"/>
        <v>0</v>
      </c>
      <c r="L413" s="50">
        <f t="shared" si="80"/>
        <v>0.75999999999999801</v>
      </c>
      <c r="M413" s="50">
        <f t="shared" si="86"/>
        <v>10.106803385918148</v>
      </c>
      <c r="N413" s="52">
        <f t="shared" si="86"/>
        <v>3.2973220951513289</v>
      </c>
      <c r="O413" s="52">
        <f t="shared" si="86"/>
        <v>1.8459706192192895</v>
      </c>
      <c r="P413" s="51">
        <f t="shared" si="82"/>
        <v>32.62477728364145</v>
      </c>
      <c r="Q413" s="51" t="s">
        <v>4</v>
      </c>
      <c r="R413" s="51">
        <f t="shared" si="83"/>
        <v>18.264633719809847</v>
      </c>
      <c r="S413" s="51" t="s">
        <v>4</v>
      </c>
      <c r="T413" s="51">
        <f t="shared" si="84"/>
        <v>14.360143563831603</v>
      </c>
      <c r="U413" s="51">
        <f t="shared" si="85"/>
        <v>50.889411003451301</v>
      </c>
      <c r="V413" s="51">
        <f t="shared" si="81"/>
        <v>28.218333206603045</v>
      </c>
      <c r="W413" s="51">
        <f t="shared" si="74"/>
        <v>31.094415152270066</v>
      </c>
      <c r="X413" s="43" t="s">
        <v>6</v>
      </c>
    </row>
    <row r="414" spans="2:24" ht="15" x14ac:dyDescent="0.25">
      <c r="B414" s="44">
        <v>40450</v>
      </c>
      <c r="C414" s="44" t="s">
        <v>5</v>
      </c>
      <c r="D414" s="57">
        <v>49.53</v>
      </c>
      <c r="E414" s="57" t="s">
        <v>4</v>
      </c>
      <c r="F414" s="58">
        <v>49.11</v>
      </c>
      <c r="G414" s="58" t="s">
        <v>4</v>
      </c>
      <c r="H414" s="58">
        <v>49.29</v>
      </c>
      <c r="I414" s="58" t="s">
        <v>4</v>
      </c>
      <c r="J414" s="49">
        <f t="shared" si="78"/>
        <v>0.42000000000000171</v>
      </c>
      <c r="K414" s="50">
        <f t="shared" si="79"/>
        <v>0</v>
      </c>
      <c r="L414" s="50">
        <f t="shared" si="80"/>
        <v>0</v>
      </c>
      <c r="M414" s="50">
        <f t="shared" si="86"/>
        <v>9.8048888583525677</v>
      </c>
      <c r="N414" s="52">
        <f t="shared" si="86"/>
        <v>3.0617990883548054</v>
      </c>
      <c r="O414" s="52">
        <f t="shared" si="86"/>
        <v>1.7141155749893402</v>
      </c>
      <c r="P414" s="51">
        <f t="shared" si="82"/>
        <v>31.227269707871564</v>
      </c>
      <c r="Q414" s="51" t="s">
        <v>4</v>
      </c>
      <c r="R414" s="51">
        <f t="shared" si="83"/>
        <v>17.482254003614973</v>
      </c>
      <c r="S414" s="51" t="s">
        <v>4</v>
      </c>
      <c r="T414" s="51">
        <f t="shared" si="84"/>
        <v>13.745015704256591</v>
      </c>
      <c r="U414" s="51">
        <f t="shared" si="85"/>
        <v>48.70952371148654</v>
      </c>
      <c r="V414" s="51">
        <f t="shared" si="81"/>
        <v>28.218333206603045</v>
      </c>
      <c r="W414" s="51">
        <f t="shared" si="74"/>
        <v>30.888980727579565</v>
      </c>
      <c r="X414" s="43" t="s">
        <v>6</v>
      </c>
    </row>
    <row r="415" spans="2:24" ht="15" x14ac:dyDescent="0.25">
      <c r="B415" s="44">
        <v>40451</v>
      </c>
      <c r="C415" s="44" t="s">
        <v>5</v>
      </c>
      <c r="D415" s="57">
        <v>49.84</v>
      </c>
      <c r="E415" s="57" t="s">
        <v>4</v>
      </c>
      <c r="F415" s="58">
        <v>48.75</v>
      </c>
      <c r="G415" s="58" t="s">
        <v>4</v>
      </c>
      <c r="H415" s="58">
        <v>49.07</v>
      </c>
      <c r="I415" s="58" t="s">
        <v>4</v>
      </c>
      <c r="J415" s="49">
        <f t="shared" si="78"/>
        <v>1.0900000000000034</v>
      </c>
      <c r="K415" s="50">
        <f t="shared" si="79"/>
        <v>0</v>
      </c>
      <c r="L415" s="50">
        <f t="shared" si="80"/>
        <v>0.35999999999999943</v>
      </c>
      <c r="M415" s="50">
        <f t="shared" si="86"/>
        <v>10.194539654184531</v>
      </c>
      <c r="N415" s="52">
        <f t="shared" si="86"/>
        <v>2.8430991534723193</v>
      </c>
      <c r="O415" s="52">
        <f t="shared" si="86"/>
        <v>1.9516787482043867</v>
      </c>
      <c r="P415" s="51">
        <f t="shared" si="82"/>
        <v>27.888450581535757</v>
      </c>
      <c r="Q415" s="51" t="s">
        <v>4</v>
      </c>
      <c r="R415" s="51">
        <f t="shared" si="83"/>
        <v>19.144353883633041</v>
      </c>
      <c r="S415" s="51" t="s">
        <v>4</v>
      </c>
      <c r="T415" s="51">
        <f t="shared" si="84"/>
        <v>8.7440966979027159</v>
      </c>
      <c r="U415" s="51">
        <f t="shared" si="85"/>
        <v>47.032804465168795</v>
      </c>
      <c r="V415" s="51">
        <f t="shared" si="81"/>
        <v>18.591484810093249</v>
      </c>
      <c r="W415" s="51">
        <f t="shared" si="74"/>
        <v>30.010588162044826</v>
      </c>
      <c r="X415" s="43" t="s">
        <v>6</v>
      </c>
    </row>
    <row r="416" spans="2:24" ht="15" x14ac:dyDescent="0.25">
      <c r="B416" s="44">
        <v>40452</v>
      </c>
      <c r="C416" s="44" t="s">
        <v>5</v>
      </c>
      <c r="D416" s="57">
        <v>49.53</v>
      </c>
      <c r="E416" s="57" t="s">
        <v>4</v>
      </c>
      <c r="F416" s="58">
        <v>48.780999999999999</v>
      </c>
      <c r="G416" s="58" t="s">
        <v>4</v>
      </c>
      <c r="H416" s="58">
        <v>49.01</v>
      </c>
      <c r="I416" s="58" t="s">
        <v>4</v>
      </c>
      <c r="J416" s="49">
        <f t="shared" si="78"/>
        <v>0.74900000000000233</v>
      </c>
      <c r="K416" s="50">
        <f t="shared" si="79"/>
        <v>0</v>
      </c>
      <c r="L416" s="50">
        <f t="shared" si="80"/>
        <v>0</v>
      </c>
      <c r="M416" s="50">
        <f t="shared" si="86"/>
        <v>10.21535825031421</v>
      </c>
      <c r="N416" s="52">
        <f t="shared" si="86"/>
        <v>2.6400206425100108</v>
      </c>
      <c r="O416" s="52">
        <f t="shared" si="86"/>
        <v>1.8122731233326448</v>
      </c>
      <c r="P416" s="51">
        <f t="shared" si="82"/>
        <v>25.843642267062023</v>
      </c>
      <c r="Q416" s="51" t="s">
        <v>4</v>
      </c>
      <c r="R416" s="51">
        <f t="shared" si="83"/>
        <v>17.740671241528919</v>
      </c>
      <c r="S416" s="51" t="s">
        <v>4</v>
      </c>
      <c r="T416" s="51">
        <f t="shared" si="84"/>
        <v>8.1029710255331047</v>
      </c>
      <c r="U416" s="51">
        <f t="shared" si="85"/>
        <v>43.584313508590938</v>
      </c>
      <c r="V416" s="51">
        <f t="shared" si="81"/>
        <v>18.591484810093249</v>
      </c>
      <c r="W416" s="51">
        <f t="shared" ref="W416:W479" si="87">((W415*13)+V416)/14</f>
        <v>29.194937922619715</v>
      </c>
      <c r="X416" s="43" t="s">
        <v>6</v>
      </c>
    </row>
    <row r="417" spans="2:24" ht="15" x14ac:dyDescent="0.25">
      <c r="B417" s="44">
        <v>40455</v>
      </c>
      <c r="C417" s="44" t="s">
        <v>5</v>
      </c>
      <c r="D417" s="57">
        <v>49.05</v>
      </c>
      <c r="E417" s="57" t="s">
        <v>4</v>
      </c>
      <c r="F417" s="58">
        <v>48.2</v>
      </c>
      <c r="G417" s="58" t="s">
        <v>4</v>
      </c>
      <c r="H417" s="58">
        <v>48.48</v>
      </c>
      <c r="I417" s="58" t="s">
        <v>4</v>
      </c>
      <c r="J417" s="49">
        <f t="shared" si="78"/>
        <v>0.84999999999999432</v>
      </c>
      <c r="K417" s="50">
        <f t="shared" si="79"/>
        <v>0</v>
      </c>
      <c r="L417" s="50">
        <f t="shared" si="80"/>
        <v>0.58099999999999596</v>
      </c>
      <c r="M417" s="50">
        <f t="shared" si="86"/>
        <v>10.33568980386319</v>
      </c>
      <c r="N417" s="52">
        <f t="shared" si="86"/>
        <v>2.4514477394735814</v>
      </c>
      <c r="O417" s="52">
        <f t="shared" si="86"/>
        <v>2.2638250430945948</v>
      </c>
      <c r="P417" s="51">
        <f t="shared" si="82"/>
        <v>23.718278953740459</v>
      </c>
      <c r="Q417" s="51" t="s">
        <v>4</v>
      </c>
      <c r="R417" s="51">
        <f t="shared" si="83"/>
        <v>21.90298940907109</v>
      </c>
      <c r="S417" s="51" t="s">
        <v>4</v>
      </c>
      <c r="T417" s="51">
        <f t="shared" si="84"/>
        <v>1.8152895446693691</v>
      </c>
      <c r="U417" s="51">
        <f t="shared" si="85"/>
        <v>45.621268362811549</v>
      </c>
      <c r="V417" s="51">
        <f t="shared" si="81"/>
        <v>3.9790422533475929</v>
      </c>
      <c r="W417" s="51">
        <f t="shared" si="87"/>
        <v>27.393802517671705</v>
      </c>
      <c r="X417" s="43" t="s">
        <v>6</v>
      </c>
    </row>
    <row r="418" spans="2:24" ht="15" x14ac:dyDescent="0.25">
      <c r="B418" s="44">
        <v>40456</v>
      </c>
      <c r="C418" s="44" t="s">
        <v>5</v>
      </c>
      <c r="D418" s="57">
        <v>49.76</v>
      </c>
      <c r="E418" s="57" t="s">
        <v>4</v>
      </c>
      <c r="F418" s="58">
        <v>49</v>
      </c>
      <c r="G418" s="58" t="s">
        <v>4</v>
      </c>
      <c r="H418" s="58">
        <v>49.66</v>
      </c>
      <c r="I418" s="58" t="s">
        <v>4</v>
      </c>
      <c r="J418" s="49">
        <f t="shared" si="78"/>
        <v>1.2800000000000011</v>
      </c>
      <c r="K418" s="50">
        <f t="shared" si="79"/>
        <v>0.71000000000000085</v>
      </c>
      <c r="L418" s="50">
        <f t="shared" si="80"/>
        <v>0</v>
      </c>
      <c r="M418" s="50">
        <f t="shared" si="86"/>
        <v>10.877426246444392</v>
      </c>
      <c r="N418" s="52">
        <f t="shared" si="86"/>
        <v>2.9863443295111836</v>
      </c>
      <c r="O418" s="52">
        <f t="shared" si="86"/>
        <v>2.1021232543021235</v>
      </c>
      <c r="P418" s="51">
        <f t="shared" si="82"/>
        <v>27.454512325352319</v>
      </c>
      <c r="Q418" s="51" t="s">
        <v>4</v>
      </c>
      <c r="R418" s="51">
        <f t="shared" si="83"/>
        <v>19.325557412896867</v>
      </c>
      <c r="S418" s="51" t="s">
        <v>4</v>
      </c>
      <c r="T418" s="51">
        <f t="shared" si="84"/>
        <v>8.1289549124554519</v>
      </c>
      <c r="U418" s="51">
        <f t="shared" si="85"/>
        <v>46.780069738249182</v>
      </c>
      <c r="V418" s="51">
        <f t="shared" si="81"/>
        <v>17.376961936867115</v>
      </c>
      <c r="W418" s="51">
        <f t="shared" si="87"/>
        <v>26.678313904757093</v>
      </c>
      <c r="X418" s="43" t="s">
        <v>6</v>
      </c>
    </row>
    <row r="419" spans="2:24" ht="15" x14ac:dyDescent="0.25">
      <c r="B419" s="44">
        <v>40457</v>
      </c>
      <c r="C419" s="44" t="s">
        <v>5</v>
      </c>
      <c r="D419" s="57">
        <v>49.71</v>
      </c>
      <c r="E419" s="57" t="s">
        <v>4</v>
      </c>
      <c r="F419" s="58">
        <v>48.91</v>
      </c>
      <c r="G419" s="58" t="s">
        <v>4</v>
      </c>
      <c r="H419" s="58">
        <v>49.23</v>
      </c>
      <c r="I419" s="58" t="s">
        <v>4</v>
      </c>
      <c r="J419" s="49">
        <f t="shared" si="78"/>
        <v>0.80000000000000426</v>
      </c>
      <c r="K419" s="50">
        <f t="shared" si="79"/>
        <v>0</v>
      </c>
      <c r="L419" s="50">
        <f t="shared" si="80"/>
        <v>9.0000000000003411E-2</v>
      </c>
      <c r="M419" s="50">
        <f t="shared" ref="M419:O434" si="88">M418-(M418/14)+J419</f>
        <v>10.900467228841226</v>
      </c>
      <c r="N419" s="52">
        <f t="shared" si="88"/>
        <v>2.7730340202603849</v>
      </c>
      <c r="O419" s="52">
        <f t="shared" si="88"/>
        <v>2.0419715932805467</v>
      </c>
      <c r="P419" s="51">
        <f t="shared" si="82"/>
        <v>25.439588616195234</v>
      </c>
      <c r="Q419" s="51" t="s">
        <v>4</v>
      </c>
      <c r="R419" s="51">
        <f t="shared" si="83"/>
        <v>18.732881356477581</v>
      </c>
      <c r="S419" s="51" t="s">
        <v>4</v>
      </c>
      <c r="T419" s="51">
        <f t="shared" si="84"/>
        <v>6.7067072597176534</v>
      </c>
      <c r="U419" s="51">
        <f t="shared" si="85"/>
        <v>44.172469972672815</v>
      </c>
      <c r="V419" s="51">
        <f t="shared" si="81"/>
        <v>15.183002589320319</v>
      </c>
      <c r="W419" s="51">
        <f t="shared" si="87"/>
        <v>25.857220239368754</v>
      </c>
      <c r="X419" s="43" t="s">
        <v>6</v>
      </c>
    </row>
    <row r="420" spans="2:24" ht="15" x14ac:dyDescent="0.25">
      <c r="B420" s="44">
        <v>40458</v>
      </c>
      <c r="C420" s="44" t="s">
        <v>5</v>
      </c>
      <c r="D420" s="57">
        <v>49.54</v>
      </c>
      <c r="E420" s="57" t="s">
        <v>4</v>
      </c>
      <c r="F420" s="58">
        <v>49</v>
      </c>
      <c r="G420" s="58" t="s">
        <v>4</v>
      </c>
      <c r="H420" s="58">
        <v>49.41</v>
      </c>
      <c r="I420" s="58" t="s">
        <v>4</v>
      </c>
      <c r="J420" s="49">
        <f t="shared" si="78"/>
        <v>0.53999999999999915</v>
      </c>
      <c r="K420" s="50">
        <f t="shared" si="79"/>
        <v>0</v>
      </c>
      <c r="L420" s="50">
        <f t="shared" si="80"/>
        <v>0</v>
      </c>
      <c r="M420" s="50">
        <f t="shared" si="88"/>
        <v>10.661862426781138</v>
      </c>
      <c r="N420" s="52">
        <f t="shared" si="88"/>
        <v>2.5749601616703575</v>
      </c>
      <c r="O420" s="52">
        <f t="shared" si="88"/>
        <v>1.8961164794747933</v>
      </c>
      <c r="P420" s="51">
        <f t="shared" si="82"/>
        <v>24.151129123579857</v>
      </c>
      <c r="Q420" s="51" t="s">
        <v>4</v>
      </c>
      <c r="R420" s="51">
        <f t="shared" si="83"/>
        <v>17.784101909925308</v>
      </c>
      <c r="S420" s="51" t="s">
        <v>4</v>
      </c>
      <c r="T420" s="51">
        <f t="shared" si="84"/>
        <v>6.3670272136545485</v>
      </c>
      <c r="U420" s="51">
        <f t="shared" si="85"/>
        <v>41.935231033505161</v>
      </c>
      <c r="V420" s="51">
        <f t="shared" si="81"/>
        <v>15.183002589320324</v>
      </c>
      <c r="W420" s="51">
        <f t="shared" si="87"/>
        <v>25.094776121508151</v>
      </c>
      <c r="X420" s="43" t="s">
        <v>6</v>
      </c>
    </row>
    <row r="421" spans="2:24" ht="15" x14ac:dyDescent="0.25">
      <c r="B421" s="44">
        <v>40459</v>
      </c>
      <c r="C421" s="44" t="s">
        <v>5</v>
      </c>
      <c r="D421" s="57">
        <v>49.87</v>
      </c>
      <c r="E421" s="57" t="s">
        <v>4</v>
      </c>
      <c r="F421" s="58">
        <v>49.08</v>
      </c>
      <c r="G421" s="58" t="s">
        <v>4</v>
      </c>
      <c r="H421" s="58">
        <v>49.75</v>
      </c>
      <c r="I421" s="58" t="s">
        <v>4</v>
      </c>
      <c r="J421" s="49">
        <f t="shared" si="78"/>
        <v>0.78999999999999915</v>
      </c>
      <c r="K421" s="50">
        <f t="shared" si="79"/>
        <v>0.32999999999999829</v>
      </c>
      <c r="L421" s="50">
        <f t="shared" si="80"/>
        <v>0</v>
      </c>
      <c r="M421" s="50">
        <f t="shared" si="88"/>
        <v>10.690300824868199</v>
      </c>
      <c r="N421" s="52">
        <f t="shared" si="88"/>
        <v>2.7210344358367586</v>
      </c>
      <c r="O421" s="52">
        <f t="shared" si="88"/>
        <v>1.7606795880837367</v>
      </c>
      <c r="P421" s="51">
        <f t="shared" si="82"/>
        <v>25.45330089782863</v>
      </c>
      <c r="Q421" s="51" t="s">
        <v>4</v>
      </c>
      <c r="R421" s="51">
        <f t="shared" si="83"/>
        <v>16.469878789453468</v>
      </c>
      <c r="S421" s="51" t="s">
        <v>4</v>
      </c>
      <c r="T421" s="51">
        <f t="shared" si="84"/>
        <v>8.9834221083751622</v>
      </c>
      <c r="U421" s="51">
        <f t="shared" si="85"/>
        <v>41.923179687282101</v>
      </c>
      <c r="V421" s="51">
        <f t="shared" si="81"/>
        <v>21.428293787315926</v>
      </c>
      <c r="W421" s="51">
        <f t="shared" si="87"/>
        <v>24.832884526208705</v>
      </c>
      <c r="X421" s="43" t="s">
        <v>6</v>
      </c>
    </row>
    <row r="422" spans="2:24" ht="15" x14ac:dyDescent="0.25">
      <c r="B422" s="44">
        <v>40462</v>
      </c>
      <c r="C422" s="44" t="s">
        <v>5</v>
      </c>
      <c r="D422" s="57">
        <v>50.02</v>
      </c>
      <c r="E422" s="57" t="s">
        <v>4</v>
      </c>
      <c r="F422" s="58">
        <v>49.62</v>
      </c>
      <c r="G422" s="58" t="s">
        <v>4</v>
      </c>
      <c r="H422" s="58">
        <v>49.77</v>
      </c>
      <c r="I422" s="58" t="s">
        <v>4</v>
      </c>
      <c r="J422" s="49">
        <f t="shared" si="78"/>
        <v>0.40000000000000568</v>
      </c>
      <c r="K422" s="50">
        <f t="shared" si="79"/>
        <v>0.15000000000000568</v>
      </c>
      <c r="L422" s="50">
        <f t="shared" si="80"/>
        <v>0</v>
      </c>
      <c r="M422" s="50">
        <f t="shared" si="88"/>
        <v>10.32670790880619</v>
      </c>
      <c r="N422" s="52">
        <f t="shared" si="88"/>
        <v>2.6766748332769961</v>
      </c>
      <c r="O422" s="52">
        <f t="shared" si="88"/>
        <v>1.6349167603634698</v>
      </c>
      <c r="P422" s="51">
        <f t="shared" si="82"/>
        <v>25.919923918778011</v>
      </c>
      <c r="Q422" s="51" t="s">
        <v>4</v>
      </c>
      <c r="R422" s="51">
        <f t="shared" si="83"/>
        <v>15.83192605815141</v>
      </c>
      <c r="S422" s="51" t="s">
        <v>4</v>
      </c>
      <c r="T422" s="51">
        <f t="shared" si="84"/>
        <v>10.087997860626601</v>
      </c>
      <c r="U422" s="51">
        <f t="shared" si="85"/>
        <v>41.751849976929421</v>
      </c>
      <c r="V422" s="51">
        <f t="shared" si="81"/>
        <v>24.161798498032706</v>
      </c>
      <c r="W422" s="51">
        <f t="shared" si="87"/>
        <v>24.784949809910419</v>
      </c>
      <c r="X422" s="43" t="s">
        <v>6</v>
      </c>
    </row>
    <row r="423" spans="2:24" ht="15" x14ac:dyDescent="0.25">
      <c r="B423" s="44">
        <v>40463</v>
      </c>
      <c r="C423" s="44" t="s">
        <v>5</v>
      </c>
      <c r="D423" s="57">
        <v>50.21</v>
      </c>
      <c r="E423" s="57" t="s">
        <v>4</v>
      </c>
      <c r="F423" s="58">
        <v>49.26</v>
      </c>
      <c r="G423" s="58" t="s">
        <v>4</v>
      </c>
      <c r="H423" s="58">
        <v>50.11</v>
      </c>
      <c r="I423" s="58" t="s">
        <v>4</v>
      </c>
      <c r="J423" s="49">
        <f t="shared" si="78"/>
        <v>0.95000000000000284</v>
      </c>
      <c r="K423" s="50">
        <f t="shared" si="79"/>
        <v>0</v>
      </c>
      <c r="L423" s="50">
        <f t="shared" si="80"/>
        <v>0.35999999999999943</v>
      </c>
      <c r="M423" s="50">
        <f t="shared" si="88"/>
        <v>10.539085915320037</v>
      </c>
      <c r="N423" s="52">
        <f t="shared" si="88"/>
        <v>2.4854837737572106</v>
      </c>
      <c r="O423" s="52">
        <f t="shared" si="88"/>
        <v>1.8781369917660786</v>
      </c>
      <c r="P423" s="51">
        <f t="shared" si="82"/>
        <v>23.58348526359589</v>
      </c>
      <c r="Q423" s="51" t="s">
        <v>4</v>
      </c>
      <c r="R423" s="51">
        <f t="shared" si="83"/>
        <v>17.82068204829741</v>
      </c>
      <c r="S423" s="51" t="s">
        <v>4</v>
      </c>
      <c r="T423" s="51">
        <f t="shared" si="84"/>
        <v>5.7628032152984794</v>
      </c>
      <c r="U423" s="51">
        <f t="shared" si="85"/>
        <v>41.404167311893303</v>
      </c>
      <c r="V423" s="51">
        <f t="shared" si="81"/>
        <v>13.918413506273126</v>
      </c>
      <c r="W423" s="51">
        <f t="shared" si="87"/>
        <v>24.008768645364899</v>
      </c>
      <c r="X423" s="43" t="s">
        <v>6</v>
      </c>
    </row>
    <row r="424" spans="2:24" ht="15" x14ac:dyDescent="0.25">
      <c r="B424" s="44">
        <v>40464</v>
      </c>
      <c r="C424" s="44" t="s">
        <v>5</v>
      </c>
      <c r="D424" s="57">
        <v>50.75</v>
      </c>
      <c r="E424" s="57" t="s">
        <v>4</v>
      </c>
      <c r="F424" s="58">
        <v>50.28</v>
      </c>
      <c r="G424" s="58" t="s">
        <v>4</v>
      </c>
      <c r="H424" s="58">
        <v>50.52</v>
      </c>
      <c r="I424" s="58" t="s">
        <v>4</v>
      </c>
      <c r="J424" s="49">
        <f t="shared" si="78"/>
        <v>0.64000000000000057</v>
      </c>
      <c r="K424" s="50">
        <f t="shared" si="79"/>
        <v>0.53999999999999915</v>
      </c>
      <c r="L424" s="50">
        <f t="shared" si="80"/>
        <v>0</v>
      </c>
      <c r="M424" s="50">
        <f t="shared" si="88"/>
        <v>10.426294064225749</v>
      </c>
      <c r="N424" s="52">
        <f t="shared" si="88"/>
        <v>2.8479492184888375</v>
      </c>
      <c r="O424" s="52">
        <f t="shared" si="88"/>
        <v>1.743984349497073</v>
      </c>
      <c r="P424" s="51">
        <f t="shared" si="82"/>
        <v>27.315067088512286</v>
      </c>
      <c r="Q424" s="51" t="s">
        <v>4</v>
      </c>
      <c r="R424" s="51">
        <f t="shared" si="83"/>
        <v>16.72679035095468</v>
      </c>
      <c r="S424" s="51" t="s">
        <v>4</v>
      </c>
      <c r="T424" s="51">
        <f t="shared" si="84"/>
        <v>10.588276737557607</v>
      </c>
      <c r="U424" s="51">
        <f t="shared" si="85"/>
        <v>44.041857439466966</v>
      </c>
      <c r="V424" s="51">
        <f t="shared" si="81"/>
        <v>24.041394603101363</v>
      </c>
      <c r="W424" s="51">
        <f t="shared" si="87"/>
        <v>24.011099070917506</v>
      </c>
      <c r="X424" s="43" t="s">
        <v>6</v>
      </c>
    </row>
    <row r="425" spans="2:24" ht="15" x14ac:dyDescent="0.25">
      <c r="B425" s="44">
        <v>40465</v>
      </c>
      <c r="C425" s="44" t="s">
        <v>5</v>
      </c>
      <c r="D425" s="57">
        <v>50.64</v>
      </c>
      <c r="E425" s="57" t="s">
        <v>4</v>
      </c>
      <c r="F425" s="58">
        <v>50.17</v>
      </c>
      <c r="G425" s="58" t="s">
        <v>4</v>
      </c>
      <c r="H425" s="58">
        <v>50.42</v>
      </c>
      <c r="I425" s="58" t="s">
        <v>4</v>
      </c>
      <c r="J425" s="49">
        <f t="shared" si="78"/>
        <v>0.46999999999999886</v>
      </c>
      <c r="K425" s="50">
        <f t="shared" si="79"/>
        <v>0</v>
      </c>
      <c r="L425" s="50">
        <f t="shared" si="80"/>
        <v>0.10999999999999943</v>
      </c>
      <c r="M425" s="50">
        <f t="shared" si="88"/>
        <v>10.151558773923908</v>
      </c>
      <c r="N425" s="52">
        <f t="shared" si="88"/>
        <v>2.6445242743110633</v>
      </c>
      <c r="O425" s="52">
        <f t="shared" si="88"/>
        <v>1.72941403881871</v>
      </c>
      <c r="P425" s="51">
        <f t="shared" si="82"/>
        <v>26.050425685403077</v>
      </c>
      <c r="Q425" s="51" t="s">
        <v>4</v>
      </c>
      <c r="R425" s="51">
        <f t="shared" si="83"/>
        <v>17.035945684134923</v>
      </c>
      <c r="S425" s="51" t="s">
        <v>4</v>
      </c>
      <c r="T425" s="51">
        <f t="shared" si="84"/>
        <v>9.0144800012681543</v>
      </c>
      <c r="U425" s="51">
        <f t="shared" si="85"/>
        <v>43.086371369538</v>
      </c>
      <c r="V425" s="51">
        <f t="shared" si="81"/>
        <v>20.921882522790902</v>
      </c>
      <c r="W425" s="51">
        <f t="shared" si="87"/>
        <v>23.790440746051321</v>
      </c>
      <c r="X425" s="43" t="s">
        <v>6</v>
      </c>
    </row>
    <row r="426" spans="2:24" ht="15" x14ac:dyDescent="0.25">
      <c r="B426" s="44">
        <v>40466</v>
      </c>
      <c r="C426" s="44" t="s">
        <v>5</v>
      </c>
      <c r="D426" s="57">
        <v>51.5</v>
      </c>
      <c r="E426" s="57" t="s">
        <v>4</v>
      </c>
      <c r="F426" s="58">
        <v>50.63</v>
      </c>
      <c r="G426" s="58" t="s">
        <v>4</v>
      </c>
      <c r="H426" s="58">
        <v>51.49</v>
      </c>
      <c r="I426" s="58" t="s">
        <v>4</v>
      </c>
      <c r="J426" s="49">
        <f t="shared" si="78"/>
        <v>1.0799999999999983</v>
      </c>
      <c r="K426" s="50">
        <f t="shared" si="79"/>
        <v>0.85999999999999943</v>
      </c>
      <c r="L426" s="50">
        <f t="shared" si="80"/>
        <v>0</v>
      </c>
      <c r="M426" s="50">
        <f t="shared" si="88"/>
        <v>10.506447432929342</v>
      </c>
      <c r="N426" s="52">
        <f t="shared" si="88"/>
        <v>3.3156296832888441</v>
      </c>
      <c r="O426" s="52">
        <f t="shared" si="88"/>
        <v>1.6058844646173736</v>
      </c>
      <c r="P426" s="51">
        <f t="shared" si="82"/>
        <v>31.558047612716233</v>
      </c>
      <c r="Q426" s="51" t="s">
        <v>4</v>
      </c>
      <c r="R426" s="51">
        <f t="shared" si="83"/>
        <v>15.284752290143338</v>
      </c>
      <c r="S426" s="51" t="s">
        <v>4</v>
      </c>
      <c r="T426" s="51">
        <f t="shared" si="84"/>
        <v>16.273295322572896</v>
      </c>
      <c r="U426" s="51">
        <f t="shared" si="85"/>
        <v>46.842799902859568</v>
      </c>
      <c r="V426" s="51">
        <f t="shared" si="81"/>
        <v>34.740227647193812</v>
      </c>
      <c r="W426" s="51">
        <f t="shared" si="87"/>
        <v>24.572568381847216</v>
      </c>
      <c r="X426" s="43" t="s">
        <v>6</v>
      </c>
    </row>
    <row r="427" spans="2:24" ht="15" x14ac:dyDescent="0.25">
      <c r="B427" s="44">
        <v>40469</v>
      </c>
      <c r="C427" s="44" t="s">
        <v>5</v>
      </c>
      <c r="D427" s="57">
        <v>51.72</v>
      </c>
      <c r="E427" s="57" t="s">
        <v>4</v>
      </c>
      <c r="F427" s="58">
        <v>51.3</v>
      </c>
      <c r="G427" s="58" t="s">
        <v>4</v>
      </c>
      <c r="H427" s="58">
        <v>51.3</v>
      </c>
      <c r="I427" s="58" t="s">
        <v>4</v>
      </c>
      <c r="J427" s="49">
        <f t="shared" si="78"/>
        <v>0.42000000000000171</v>
      </c>
      <c r="K427" s="50">
        <f t="shared" si="79"/>
        <v>0.21999999999999886</v>
      </c>
      <c r="L427" s="50">
        <f t="shared" si="80"/>
        <v>0</v>
      </c>
      <c r="M427" s="50">
        <f t="shared" si="88"/>
        <v>10.175986902005819</v>
      </c>
      <c r="N427" s="52">
        <f t="shared" si="88"/>
        <v>3.2987989916253539</v>
      </c>
      <c r="O427" s="52">
        <f t="shared" si="88"/>
        <v>1.4911784314304184</v>
      </c>
      <c r="P427" s="51">
        <f t="shared" si="82"/>
        <v>32.417484646871131</v>
      </c>
      <c r="Q427" s="51" t="s">
        <v>4</v>
      </c>
      <c r="R427" s="51">
        <f t="shared" si="83"/>
        <v>14.653894956728845</v>
      </c>
      <c r="S427" s="51" t="s">
        <v>4</v>
      </c>
      <c r="T427" s="51">
        <f t="shared" si="84"/>
        <v>17.763589690142286</v>
      </c>
      <c r="U427" s="51">
        <f t="shared" si="85"/>
        <v>47.071379603599979</v>
      </c>
      <c r="V427" s="51">
        <f t="shared" si="81"/>
        <v>37.737559085231787</v>
      </c>
      <c r="W427" s="51">
        <f t="shared" si="87"/>
        <v>25.512924860660402</v>
      </c>
      <c r="X427" s="43" t="s">
        <v>6</v>
      </c>
    </row>
    <row r="428" spans="2:24" ht="15" x14ac:dyDescent="0.25">
      <c r="B428" s="44">
        <v>40470</v>
      </c>
      <c r="C428" s="44" t="s">
        <v>5</v>
      </c>
      <c r="D428" s="57">
        <v>51.3</v>
      </c>
      <c r="E428" s="57" t="s">
        <v>4</v>
      </c>
      <c r="F428" s="58">
        <v>50.42</v>
      </c>
      <c r="G428" s="58" t="s">
        <v>4</v>
      </c>
      <c r="H428" s="58">
        <v>50.82</v>
      </c>
      <c r="I428" s="58" t="s">
        <v>4</v>
      </c>
      <c r="J428" s="49">
        <f t="shared" si="78"/>
        <v>0.87999999999999545</v>
      </c>
      <c r="K428" s="50">
        <f t="shared" si="79"/>
        <v>0</v>
      </c>
      <c r="L428" s="50">
        <f t="shared" si="80"/>
        <v>0.87999999999999545</v>
      </c>
      <c r="M428" s="50">
        <f t="shared" si="88"/>
        <v>10.329130694719685</v>
      </c>
      <c r="N428" s="52">
        <f t="shared" si="88"/>
        <v>3.0631704922235428</v>
      </c>
      <c r="O428" s="52">
        <f t="shared" si="88"/>
        <v>2.2646656863282413</v>
      </c>
      <c r="P428" s="51">
        <f t="shared" si="82"/>
        <v>29.655646566554282</v>
      </c>
      <c r="Q428" s="51" t="s">
        <v>4</v>
      </c>
      <c r="R428" s="51">
        <f t="shared" si="83"/>
        <v>21.925036610156866</v>
      </c>
      <c r="S428" s="51" t="s">
        <v>4</v>
      </c>
      <c r="T428" s="51">
        <f t="shared" si="84"/>
        <v>7.7306099563974158</v>
      </c>
      <c r="U428" s="51">
        <f t="shared" si="85"/>
        <v>51.580683176711148</v>
      </c>
      <c r="V428" s="51">
        <f t="shared" si="81"/>
        <v>14.987412884612223</v>
      </c>
      <c r="W428" s="51">
        <f t="shared" si="87"/>
        <v>24.76110257665696</v>
      </c>
      <c r="X428" s="43" t="s">
        <v>6</v>
      </c>
    </row>
    <row r="429" spans="2:24" ht="15" x14ac:dyDescent="0.25">
      <c r="B429" s="44">
        <v>40471</v>
      </c>
      <c r="C429" s="44" t="s">
        <v>5</v>
      </c>
      <c r="D429" s="57">
        <v>51.57</v>
      </c>
      <c r="E429" s="57" t="s">
        <v>4</v>
      </c>
      <c r="F429" s="58">
        <v>50.87</v>
      </c>
      <c r="G429" s="58" t="s">
        <v>4</v>
      </c>
      <c r="H429" s="58">
        <v>51.19</v>
      </c>
      <c r="I429" s="58" t="s">
        <v>4</v>
      </c>
      <c r="J429" s="49">
        <f t="shared" si="78"/>
        <v>0.75</v>
      </c>
      <c r="K429" s="50">
        <f t="shared" si="79"/>
        <v>0.27000000000000313</v>
      </c>
      <c r="L429" s="50">
        <f t="shared" si="80"/>
        <v>0</v>
      </c>
      <c r="M429" s="50">
        <f t="shared" si="88"/>
        <v>10.341335645096851</v>
      </c>
      <c r="N429" s="52">
        <f t="shared" si="88"/>
        <v>3.1143725999218641</v>
      </c>
      <c r="O429" s="52">
        <f t="shared" si="88"/>
        <v>2.1029038515905096</v>
      </c>
      <c r="P429" s="51">
        <f t="shared" si="82"/>
        <v>30.115767506284207</v>
      </c>
      <c r="Q429" s="51" t="s">
        <v>4</v>
      </c>
      <c r="R429" s="51">
        <f t="shared" si="83"/>
        <v>20.334934710175098</v>
      </c>
      <c r="S429" s="51" t="s">
        <v>4</v>
      </c>
      <c r="T429" s="51">
        <f t="shared" si="84"/>
        <v>9.7808327961091095</v>
      </c>
      <c r="U429" s="51">
        <f t="shared" si="85"/>
        <v>50.450702216459305</v>
      </c>
      <c r="V429" s="51">
        <f t="shared" si="81"/>
        <v>19.386911116012492</v>
      </c>
      <c r="W429" s="51">
        <f t="shared" si="87"/>
        <v>24.377231758039496</v>
      </c>
      <c r="X429" s="43" t="s">
        <v>6</v>
      </c>
    </row>
    <row r="430" spans="2:24" ht="15" x14ac:dyDescent="0.25">
      <c r="B430" s="44">
        <v>40472</v>
      </c>
      <c r="C430" s="44" t="s">
        <v>5</v>
      </c>
      <c r="D430" s="57">
        <v>51.710099999999997</v>
      </c>
      <c r="E430" s="57" t="s">
        <v>4</v>
      </c>
      <c r="F430" s="58">
        <v>50.79</v>
      </c>
      <c r="G430" s="58" t="s">
        <v>4</v>
      </c>
      <c r="H430" s="58">
        <v>51.29</v>
      </c>
      <c r="I430" s="58" t="s">
        <v>4</v>
      </c>
      <c r="J430" s="49">
        <f t="shared" si="78"/>
        <v>0.92009999999999792</v>
      </c>
      <c r="K430" s="50">
        <f t="shared" si="79"/>
        <v>0.14009999999999678</v>
      </c>
      <c r="L430" s="50">
        <f t="shared" si="80"/>
        <v>0</v>
      </c>
      <c r="M430" s="50">
        <f t="shared" si="88"/>
        <v>10.522768813304218</v>
      </c>
      <c r="N430" s="52">
        <f t="shared" si="88"/>
        <v>3.0320174142131564</v>
      </c>
      <c r="O430" s="52">
        <f t="shared" si="88"/>
        <v>1.952696433619759</v>
      </c>
      <c r="P430" s="51">
        <f t="shared" si="82"/>
        <v>28.813874637060309</v>
      </c>
      <c r="Q430" s="51" t="s">
        <v>4</v>
      </c>
      <c r="R430" s="51">
        <f t="shared" si="83"/>
        <v>18.556869092770647</v>
      </c>
      <c r="S430" s="51" t="s">
        <v>4</v>
      </c>
      <c r="T430" s="51">
        <f t="shared" si="84"/>
        <v>10.257005544289662</v>
      </c>
      <c r="U430" s="51">
        <f t="shared" si="85"/>
        <v>47.370743729830956</v>
      </c>
      <c r="V430" s="51">
        <f t="shared" si="81"/>
        <v>21.652616650454824</v>
      </c>
      <c r="W430" s="51">
        <f t="shared" si="87"/>
        <v>24.182616393212019</v>
      </c>
      <c r="X430" s="43" t="s">
        <v>6</v>
      </c>
    </row>
    <row r="431" spans="2:24" ht="15" x14ac:dyDescent="0.25">
      <c r="B431" s="44">
        <v>40473</v>
      </c>
      <c r="C431" s="44" t="s">
        <v>5</v>
      </c>
      <c r="D431" s="57">
        <v>51.69</v>
      </c>
      <c r="E431" s="57" t="s">
        <v>4</v>
      </c>
      <c r="F431" s="58">
        <v>51.21</v>
      </c>
      <c r="G431" s="58" t="s">
        <v>4</v>
      </c>
      <c r="H431" s="58">
        <v>51.64</v>
      </c>
      <c r="I431" s="58" t="s">
        <v>4</v>
      </c>
      <c r="J431" s="49">
        <f t="shared" si="78"/>
        <v>0.47999999999999687</v>
      </c>
      <c r="K431" s="50">
        <f t="shared" si="79"/>
        <v>0</v>
      </c>
      <c r="L431" s="50">
        <f t="shared" si="80"/>
        <v>0</v>
      </c>
      <c r="M431" s="50">
        <f t="shared" si="88"/>
        <v>10.25114246949677</v>
      </c>
      <c r="N431" s="52">
        <f t="shared" si="88"/>
        <v>2.8154447417693595</v>
      </c>
      <c r="O431" s="52">
        <f t="shared" si="88"/>
        <v>1.8132181169326334</v>
      </c>
      <c r="P431" s="51">
        <f t="shared" si="82"/>
        <v>27.464692351579135</v>
      </c>
      <c r="Q431" s="51" t="s">
        <v>4</v>
      </c>
      <c r="R431" s="51">
        <f t="shared" si="83"/>
        <v>17.687961340192402</v>
      </c>
      <c r="S431" s="51" t="s">
        <v>4</v>
      </c>
      <c r="T431" s="51">
        <f t="shared" si="84"/>
        <v>9.7767310113867332</v>
      </c>
      <c r="U431" s="51">
        <f t="shared" si="85"/>
        <v>45.152653691771533</v>
      </c>
      <c r="V431" s="51">
        <f t="shared" si="81"/>
        <v>21.652616650454839</v>
      </c>
      <c r="W431" s="51">
        <f t="shared" si="87"/>
        <v>24.00190212587222</v>
      </c>
      <c r="X431" s="43" t="s">
        <v>6</v>
      </c>
    </row>
    <row r="432" spans="2:24" ht="15" x14ac:dyDescent="0.25">
      <c r="B432" s="44">
        <v>40476</v>
      </c>
      <c r="C432" s="44" t="s">
        <v>5</v>
      </c>
      <c r="D432" s="57">
        <v>52.23</v>
      </c>
      <c r="E432" s="57" t="s">
        <v>4</v>
      </c>
      <c r="F432" s="58">
        <v>51.85</v>
      </c>
      <c r="G432" s="58" t="s">
        <v>4</v>
      </c>
      <c r="H432" s="58">
        <v>51.89</v>
      </c>
      <c r="I432" s="58" t="s">
        <v>4</v>
      </c>
      <c r="J432" s="49">
        <f t="shared" si="78"/>
        <v>0.58999999999999631</v>
      </c>
      <c r="K432" s="50">
        <f t="shared" si="79"/>
        <v>0.53999999999999915</v>
      </c>
      <c r="L432" s="50">
        <f t="shared" si="80"/>
        <v>0</v>
      </c>
      <c r="M432" s="50">
        <f t="shared" si="88"/>
        <v>10.108918007389855</v>
      </c>
      <c r="N432" s="52">
        <f t="shared" si="88"/>
        <v>3.1543415459286903</v>
      </c>
      <c r="O432" s="52">
        <f t="shared" si="88"/>
        <v>1.6837025371517309</v>
      </c>
      <c r="P432" s="51">
        <f t="shared" si="82"/>
        <v>31.203552582212986</v>
      </c>
      <c r="Q432" s="51" t="s">
        <v>4</v>
      </c>
      <c r="R432" s="51">
        <f t="shared" si="83"/>
        <v>16.655615723867829</v>
      </c>
      <c r="S432" s="51" t="s">
        <v>4</v>
      </c>
      <c r="T432" s="51">
        <f t="shared" si="84"/>
        <v>14.547936858345157</v>
      </c>
      <c r="U432" s="51">
        <f t="shared" si="85"/>
        <v>47.859168306080818</v>
      </c>
      <c r="V432" s="51">
        <f t="shared" si="81"/>
        <v>30.397387529395797</v>
      </c>
      <c r="W432" s="51">
        <f t="shared" si="87"/>
        <v>24.458722511838193</v>
      </c>
      <c r="X432" s="43" t="s">
        <v>6</v>
      </c>
    </row>
    <row r="433" spans="2:24" ht="15" x14ac:dyDescent="0.25">
      <c r="B433" s="44">
        <v>40477</v>
      </c>
      <c r="C433" s="44" t="s">
        <v>5</v>
      </c>
      <c r="D433" s="57">
        <v>52.15</v>
      </c>
      <c r="E433" s="57" t="s">
        <v>4</v>
      </c>
      <c r="F433" s="58">
        <v>51.42</v>
      </c>
      <c r="G433" s="58" t="s">
        <v>4</v>
      </c>
      <c r="H433" s="58">
        <v>52.03</v>
      </c>
      <c r="I433" s="58" t="s">
        <v>4</v>
      </c>
      <c r="J433" s="49">
        <f t="shared" si="78"/>
        <v>0.72999999999999687</v>
      </c>
      <c r="K433" s="50">
        <f t="shared" si="79"/>
        <v>0</v>
      </c>
      <c r="L433" s="50">
        <f t="shared" si="80"/>
        <v>0.42999999999999972</v>
      </c>
      <c r="M433" s="50">
        <f t="shared" si="88"/>
        <v>10.116852435433433</v>
      </c>
      <c r="N433" s="52">
        <f t="shared" si="88"/>
        <v>2.9290314355052125</v>
      </c>
      <c r="O433" s="52">
        <f t="shared" si="88"/>
        <v>1.9934380702123213</v>
      </c>
      <c r="P433" s="51">
        <f t="shared" si="82"/>
        <v>28.952003147209343</v>
      </c>
      <c r="Q433" s="51" t="s">
        <v>4</v>
      </c>
      <c r="R433" s="51">
        <f t="shared" si="83"/>
        <v>19.704133107946404</v>
      </c>
      <c r="S433" s="51" t="s">
        <v>4</v>
      </c>
      <c r="T433" s="51">
        <f t="shared" si="84"/>
        <v>9.2478700392629385</v>
      </c>
      <c r="U433" s="51">
        <f t="shared" si="85"/>
        <v>48.656136255155744</v>
      </c>
      <c r="V433" s="51">
        <f t="shared" si="81"/>
        <v>19.006585296387993</v>
      </c>
      <c r="W433" s="51">
        <f t="shared" si="87"/>
        <v>24.069284139306035</v>
      </c>
      <c r="X433" s="43" t="s">
        <v>6</v>
      </c>
    </row>
    <row r="434" spans="2:24" ht="15" x14ac:dyDescent="0.25">
      <c r="B434" s="44">
        <v>40478</v>
      </c>
      <c r="C434" s="44" t="s">
        <v>5</v>
      </c>
      <c r="D434" s="57">
        <v>52.23</v>
      </c>
      <c r="E434" s="57" t="s">
        <v>4</v>
      </c>
      <c r="F434" s="58">
        <v>51.66</v>
      </c>
      <c r="G434" s="58" t="s">
        <v>4</v>
      </c>
      <c r="H434" s="58">
        <v>52.19</v>
      </c>
      <c r="I434" s="58" t="s">
        <v>4</v>
      </c>
      <c r="J434" s="49">
        <f t="shared" si="78"/>
        <v>0.57000000000000028</v>
      </c>
      <c r="K434" s="50">
        <f t="shared" si="79"/>
        <v>7.9999999999998295E-2</v>
      </c>
      <c r="L434" s="50">
        <f t="shared" si="80"/>
        <v>0</v>
      </c>
      <c r="M434" s="50">
        <f t="shared" si="88"/>
        <v>9.96422011861676</v>
      </c>
      <c r="N434" s="52">
        <f t="shared" si="88"/>
        <v>2.7998149043976954</v>
      </c>
      <c r="O434" s="52">
        <f t="shared" si="88"/>
        <v>1.851049636625727</v>
      </c>
      <c r="P434" s="51">
        <f t="shared" si="82"/>
        <v>28.098685808502267</v>
      </c>
      <c r="Q434" s="51" t="s">
        <v>4</v>
      </c>
      <c r="R434" s="51">
        <f t="shared" si="83"/>
        <v>18.57696452497369</v>
      </c>
      <c r="S434" s="51" t="s">
        <v>4</v>
      </c>
      <c r="T434" s="51">
        <f t="shared" si="84"/>
        <v>9.5217212835285778</v>
      </c>
      <c r="U434" s="51">
        <f t="shared" si="85"/>
        <v>46.675650333475957</v>
      </c>
      <c r="V434" s="51">
        <f t="shared" si="81"/>
        <v>20.399761364866432</v>
      </c>
      <c r="W434" s="51">
        <f t="shared" si="87"/>
        <v>23.807175369703206</v>
      </c>
      <c r="X434" s="43" t="s">
        <v>6</v>
      </c>
    </row>
    <row r="435" spans="2:24" ht="15" x14ac:dyDescent="0.25">
      <c r="B435" s="44">
        <v>40479</v>
      </c>
      <c r="C435" s="44" t="s">
        <v>5</v>
      </c>
      <c r="D435" s="57">
        <v>52.45</v>
      </c>
      <c r="E435" s="57" t="s">
        <v>4</v>
      </c>
      <c r="F435" s="58">
        <v>51.84</v>
      </c>
      <c r="G435" s="58" t="s">
        <v>4</v>
      </c>
      <c r="H435" s="58">
        <v>52.3</v>
      </c>
      <c r="I435" s="58" t="s">
        <v>4</v>
      </c>
      <c r="J435" s="49">
        <f t="shared" si="78"/>
        <v>0.60999999999999943</v>
      </c>
      <c r="K435" s="50">
        <f t="shared" si="79"/>
        <v>0.22000000000000597</v>
      </c>
      <c r="L435" s="50">
        <f t="shared" si="80"/>
        <v>0</v>
      </c>
      <c r="M435" s="50">
        <f t="shared" ref="M435:O450" si="89">M434-(M434/14)+J435</f>
        <v>9.8624901101441331</v>
      </c>
      <c r="N435" s="52">
        <f t="shared" si="89"/>
        <v>2.8198281255121516</v>
      </c>
      <c r="O435" s="52">
        <f t="shared" si="89"/>
        <v>1.718831805438175</v>
      </c>
      <c r="P435" s="51">
        <f t="shared" si="82"/>
        <v>28.591441857181664</v>
      </c>
      <c r="Q435" s="51" t="s">
        <v>4</v>
      </c>
      <c r="R435" s="51">
        <f t="shared" si="83"/>
        <v>17.427969876190382</v>
      </c>
      <c r="S435" s="51" t="s">
        <v>4</v>
      </c>
      <c r="T435" s="51">
        <f t="shared" si="84"/>
        <v>11.163471980991282</v>
      </c>
      <c r="U435" s="51">
        <f t="shared" si="85"/>
        <v>46.019411733372046</v>
      </c>
      <c r="V435" s="51">
        <f t="shared" si="81"/>
        <v>24.258180538400563</v>
      </c>
      <c r="W435" s="51">
        <f t="shared" si="87"/>
        <v>23.839390024610161</v>
      </c>
      <c r="X435" s="43" t="s">
        <v>6</v>
      </c>
    </row>
    <row r="436" spans="2:24" ht="15" x14ac:dyDescent="0.25">
      <c r="B436" s="44">
        <v>40480</v>
      </c>
      <c r="C436" s="44" t="s">
        <v>5</v>
      </c>
      <c r="D436" s="57">
        <v>52.49</v>
      </c>
      <c r="E436" s="57" t="s">
        <v>4</v>
      </c>
      <c r="F436" s="58">
        <v>52.169800000000002</v>
      </c>
      <c r="G436" s="58" t="s">
        <v>4</v>
      </c>
      <c r="H436" s="58">
        <v>52.18</v>
      </c>
      <c r="I436" s="58" t="s">
        <v>4</v>
      </c>
      <c r="J436" s="49">
        <f t="shared" si="78"/>
        <v>0.32019999999999982</v>
      </c>
      <c r="K436" s="50">
        <f t="shared" si="79"/>
        <v>3.9999999999999147E-2</v>
      </c>
      <c r="L436" s="50">
        <f t="shared" si="80"/>
        <v>0</v>
      </c>
      <c r="M436" s="50">
        <f t="shared" si="89"/>
        <v>9.4782265308481239</v>
      </c>
      <c r="N436" s="52">
        <f t="shared" si="89"/>
        <v>2.6584118308327112</v>
      </c>
      <c r="O436" s="52">
        <f t="shared" si="89"/>
        <v>1.596058105049734</v>
      </c>
      <c r="P436" s="51">
        <f t="shared" si="82"/>
        <v>28.04756588356021</v>
      </c>
      <c r="Q436" s="51" t="s">
        <v>4</v>
      </c>
      <c r="R436" s="51">
        <f t="shared" si="83"/>
        <v>16.839206151648252</v>
      </c>
      <c r="S436" s="51" t="s">
        <v>4</v>
      </c>
      <c r="T436" s="51">
        <f t="shared" si="84"/>
        <v>11.208359731911958</v>
      </c>
      <c r="U436" s="51">
        <f t="shared" si="85"/>
        <v>44.886772035208466</v>
      </c>
      <c r="V436" s="51">
        <f t="shared" si="81"/>
        <v>24.970295754660864</v>
      </c>
      <c r="W436" s="51">
        <f t="shared" si="87"/>
        <v>23.920169005328066</v>
      </c>
      <c r="X436" s="43" t="s">
        <v>6</v>
      </c>
    </row>
    <row r="437" spans="2:24" ht="15" x14ac:dyDescent="0.25">
      <c r="B437" s="44">
        <v>40483</v>
      </c>
      <c r="C437" s="44" t="s">
        <v>5</v>
      </c>
      <c r="D437" s="57">
        <v>52.75</v>
      </c>
      <c r="E437" s="57" t="s">
        <v>4</v>
      </c>
      <c r="F437" s="58">
        <v>51.98</v>
      </c>
      <c r="G437" s="58" t="s">
        <v>4</v>
      </c>
      <c r="H437" s="58">
        <v>52.22</v>
      </c>
      <c r="I437" s="58" t="s">
        <v>4</v>
      </c>
      <c r="J437" s="49">
        <f t="shared" si="78"/>
        <v>0.77000000000000313</v>
      </c>
      <c r="K437" s="50">
        <f t="shared" si="79"/>
        <v>0.25999999999999801</v>
      </c>
      <c r="L437" s="50">
        <f t="shared" si="80"/>
        <v>0</v>
      </c>
      <c r="M437" s="50">
        <f t="shared" si="89"/>
        <v>9.5712103500732617</v>
      </c>
      <c r="N437" s="52">
        <f t="shared" si="89"/>
        <v>2.7285252714875154</v>
      </c>
      <c r="O437" s="52">
        <f t="shared" si="89"/>
        <v>1.4820539546890388</v>
      </c>
      <c r="P437" s="51">
        <f t="shared" si="82"/>
        <v>28.507630400857614</v>
      </c>
      <c r="Q437" s="51" t="s">
        <v>4</v>
      </c>
      <c r="R437" s="51">
        <f t="shared" si="83"/>
        <v>15.484498830157825</v>
      </c>
      <c r="S437" s="51" t="s">
        <v>4</v>
      </c>
      <c r="T437" s="51">
        <f t="shared" si="84"/>
        <v>13.023131570699789</v>
      </c>
      <c r="U437" s="51">
        <f t="shared" si="85"/>
        <v>43.99212923101544</v>
      </c>
      <c r="V437" s="51">
        <f t="shared" si="81"/>
        <v>29.603321772200538</v>
      </c>
      <c r="W437" s="51">
        <f t="shared" si="87"/>
        <v>24.326108488676102</v>
      </c>
      <c r="X437" s="43" t="s">
        <v>6</v>
      </c>
    </row>
    <row r="438" spans="2:24" ht="15" x14ac:dyDescent="0.25">
      <c r="B438" s="44">
        <v>40484</v>
      </c>
      <c r="C438" s="44" t="s">
        <v>5</v>
      </c>
      <c r="D438" s="57">
        <v>52.93</v>
      </c>
      <c r="E438" s="57" t="s">
        <v>4</v>
      </c>
      <c r="F438" s="58">
        <v>52.575000000000003</v>
      </c>
      <c r="G438" s="58" t="s">
        <v>4</v>
      </c>
      <c r="H438" s="58">
        <v>52.78</v>
      </c>
      <c r="I438" s="58" t="s">
        <v>4</v>
      </c>
      <c r="J438" s="49">
        <f t="shared" si="78"/>
        <v>0.71000000000000085</v>
      </c>
      <c r="K438" s="50">
        <f t="shared" si="79"/>
        <v>0.17999999999999972</v>
      </c>
      <c r="L438" s="50">
        <f t="shared" si="80"/>
        <v>0</v>
      </c>
      <c r="M438" s="50">
        <f t="shared" si="89"/>
        <v>9.5975524679251727</v>
      </c>
      <c r="N438" s="52">
        <f t="shared" si="89"/>
        <v>2.713630609238407</v>
      </c>
      <c r="O438" s="52">
        <f t="shared" si="89"/>
        <v>1.3761929579255361</v>
      </c>
      <c r="P438" s="51">
        <f t="shared" si="82"/>
        <v>28.274194054237327</v>
      </c>
      <c r="Q438" s="51" t="s">
        <v>4</v>
      </c>
      <c r="R438" s="51">
        <f t="shared" si="83"/>
        <v>14.338999057569577</v>
      </c>
      <c r="S438" s="51" t="s">
        <v>4</v>
      </c>
      <c r="T438" s="51">
        <f t="shared" si="84"/>
        <v>13.93519499666775</v>
      </c>
      <c r="U438" s="51">
        <f t="shared" si="85"/>
        <v>42.613193111806908</v>
      </c>
      <c r="V438" s="51">
        <f t="shared" si="81"/>
        <v>32.701597742523319</v>
      </c>
      <c r="W438" s="51">
        <f t="shared" si="87"/>
        <v>24.924357721093763</v>
      </c>
      <c r="X438" s="43" t="s">
        <v>6</v>
      </c>
    </row>
    <row r="439" spans="2:24" ht="15" x14ac:dyDescent="0.25">
      <c r="B439" s="44">
        <v>40485</v>
      </c>
      <c r="C439" s="44" t="s">
        <v>5</v>
      </c>
      <c r="D439" s="57">
        <v>53.04</v>
      </c>
      <c r="E439" s="57" t="s">
        <v>4</v>
      </c>
      <c r="F439" s="58">
        <v>52.36</v>
      </c>
      <c r="G439" s="58" t="s">
        <v>4</v>
      </c>
      <c r="H439" s="58">
        <v>53.02</v>
      </c>
      <c r="I439" s="58" t="s">
        <v>4</v>
      </c>
      <c r="J439" s="49">
        <f t="shared" si="78"/>
        <v>0.67999999999999972</v>
      </c>
      <c r="K439" s="50">
        <f t="shared" si="79"/>
        <v>0</v>
      </c>
      <c r="L439" s="50">
        <f t="shared" si="80"/>
        <v>0.21500000000000341</v>
      </c>
      <c r="M439" s="50">
        <f t="shared" si="89"/>
        <v>9.592013005930518</v>
      </c>
      <c r="N439" s="52">
        <f t="shared" si="89"/>
        <v>2.5197998514356637</v>
      </c>
      <c r="O439" s="52">
        <f t="shared" si="89"/>
        <v>1.4928934609308584</v>
      </c>
      <c r="P439" s="51">
        <f t="shared" si="82"/>
        <v>26.269771005082355</v>
      </c>
      <c r="Q439" s="51" t="s">
        <v>4</v>
      </c>
      <c r="R439" s="51">
        <f t="shared" si="83"/>
        <v>15.5639224009375</v>
      </c>
      <c r="S439" s="51" t="s">
        <v>4</v>
      </c>
      <c r="T439" s="51">
        <f t="shared" si="84"/>
        <v>10.705848604144855</v>
      </c>
      <c r="U439" s="51">
        <f t="shared" si="85"/>
        <v>41.833693406019854</v>
      </c>
      <c r="V439" s="51">
        <f t="shared" si="81"/>
        <v>25.59144969639302</v>
      </c>
      <c r="W439" s="51">
        <f t="shared" si="87"/>
        <v>24.97200714790085</v>
      </c>
      <c r="X439" s="43" t="s">
        <v>6</v>
      </c>
    </row>
    <row r="440" spans="2:24" ht="15" x14ac:dyDescent="0.25">
      <c r="B440" s="44">
        <v>40486</v>
      </c>
      <c r="C440" s="44" t="s">
        <v>5</v>
      </c>
      <c r="D440" s="57">
        <v>53.861400000000003</v>
      </c>
      <c r="E440" s="57" t="s">
        <v>4</v>
      </c>
      <c r="F440" s="58">
        <v>53.5</v>
      </c>
      <c r="G440" s="58" t="s">
        <v>4</v>
      </c>
      <c r="H440" s="58">
        <v>53.67</v>
      </c>
      <c r="I440" s="58" t="s">
        <v>4</v>
      </c>
      <c r="J440" s="49">
        <f t="shared" si="78"/>
        <v>0.84140000000000015</v>
      </c>
      <c r="K440" s="50">
        <f t="shared" si="79"/>
        <v>0.82140000000000413</v>
      </c>
      <c r="L440" s="50">
        <f t="shared" si="80"/>
        <v>0</v>
      </c>
      <c r="M440" s="50">
        <f t="shared" si="89"/>
        <v>9.7482692197926237</v>
      </c>
      <c r="N440" s="52">
        <f t="shared" si="89"/>
        <v>3.161214147761692</v>
      </c>
      <c r="O440" s="52">
        <f t="shared" si="89"/>
        <v>1.3862582137215114</v>
      </c>
      <c r="P440" s="51">
        <f t="shared" si="82"/>
        <v>32.42846577670678</v>
      </c>
      <c r="Q440" s="51" t="s">
        <v>4</v>
      </c>
      <c r="R440" s="51">
        <f t="shared" si="83"/>
        <v>14.220557336546369</v>
      </c>
      <c r="S440" s="51" t="s">
        <v>4</v>
      </c>
      <c r="T440" s="51">
        <f t="shared" si="84"/>
        <v>18.207908440160409</v>
      </c>
      <c r="U440" s="51">
        <f t="shared" si="85"/>
        <v>46.649023113253151</v>
      </c>
      <c r="V440" s="51">
        <f t="shared" si="81"/>
        <v>39.031703613504995</v>
      </c>
      <c r="W440" s="51">
        <f t="shared" si="87"/>
        <v>25.976271181158289</v>
      </c>
      <c r="X440" s="43" t="s">
        <v>6</v>
      </c>
    </row>
    <row r="441" spans="2:24" ht="15" x14ac:dyDescent="0.25">
      <c r="B441" s="44">
        <v>40487</v>
      </c>
      <c r="C441" s="44" t="s">
        <v>5</v>
      </c>
      <c r="D441" s="57">
        <v>53.81</v>
      </c>
      <c r="E441" s="57" t="s">
        <v>4</v>
      </c>
      <c r="F441" s="58">
        <v>53.51</v>
      </c>
      <c r="G441" s="58" t="s">
        <v>4</v>
      </c>
      <c r="H441" s="58">
        <v>53.67</v>
      </c>
      <c r="I441" s="58" t="s">
        <v>4</v>
      </c>
      <c r="J441" s="49">
        <f t="shared" si="78"/>
        <v>0.30000000000000426</v>
      </c>
      <c r="K441" s="50">
        <f t="shared" si="79"/>
        <v>0</v>
      </c>
      <c r="L441" s="50">
        <f t="shared" si="80"/>
        <v>0</v>
      </c>
      <c r="M441" s="50">
        <f t="shared" si="89"/>
        <v>9.3519642755217269</v>
      </c>
      <c r="N441" s="52">
        <f t="shared" si="89"/>
        <v>2.9354131372072856</v>
      </c>
      <c r="O441" s="52">
        <f t="shared" si="89"/>
        <v>1.2872397698842606</v>
      </c>
      <c r="P441" s="51">
        <f t="shared" si="82"/>
        <v>31.388198786115712</v>
      </c>
      <c r="Q441" s="51" t="s">
        <v>4</v>
      </c>
      <c r="R441" s="51">
        <f t="shared" si="83"/>
        <v>13.764378604969041</v>
      </c>
      <c r="S441" s="51" t="s">
        <v>4</v>
      </c>
      <c r="T441" s="51">
        <f t="shared" si="84"/>
        <v>17.623820181146669</v>
      </c>
      <c r="U441" s="51">
        <f t="shared" si="85"/>
        <v>45.152577391084755</v>
      </c>
      <c r="V441" s="51">
        <f t="shared" si="81"/>
        <v>39.031703613504995</v>
      </c>
      <c r="W441" s="51">
        <f t="shared" si="87"/>
        <v>26.908802069183054</v>
      </c>
      <c r="X441" s="43" t="s">
        <v>6</v>
      </c>
    </row>
    <row r="442" spans="2:24" ht="15" x14ac:dyDescent="0.25">
      <c r="B442" s="44">
        <v>40490</v>
      </c>
      <c r="C442" s="44" t="s">
        <v>5</v>
      </c>
      <c r="D442" s="57">
        <v>53.83</v>
      </c>
      <c r="E442" s="57" t="s">
        <v>4</v>
      </c>
      <c r="F442" s="58">
        <v>53.4499</v>
      </c>
      <c r="G442" s="58" t="s">
        <v>4</v>
      </c>
      <c r="H442" s="58">
        <v>53.737499999999997</v>
      </c>
      <c r="I442" s="58" t="s">
        <v>4</v>
      </c>
      <c r="J442" s="49">
        <f t="shared" si="78"/>
        <v>0.38009999999999877</v>
      </c>
      <c r="K442" s="50">
        <f t="shared" si="79"/>
        <v>0</v>
      </c>
      <c r="L442" s="50">
        <f t="shared" si="80"/>
        <v>6.0099999999998488E-2</v>
      </c>
      <c r="M442" s="50">
        <f t="shared" si="89"/>
        <v>9.0640668272701745</v>
      </c>
      <c r="N442" s="52">
        <f t="shared" si="89"/>
        <v>2.7257407702639078</v>
      </c>
      <c r="O442" s="52">
        <f t="shared" si="89"/>
        <v>1.2553940720353833</v>
      </c>
      <c r="P442" s="51">
        <f t="shared" si="82"/>
        <v>30.071940357536171</v>
      </c>
      <c r="Q442" s="51" t="s">
        <v>4</v>
      </c>
      <c r="R442" s="51">
        <f t="shared" si="83"/>
        <v>13.850229659145954</v>
      </c>
      <c r="S442" s="51" t="s">
        <v>4</v>
      </c>
      <c r="T442" s="51">
        <f t="shared" si="84"/>
        <v>16.221710698390218</v>
      </c>
      <c r="U442" s="51">
        <f t="shared" si="85"/>
        <v>43.922170016682124</v>
      </c>
      <c r="V442" s="51">
        <f t="shared" si="81"/>
        <v>36.932853482032044</v>
      </c>
      <c r="W442" s="51">
        <f t="shared" si="87"/>
        <v>27.624805741529407</v>
      </c>
      <c r="X442" s="43" t="s">
        <v>6</v>
      </c>
    </row>
    <row r="443" spans="2:24" ht="15" x14ac:dyDescent="0.25">
      <c r="B443" s="44">
        <v>40491</v>
      </c>
      <c r="C443" s="44" t="s">
        <v>5</v>
      </c>
      <c r="D443" s="57">
        <v>54.040100000000002</v>
      </c>
      <c r="E443" s="57" t="s">
        <v>4</v>
      </c>
      <c r="F443" s="58">
        <v>53.21</v>
      </c>
      <c r="G443" s="58" t="s">
        <v>4</v>
      </c>
      <c r="H443" s="58">
        <v>53.45</v>
      </c>
      <c r="I443" s="58" t="s">
        <v>4</v>
      </c>
      <c r="J443" s="49">
        <f t="shared" si="78"/>
        <v>0.83010000000000161</v>
      </c>
      <c r="K443" s="50">
        <f t="shared" si="79"/>
        <v>0</v>
      </c>
      <c r="L443" s="50">
        <f t="shared" si="80"/>
        <v>0.23989999999999867</v>
      </c>
      <c r="M443" s="50">
        <f t="shared" si="89"/>
        <v>9.2467334824651637</v>
      </c>
      <c r="N443" s="52">
        <f t="shared" si="89"/>
        <v>2.531045000959343</v>
      </c>
      <c r="O443" s="52">
        <f t="shared" si="89"/>
        <v>1.4056230668899974</v>
      </c>
      <c r="P443" s="51">
        <f t="shared" si="82"/>
        <v>27.372314837007401</v>
      </c>
      <c r="Q443" s="51" t="s">
        <v>4</v>
      </c>
      <c r="R443" s="51">
        <f t="shared" si="83"/>
        <v>15.201293186999704</v>
      </c>
      <c r="S443" s="51" t="s">
        <v>4</v>
      </c>
      <c r="T443" s="51">
        <f t="shared" si="84"/>
        <v>12.171021650007697</v>
      </c>
      <c r="U443" s="51">
        <f t="shared" si="85"/>
        <v>42.573608024007108</v>
      </c>
      <c r="V443" s="51">
        <f t="shared" si="81"/>
        <v>28.588184593479841</v>
      </c>
      <c r="W443" s="51">
        <f t="shared" si="87"/>
        <v>27.693618516668725</v>
      </c>
      <c r="X443" s="43" t="s">
        <v>6</v>
      </c>
    </row>
    <row r="444" spans="2:24" ht="15" x14ac:dyDescent="0.25">
      <c r="B444" s="44">
        <v>40492</v>
      </c>
      <c r="C444" s="44" t="s">
        <v>5</v>
      </c>
      <c r="D444" s="57">
        <v>53.77</v>
      </c>
      <c r="E444" s="57" t="s">
        <v>4</v>
      </c>
      <c r="F444" s="58">
        <v>53.1</v>
      </c>
      <c r="G444" s="58" t="s">
        <v>4</v>
      </c>
      <c r="H444" s="58">
        <v>53.715000000000003</v>
      </c>
      <c r="I444" s="58" t="s">
        <v>4</v>
      </c>
      <c r="J444" s="49">
        <f t="shared" si="78"/>
        <v>0.67000000000000171</v>
      </c>
      <c r="K444" s="50">
        <f t="shared" si="79"/>
        <v>0</v>
      </c>
      <c r="L444" s="50">
        <f t="shared" si="80"/>
        <v>0.10999999999999943</v>
      </c>
      <c r="M444" s="50">
        <f t="shared" si="89"/>
        <v>9.2562525194319392</v>
      </c>
      <c r="N444" s="52">
        <f t="shared" si="89"/>
        <v>2.3502560723193899</v>
      </c>
      <c r="O444" s="52">
        <f t="shared" si="89"/>
        <v>1.415221419254997</v>
      </c>
      <c r="P444" s="51">
        <f t="shared" si="82"/>
        <v>25.391010750683652</v>
      </c>
      <c r="Q444" s="51" t="s">
        <v>4</v>
      </c>
      <c r="R444" s="51">
        <f t="shared" si="83"/>
        <v>15.289356208508559</v>
      </c>
      <c r="S444" s="51" t="s">
        <v>4</v>
      </c>
      <c r="T444" s="51">
        <f t="shared" si="84"/>
        <v>10.101654542175092</v>
      </c>
      <c r="U444" s="51">
        <f t="shared" si="85"/>
        <v>40.680366959192213</v>
      </c>
      <c r="V444" s="51">
        <f t="shared" si="81"/>
        <v>24.831768485049281</v>
      </c>
      <c r="W444" s="51">
        <f t="shared" si="87"/>
        <v>27.489200657267336</v>
      </c>
      <c r="X444" s="43" t="s">
        <v>6</v>
      </c>
    </row>
    <row r="445" spans="2:24" ht="15" x14ac:dyDescent="0.25">
      <c r="B445" s="44">
        <v>40493</v>
      </c>
      <c r="C445" s="44" t="s">
        <v>5</v>
      </c>
      <c r="D445" s="57">
        <v>53.48</v>
      </c>
      <c r="E445" s="57" t="s">
        <v>4</v>
      </c>
      <c r="F445" s="58">
        <v>52.66</v>
      </c>
      <c r="G445" s="58" t="s">
        <v>4</v>
      </c>
      <c r="H445" s="58">
        <v>53.384999999999998</v>
      </c>
      <c r="I445" s="58" t="s">
        <v>4</v>
      </c>
      <c r="J445" s="49">
        <f t="shared" si="78"/>
        <v>1.0550000000000068</v>
      </c>
      <c r="K445" s="50">
        <f t="shared" si="79"/>
        <v>0</v>
      </c>
      <c r="L445" s="50">
        <f t="shared" si="80"/>
        <v>0.44000000000000483</v>
      </c>
      <c r="M445" s="50">
        <f t="shared" si="89"/>
        <v>9.650091625186807</v>
      </c>
      <c r="N445" s="52">
        <f t="shared" si="89"/>
        <v>2.1823806385822908</v>
      </c>
      <c r="O445" s="52">
        <f t="shared" si="89"/>
        <v>1.7541341750225021</v>
      </c>
      <c r="P445" s="51">
        <f t="shared" si="82"/>
        <v>22.615128678014436</v>
      </c>
      <c r="Q445" s="51" t="s">
        <v>4</v>
      </c>
      <c r="R445" s="51">
        <f t="shared" si="83"/>
        <v>18.177383626536763</v>
      </c>
      <c r="S445" s="51" t="s">
        <v>4</v>
      </c>
      <c r="T445" s="51">
        <f t="shared" si="84"/>
        <v>4.4377450514776733</v>
      </c>
      <c r="U445" s="51">
        <f t="shared" si="85"/>
        <v>40.792512304551195</v>
      </c>
      <c r="V445" s="51">
        <f t="shared" si="81"/>
        <v>10.878822609272234</v>
      </c>
      <c r="W445" s="51">
        <f t="shared" si="87"/>
        <v>26.302745082410542</v>
      </c>
      <c r="X445" s="43" t="s">
        <v>6</v>
      </c>
    </row>
    <row r="446" spans="2:24" ht="15" x14ac:dyDescent="0.25">
      <c r="B446" s="44">
        <v>40494</v>
      </c>
      <c r="C446" s="44" t="s">
        <v>5</v>
      </c>
      <c r="D446" s="57">
        <v>53.367199999999997</v>
      </c>
      <c r="E446" s="57" t="s">
        <v>4</v>
      </c>
      <c r="F446" s="58">
        <v>52.11</v>
      </c>
      <c r="G446" s="58" t="s">
        <v>4</v>
      </c>
      <c r="H446" s="58">
        <v>52.51</v>
      </c>
      <c r="I446" s="58" t="s">
        <v>4</v>
      </c>
      <c r="J446" s="49">
        <f t="shared" si="78"/>
        <v>1.2749999999999986</v>
      </c>
      <c r="K446" s="50">
        <f t="shared" si="79"/>
        <v>0</v>
      </c>
      <c r="L446" s="50">
        <f t="shared" si="80"/>
        <v>0.54999999999999716</v>
      </c>
      <c r="M446" s="50">
        <f t="shared" si="89"/>
        <v>10.235799366244891</v>
      </c>
      <c r="N446" s="52">
        <f t="shared" si="89"/>
        <v>2.0264963072549844</v>
      </c>
      <c r="O446" s="52">
        <f t="shared" si="89"/>
        <v>2.1788388768066063</v>
      </c>
      <c r="P446" s="51">
        <f t="shared" si="82"/>
        <v>19.798124550368414</v>
      </c>
      <c r="Q446" s="51" t="s">
        <v>4</v>
      </c>
      <c r="R446" s="51">
        <f t="shared" si="83"/>
        <v>21.286455496498618</v>
      </c>
      <c r="S446" s="51" t="s">
        <v>4</v>
      </c>
      <c r="T446" s="51">
        <f t="shared" si="84"/>
        <v>1.4883309461302048</v>
      </c>
      <c r="U446" s="51">
        <f t="shared" si="85"/>
        <v>41.084580046867032</v>
      </c>
      <c r="V446" s="51">
        <f t="shared" si="81"/>
        <v>3.6226023107267946</v>
      </c>
      <c r="W446" s="51">
        <f t="shared" si="87"/>
        <v>24.682734884433131</v>
      </c>
      <c r="X446" s="43" t="s">
        <v>6</v>
      </c>
    </row>
    <row r="447" spans="2:24" ht="15" x14ac:dyDescent="0.25">
      <c r="B447" s="44">
        <v>40497</v>
      </c>
      <c r="C447" s="44" t="s">
        <v>5</v>
      </c>
      <c r="D447" s="57">
        <v>52.88</v>
      </c>
      <c r="E447" s="57" t="s">
        <v>4</v>
      </c>
      <c r="F447" s="58">
        <v>52.29</v>
      </c>
      <c r="G447" s="58" t="s">
        <v>4</v>
      </c>
      <c r="H447" s="58">
        <v>52.314999999999998</v>
      </c>
      <c r="I447" s="58" t="s">
        <v>4</v>
      </c>
      <c r="J447" s="49">
        <f t="shared" si="78"/>
        <v>0.59000000000000341</v>
      </c>
      <c r="K447" s="50">
        <f t="shared" si="79"/>
        <v>0</v>
      </c>
      <c r="L447" s="50">
        <f t="shared" si="80"/>
        <v>0</v>
      </c>
      <c r="M447" s="50">
        <f t="shared" si="89"/>
        <v>10.094670840084545</v>
      </c>
      <c r="N447" s="52">
        <f t="shared" si="89"/>
        <v>1.8817465710224854</v>
      </c>
      <c r="O447" s="52">
        <f t="shared" si="89"/>
        <v>2.0232075284632773</v>
      </c>
      <c r="P447" s="51">
        <f t="shared" si="82"/>
        <v>18.640989892907946</v>
      </c>
      <c r="Q447" s="51" t="s">
        <v>4</v>
      </c>
      <c r="R447" s="51">
        <f t="shared" si="83"/>
        <v>20.042332835949434</v>
      </c>
      <c r="S447" s="51" t="s">
        <v>4</v>
      </c>
      <c r="T447" s="51">
        <f t="shared" si="84"/>
        <v>1.4013429430414881</v>
      </c>
      <c r="U447" s="51">
        <f t="shared" si="85"/>
        <v>38.683322728857377</v>
      </c>
      <c r="V447" s="51">
        <f t="shared" si="81"/>
        <v>3.622602310726788</v>
      </c>
      <c r="W447" s="51">
        <f t="shared" si="87"/>
        <v>23.178439700596961</v>
      </c>
      <c r="X447" s="43" t="s">
        <v>6</v>
      </c>
    </row>
    <row r="448" spans="2:24" ht="15" x14ac:dyDescent="0.25">
      <c r="B448" s="44">
        <v>40498</v>
      </c>
      <c r="C448" s="44" t="s">
        <v>5</v>
      </c>
      <c r="D448" s="57">
        <v>52.246200000000002</v>
      </c>
      <c r="E448" s="57" t="s">
        <v>4</v>
      </c>
      <c r="F448" s="58">
        <v>50.85</v>
      </c>
      <c r="G448" s="58" t="s">
        <v>4</v>
      </c>
      <c r="H448" s="58">
        <v>51.45</v>
      </c>
      <c r="I448" s="58" t="s">
        <v>4</v>
      </c>
      <c r="J448" s="49">
        <f t="shared" si="78"/>
        <v>1.4649999999999963</v>
      </c>
      <c r="K448" s="50">
        <f t="shared" si="79"/>
        <v>0</v>
      </c>
      <c r="L448" s="50">
        <f t="shared" si="80"/>
        <v>1.4399999999999977</v>
      </c>
      <c r="M448" s="50">
        <f t="shared" si="89"/>
        <v>10.838622922935645</v>
      </c>
      <c r="N448" s="52">
        <f t="shared" si="89"/>
        <v>1.7473361016637365</v>
      </c>
      <c r="O448" s="52">
        <f t="shared" si="89"/>
        <v>3.3186927050016122</v>
      </c>
      <c r="P448" s="51">
        <f t="shared" si="82"/>
        <v>16.121384737596074</v>
      </c>
      <c r="Q448" s="51" t="s">
        <v>4</v>
      </c>
      <c r="R448" s="51">
        <f t="shared" si="83"/>
        <v>30.619136107954414</v>
      </c>
      <c r="S448" s="51" t="s">
        <v>4</v>
      </c>
      <c r="T448" s="51">
        <f t="shared" si="84"/>
        <v>14.49775137035834</v>
      </c>
      <c r="U448" s="51">
        <f t="shared" si="85"/>
        <v>46.740520845550492</v>
      </c>
      <c r="V448" s="51">
        <f t="shared" si="81"/>
        <v>31.017522073116709</v>
      </c>
      <c r="W448" s="51">
        <f t="shared" si="87"/>
        <v>23.738374155776942</v>
      </c>
      <c r="X448" s="43" t="s">
        <v>6</v>
      </c>
    </row>
    <row r="449" spans="2:24" ht="15" x14ac:dyDescent="0.25">
      <c r="B449" s="44">
        <v>40499</v>
      </c>
      <c r="C449" s="44" t="s">
        <v>5</v>
      </c>
      <c r="D449" s="57">
        <v>51.87</v>
      </c>
      <c r="E449" s="57" t="s">
        <v>4</v>
      </c>
      <c r="F449" s="58">
        <v>51.35</v>
      </c>
      <c r="G449" s="58" t="s">
        <v>4</v>
      </c>
      <c r="H449" s="58">
        <v>51.6</v>
      </c>
      <c r="I449" s="58" t="s">
        <v>4</v>
      </c>
      <c r="J449" s="49">
        <f t="shared" si="78"/>
        <v>0.51999999999999602</v>
      </c>
      <c r="K449" s="50">
        <f t="shared" si="79"/>
        <v>0</v>
      </c>
      <c r="L449" s="50">
        <f t="shared" si="80"/>
        <v>0</v>
      </c>
      <c r="M449" s="50">
        <f t="shared" si="89"/>
        <v>10.58443557129738</v>
      </c>
      <c r="N449" s="52">
        <f t="shared" si="89"/>
        <v>1.6225263801163268</v>
      </c>
      <c r="O449" s="52">
        <f t="shared" si="89"/>
        <v>3.0816432260729254</v>
      </c>
      <c r="P449" s="51">
        <f t="shared" si="82"/>
        <v>15.329361392838509</v>
      </c>
      <c r="Q449" s="51" t="s">
        <v>4</v>
      </c>
      <c r="R449" s="51">
        <f t="shared" si="83"/>
        <v>29.114856482566271</v>
      </c>
      <c r="S449" s="51" t="s">
        <v>4</v>
      </c>
      <c r="T449" s="51">
        <f t="shared" si="84"/>
        <v>13.785495089727762</v>
      </c>
      <c r="U449" s="51">
        <f t="shared" si="85"/>
        <v>44.444217875404782</v>
      </c>
      <c r="V449" s="51">
        <f t="shared" si="81"/>
        <v>31.017522073116716</v>
      </c>
      <c r="W449" s="51">
        <f t="shared" si="87"/>
        <v>24.258313292729781</v>
      </c>
      <c r="X449" s="43" t="s">
        <v>6</v>
      </c>
    </row>
    <row r="450" spans="2:24" ht="15" x14ac:dyDescent="0.25">
      <c r="B450" s="44">
        <v>40500</v>
      </c>
      <c r="C450" s="44" t="s">
        <v>5</v>
      </c>
      <c r="D450" s="57">
        <v>52.79</v>
      </c>
      <c r="E450" s="57" t="s">
        <v>4</v>
      </c>
      <c r="F450" s="58">
        <v>52.13</v>
      </c>
      <c r="G450" s="58" t="s">
        <v>4</v>
      </c>
      <c r="H450" s="58">
        <v>52.43</v>
      </c>
      <c r="I450" s="58" t="s">
        <v>4</v>
      </c>
      <c r="J450" s="49">
        <f t="shared" si="78"/>
        <v>1.1899999999999977</v>
      </c>
      <c r="K450" s="50">
        <f t="shared" si="79"/>
        <v>0.92000000000000171</v>
      </c>
      <c r="L450" s="50">
        <f t="shared" si="80"/>
        <v>0</v>
      </c>
      <c r="M450" s="50">
        <f t="shared" si="89"/>
        <v>11.01840445906185</v>
      </c>
      <c r="N450" s="52">
        <f t="shared" si="89"/>
        <v>2.426631638679448</v>
      </c>
      <c r="O450" s="52">
        <f t="shared" si="89"/>
        <v>2.8615258527820022</v>
      </c>
      <c r="P450" s="51">
        <f t="shared" si="82"/>
        <v>22.023439488860994</v>
      </c>
      <c r="Q450" s="51" t="s">
        <v>4</v>
      </c>
      <c r="R450" s="51">
        <f t="shared" si="83"/>
        <v>25.970419432448789</v>
      </c>
      <c r="S450" s="51" t="s">
        <v>4</v>
      </c>
      <c r="T450" s="51">
        <f t="shared" si="84"/>
        <v>3.9469799435877952</v>
      </c>
      <c r="U450" s="51">
        <f t="shared" si="85"/>
        <v>47.99385892130978</v>
      </c>
      <c r="V450" s="51">
        <f t="shared" si="81"/>
        <v>8.2239270446229842</v>
      </c>
      <c r="W450" s="51">
        <f t="shared" si="87"/>
        <v>23.112999989293581</v>
      </c>
      <c r="X450" s="43" t="s">
        <v>6</v>
      </c>
    </row>
    <row r="451" spans="2:24" ht="15" x14ac:dyDescent="0.25">
      <c r="B451" s="44">
        <v>40501</v>
      </c>
      <c r="C451" s="44" t="s">
        <v>5</v>
      </c>
      <c r="D451" s="57">
        <v>52.59</v>
      </c>
      <c r="E451" s="57" t="s">
        <v>4</v>
      </c>
      <c r="F451" s="58">
        <v>52.14</v>
      </c>
      <c r="G451" s="58" t="s">
        <v>4</v>
      </c>
      <c r="H451" s="58">
        <v>52.47</v>
      </c>
      <c r="I451" s="58" t="s">
        <v>4</v>
      </c>
      <c r="J451" s="49">
        <f t="shared" si="78"/>
        <v>0.45000000000000284</v>
      </c>
      <c r="K451" s="50">
        <f t="shared" si="79"/>
        <v>0</v>
      </c>
      <c r="L451" s="50">
        <f t="shared" si="80"/>
        <v>0</v>
      </c>
      <c r="M451" s="50">
        <f t="shared" ref="M451:O466" si="90">M450-(M450/14)+J451</f>
        <v>10.681375569128864</v>
      </c>
      <c r="N451" s="52">
        <f t="shared" si="90"/>
        <v>2.2533008073452017</v>
      </c>
      <c r="O451" s="52">
        <f t="shared" si="90"/>
        <v>2.6571311490118594</v>
      </c>
      <c r="P451" s="51">
        <f t="shared" si="82"/>
        <v>21.095605081593185</v>
      </c>
      <c r="Q451" s="51" t="s">
        <v>4</v>
      </c>
      <c r="R451" s="51">
        <f t="shared" si="83"/>
        <v>24.876301107616289</v>
      </c>
      <c r="S451" s="51" t="s">
        <v>4</v>
      </c>
      <c r="T451" s="51">
        <f t="shared" si="84"/>
        <v>3.7806960260231044</v>
      </c>
      <c r="U451" s="51">
        <f t="shared" si="85"/>
        <v>45.971906189209477</v>
      </c>
      <c r="V451" s="51">
        <f t="shared" si="81"/>
        <v>8.2239270446229824</v>
      </c>
      <c r="W451" s="51">
        <f t="shared" si="87"/>
        <v>22.049494778959968</v>
      </c>
      <c r="X451" s="43" t="s">
        <v>6</v>
      </c>
    </row>
    <row r="452" spans="2:24" ht="15" x14ac:dyDescent="0.25">
      <c r="B452" s="44">
        <v>40504</v>
      </c>
      <c r="C452" s="44" t="s">
        <v>5</v>
      </c>
      <c r="D452" s="57">
        <v>52.91</v>
      </c>
      <c r="E452" s="57" t="s">
        <v>4</v>
      </c>
      <c r="F452" s="58">
        <v>52.17</v>
      </c>
      <c r="G452" s="58" t="s">
        <v>4</v>
      </c>
      <c r="H452" s="58">
        <v>52.91</v>
      </c>
      <c r="I452" s="58" t="s">
        <v>4</v>
      </c>
      <c r="J452" s="49">
        <f t="shared" si="78"/>
        <v>0.73999999999999488</v>
      </c>
      <c r="K452" s="50">
        <f t="shared" si="79"/>
        <v>0.31999999999999318</v>
      </c>
      <c r="L452" s="50">
        <f t="shared" si="80"/>
        <v>0</v>
      </c>
      <c r="M452" s="50">
        <f t="shared" si="90"/>
        <v>10.65842017133394</v>
      </c>
      <c r="N452" s="52">
        <f t="shared" si="90"/>
        <v>2.4123507496776804</v>
      </c>
      <c r="O452" s="52">
        <f t="shared" si="90"/>
        <v>2.4673360669395836</v>
      </c>
      <c r="P452" s="51">
        <f t="shared" si="82"/>
        <v>22.633286274130494</v>
      </c>
      <c r="Q452" s="51" t="s">
        <v>4</v>
      </c>
      <c r="R452" s="51">
        <f t="shared" si="83"/>
        <v>23.149172459681587</v>
      </c>
      <c r="S452" s="51" t="s">
        <v>4</v>
      </c>
      <c r="T452" s="51">
        <f t="shared" si="84"/>
        <v>0.51588618555109278</v>
      </c>
      <c r="U452" s="51">
        <f t="shared" si="85"/>
        <v>45.782458733812078</v>
      </c>
      <c r="V452" s="51">
        <f t="shared" si="81"/>
        <v>1.1268206204270355</v>
      </c>
      <c r="W452" s="51">
        <f t="shared" si="87"/>
        <v>20.555018053350473</v>
      </c>
      <c r="X452" s="43" t="s">
        <v>6</v>
      </c>
    </row>
    <row r="453" spans="2:24" ht="15" x14ac:dyDescent="0.25">
      <c r="B453" s="44">
        <v>40505</v>
      </c>
      <c r="C453" s="44" t="s">
        <v>5</v>
      </c>
      <c r="D453" s="57">
        <v>52.45</v>
      </c>
      <c r="E453" s="57" t="s">
        <v>4</v>
      </c>
      <c r="F453" s="58">
        <v>51.77</v>
      </c>
      <c r="G453" s="58" t="s">
        <v>4</v>
      </c>
      <c r="H453" s="58">
        <v>52.07</v>
      </c>
      <c r="I453" s="58" t="s">
        <v>4</v>
      </c>
      <c r="J453" s="49">
        <f t="shared" ref="J453:J502" si="91">MAX(D453-F453,ABS(D453-H452),ABS(F453-H452))</f>
        <v>1.1399999999999935</v>
      </c>
      <c r="K453" s="50">
        <f t="shared" ref="K453:K502" si="92">IF(D453-D452&gt;F452-F453,MAX(D453-D452,0),0)</f>
        <v>0</v>
      </c>
      <c r="L453" s="50">
        <f t="shared" ref="L453:L502" si="93">IF(F452-F453&gt;D453-D452,MAX(F452-F453,0),0)</f>
        <v>0.39999999999999858</v>
      </c>
      <c r="M453" s="50">
        <f t="shared" si="90"/>
        <v>11.037104444810081</v>
      </c>
      <c r="N453" s="52">
        <f t="shared" si="90"/>
        <v>2.2400399818435606</v>
      </c>
      <c r="O453" s="52">
        <f t="shared" si="90"/>
        <v>2.6910977764438977</v>
      </c>
      <c r="P453" s="51">
        <f t="shared" si="82"/>
        <v>20.295540311724444</v>
      </c>
      <c r="Q453" s="51" t="s">
        <v>4</v>
      </c>
      <c r="R453" s="51">
        <f t="shared" si="83"/>
        <v>24.382280605393003</v>
      </c>
      <c r="S453" s="51" t="s">
        <v>4</v>
      </c>
      <c r="T453" s="51">
        <f t="shared" si="84"/>
        <v>4.0867402936685586</v>
      </c>
      <c r="U453" s="51">
        <f t="shared" si="85"/>
        <v>44.677820917117444</v>
      </c>
      <c r="V453" s="51">
        <f t="shared" si="81"/>
        <v>9.1471343270074374</v>
      </c>
      <c r="W453" s="51">
        <f t="shared" si="87"/>
        <v>19.740169215754545</v>
      </c>
      <c r="X453" s="43" t="s">
        <v>6</v>
      </c>
    </row>
    <row r="454" spans="2:24" ht="15" x14ac:dyDescent="0.25">
      <c r="B454" s="44">
        <v>40506</v>
      </c>
      <c r="C454" s="44" t="s">
        <v>5</v>
      </c>
      <c r="D454" s="57">
        <v>53.25</v>
      </c>
      <c r="E454" s="57" t="s">
        <v>4</v>
      </c>
      <c r="F454" s="58">
        <v>52.56</v>
      </c>
      <c r="G454" s="58" t="s">
        <v>4</v>
      </c>
      <c r="H454" s="58">
        <v>53.12</v>
      </c>
      <c r="I454" s="58" t="s">
        <v>4</v>
      </c>
      <c r="J454" s="49">
        <f t="shared" si="91"/>
        <v>1.1799999999999997</v>
      </c>
      <c r="K454" s="50">
        <f t="shared" si="92"/>
        <v>0.79999999999999716</v>
      </c>
      <c r="L454" s="50">
        <f t="shared" si="93"/>
        <v>0</v>
      </c>
      <c r="M454" s="50">
        <f t="shared" si="90"/>
        <v>11.42873984160936</v>
      </c>
      <c r="N454" s="52">
        <f t="shared" si="90"/>
        <v>2.880037125997589</v>
      </c>
      <c r="O454" s="52">
        <f t="shared" si="90"/>
        <v>2.4988765066979051</v>
      </c>
      <c r="P454" s="51">
        <f t="shared" si="82"/>
        <v>25.199953502415461</v>
      </c>
      <c r="Q454" s="51" t="s">
        <v>4</v>
      </c>
      <c r="R454" s="51">
        <f t="shared" si="83"/>
        <v>21.864847230138899</v>
      </c>
      <c r="S454" s="51" t="s">
        <v>4</v>
      </c>
      <c r="T454" s="51">
        <f t="shared" si="84"/>
        <v>3.3351062722765619</v>
      </c>
      <c r="U454" s="51">
        <f t="shared" si="85"/>
        <v>47.06480073255436</v>
      </c>
      <c r="V454" s="51">
        <f t="shared" si="81"/>
        <v>7.0862007707804748</v>
      </c>
      <c r="W454" s="51">
        <f t="shared" si="87"/>
        <v>18.836314326827825</v>
      </c>
      <c r="X454" s="43" t="s">
        <v>6</v>
      </c>
    </row>
    <row r="455" spans="2:24" ht="15" x14ac:dyDescent="0.25">
      <c r="B455" s="44">
        <v>40508</v>
      </c>
      <c r="C455" s="44" t="s">
        <v>5</v>
      </c>
      <c r="D455" s="57">
        <v>53.13</v>
      </c>
      <c r="E455" s="57" t="s">
        <v>4</v>
      </c>
      <c r="F455" s="58">
        <v>52.67</v>
      </c>
      <c r="G455" s="58" t="s">
        <v>4</v>
      </c>
      <c r="H455" s="58">
        <v>52.77</v>
      </c>
      <c r="I455" s="58" t="s">
        <v>4</v>
      </c>
      <c r="J455" s="49">
        <f t="shared" si="91"/>
        <v>0.46000000000000085</v>
      </c>
      <c r="K455" s="50">
        <f t="shared" si="92"/>
        <v>0</v>
      </c>
      <c r="L455" s="50">
        <f t="shared" si="93"/>
        <v>0</v>
      </c>
      <c r="M455" s="50">
        <f t="shared" si="90"/>
        <v>11.072401281494407</v>
      </c>
      <c r="N455" s="52">
        <f t="shared" si="90"/>
        <v>2.6743201884263326</v>
      </c>
      <c r="O455" s="52">
        <f t="shared" si="90"/>
        <v>2.3203853276480548</v>
      </c>
      <c r="P455" s="51">
        <f t="shared" si="82"/>
        <v>24.15302805992042</v>
      </c>
      <c r="Q455" s="51" t="s">
        <v>4</v>
      </c>
      <c r="R455" s="51">
        <f t="shared" si="83"/>
        <v>20.95647790083417</v>
      </c>
      <c r="S455" s="51" t="s">
        <v>4</v>
      </c>
      <c r="T455" s="51">
        <f t="shared" si="84"/>
        <v>3.1965501590862502</v>
      </c>
      <c r="U455" s="51">
        <f t="shared" si="85"/>
        <v>45.109505960754589</v>
      </c>
      <c r="V455" s="51">
        <f t="shared" si="81"/>
        <v>7.0862007707804624</v>
      </c>
      <c r="W455" s="51">
        <f t="shared" si="87"/>
        <v>17.99702050139587</v>
      </c>
      <c r="X455" s="43" t="s">
        <v>6</v>
      </c>
    </row>
    <row r="456" spans="2:24" ht="15" x14ac:dyDescent="0.25">
      <c r="B456" s="44">
        <v>40511</v>
      </c>
      <c r="C456" s="44" t="s">
        <v>5</v>
      </c>
      <c r="D456" s="57">
        <v>52.9</v>
      </c>
      <c r="E456" s="57" t="s">
        <v>4</v>
      </c>
      <c r="F456" s="58">
        <v>52.1</v>
      </c>
      <c r="G456" s="58" t="s">
        <v>4</v>
      </c>
      <c r="H456" s="58">
        <v>52.73</v>
      </c>
      <c r="I456" s="58" t="s">
        <v>4</v>
      </c>
      <c r="J456" s="49">
        <f t="shared" si="91"/>
        <v>0.79999999999999716</v>
      </c>
      <c r="K456" s="50">
        <f t="shared" si="92"/>
        <v>0</v>
      </c>
      <c r="L456" s="50">
        <f t="shared" si="93"/>
        <v>0.57000000000000028</v>
      </c>
      <c r="M456" s="50">
        <f t="shared" si="90"/>
        <v>11.081515475673376</v>
      </c>
      <c r="N456" s="52">
        <f t="shared" si="90"/>
        <v>2.4832973178244515</v>
      </c>
      <c r="O456" s="52">
        <f t="shared" si="90"/>
        <v>2.7246435185303368</v>
      </c>
      <c r="P456" s="51">
        <f t="shared" si="82"/>
        <v>22.409365607762709</v>
      </c>
      <c r="Q456" s="51" t="s">
        <v>4</v>
      </c>
      <c r="R456" s="51">
        <f t="shared" si="83"/>
        <v>24.587282529285751</v>
      </c>
      <c r="S456" s="51" t="s">
        <v>4</v>
      </c>
      <c r="T456" s="51">
        <f t="shared" si="84"/>
        <v>2.1779169215230425</v>
      </c>
      <c r="U456" s="51">
        <f t="shared" si="85"/>
        <v>46.99664813704846</v>
      </c>
      <c r="V456" s="51">
        <f t="shared" si="81"/>
        <v>4.6341962838965616</v>
      </c>
      <c r="W456" s="51">
        <f t="shared" si="87"/>
        <v>17.042533057288775</v>
      </c>
      <c r="X456" s="43" t="s">
        <v>6</v>
      </c>
    </row>
    <row r="457" spans="2:24" ht="15" x14ac:dyDescent="0.25">
      <c r="B457" s="44">
        <v>40512</v>
      </c>
      <c r="C457" s="44" t="s">
        <v>5</v>
      </c>
      <c r="D457" s="57">
        <v>52.735500000000002</v>
      </c>
      <c r="E457" s="57" t="s">
        <v>4</v>
      </c>
      <c r="F457" s="58">
        <v>51.88</v>
      </c>
      <c r="G457" s="58" t="s">
        <v>4</v>
      </c>
      <c r="H457" s="58">
        <v>52.085000000000001</v>
      </c>
      <c r="I457" s="58" t="s">
        <v>4</v>
      </c>
      <c r="J457" s="49">
        <f t="shared" si="91"/>
        <v>0.85549999999999926</v>
      </c>
      <c r="K457" s="50">
        <f t="shared" si="92"/>
        <v>0</v>
      </c>
      <c r="L457" s="50">
        <f t="shared" si="93"/>
        <v>0.21999999999999886</v>
      </c>
      <c r="M457" s="50">
        <f t="shared" si="90"/>
        <v>11.145478655982419</v>
      </c>
      <c r="N457" s="52">
        <f t="shared" si="90"/>
        <v>2.3059189379798477</v>
      </c>
      <c r="O457" s="52">
        <f t="shared" si="90"/>
        <v>2.7500261243495974</v>
      </c>
      <c r="P457" s="51">
        <f t="shared" si="82"/>
        <v>20.689276873202108</v>
      </c>
      <c r="Q457" s="51" t="s">
        <v>4</v>
      </c>
      <c r="R457" s="51">
        <f t="shared" si="83"/>
        <v>24.673916744468396</v>
      </c>
      <c r="S457" s="51" t="s">
        <v>4</v>
      </c>
      <c r="T457" s="51">
        <f t="shared" si="84"/>
        <v>3.9846398712662889</v>
      </c>
      <c r="U457" s="51">
        <f t="shared" si="85"/>
        <v>45.363193617670504</v>
      </c>
      <c r="V457" s="51">
        <f t="shared" si="81"/>
        <v>8.7838609971986994</v>
      </c>
      <c r="W457" s="51">
        <f t="shared" si="87"/>
        <v>16.452627910139483</v>
      </c>
      <c r="X457" s="43" t="s">
        <v>6</v>
      </c>
    </row>
    <row r="458" spans="2:24" ht="15" x14ac:dyDescent="0.25">
      <c r="B458" s="44">
        <v>40513</v>
      </c>
      <c r="C458" s="44" t="s">
        <v>5</v>
      </c>
      <c r="D458" s="57">
        <v>53.46</v>
      </c>
      <c r="E458" s="57" t="s">
        <v>4</v>
      </c>
      <c r="F458" s="58">
        <v>52.84</v>
      </c>
      <c r="G458" s="58" t="s">
        <v>4</v>
      </c>
      <c r="H458" s="58">
        <v>53.19</v>
      </c>
      <c r="I458" s="58" t="s">
        <v>4</v>
      </c>
      <c r="J458" s="49">
        <f t="shared" si="91"/>
        <v>1.375</v>
      </c>
      <c r="K458" s="50">
        <f t="shared" si="92"/>
        <v>0.72449999999999903</v>
      </c>
      <c r="L458" s="50">
        <f t="shared" si="93"/>
        <v>0</v>
      </c>
      <c r="M458" s="50">
        <f t="shared" si="90"/>
        <v>11.72437303769796</v>
      </c>
      <c r="N458" s="52">
        <f t="shared" si="90"/>
        <v>2.8657104424098576</v>
      </c>
      <c r="O458" s="52">
        <f t="shared" si="90"/>
        <v>2.5535956868960548</v>
      </c>
      <c r="P458" s="51">
        <f t="shared" si="82"/>
        <v>24.442334214337912</v>
      </c>
      <c r="Q458" s="51" t="s">
        <v>4</v>
      </c>
      <c r="R458" s="51">
        <f t="shared" si="83"/>
        <v>21.780232330422713</v>
      </c>
      <c r="S458" s="51" t="s">
        <v>4</v>
      </c>
      <c r="T458" s="51">
        <f t="shared" si="84"/>
        <v>2.6621018839151986</v>
      </c>
      <c r="U458" s="51">
        <f t="shared" si="85"/>
        <v>46.222566544760625</v>
      </c>
      <c r="V458" s="51">
        <f t="shared" si="81"/>
        <v>5.7593121345550866</v>
      </c>
      <c r="W458" s="51">
        <f t="shared" si="87"/>
        <v>15.688819640454883</v>
      </c>
      <c r="X458" s="43" t="s">
        <v>6</v>
      </c>
    </row>
    <row r="459" spans="2:24" ht="15" x14ac:dyDescent="0.25">
      <c r="B459" s="44">
        <v>40514</v>
      </c>
      <c r="C459" s="44" t="s">
        <v>5</v>
      </c>
      <c r="D459" s="57">
        <v>53.81</v>
      </c>
      <c r="E459" s="57" t="s">
        <v>4</v>
      </c>
      <c r="F459" s="58">
        <v>53.21</v>
      </c>
      <c r="G459" s="58" t="s">
        <v>4</v>
      </c>
      <c r="H459" s="58">
        <v>53.73</v>
      </c>
      <c r="I459" s="58" t="s">
        <v>4</v>
      </c>
      <c r="J459" s="49">
        <f t="shared" si="91"/>
        <v>0.62000000000000455</v>
      </c>
      <c r="K459" s="50">
        <f t="shared" si="92"/>
        <v>0.35000000000000142</v>
      </c>
      <c r="L459" s="50">
        <f t="shared" si="93"/>
        <v>0</v>
      </c>
      <c r="M459" s="50">
        <f t="shared" si="90"/>
        <v>11.50691782071954</v>
      </c>
      <c r="N459" s="52">
        <f t="shared" si="90"/>
        <v>3.0110168393805834</v>
      </c>
      <c r="O459" s="52">
        <f t="shared" si="90"/>
        <v>2.371195994974908</v>
      </c>
      <c r="P459" s="51">
        <f t="shared" si="82"/>
        <v>26.167014367295632</v>
      </c>
      <c r="Q459" s="51" t="s">
        <v>4</v>
      </c>
      <c r="R459" s="51">
        <f t="shared" si="83"/>
        <v>20.606699655969514</v>
      </c>
      <c r="S459" s="51" t="s">
        <v>4</v>
      </c>
      <c r="T459" s="51">
        <f t="shared" si="84"/>
        <v>5.560314711326118</v>
      </c>
      <c r="U459" s="51">
        <f t="shared" si="85"/>
        <v>46.773714023265143</v>
      </c>
      <c r="V459" s="51">
        <f t="shared" si="81"/>
        <v>11.887691254452083</v>
      </c>
      <c r="W459" s="51">
        <f t="shared" si="87"/>
        <v>15.417310470026111</v>
      </c>
      <c r="X459" s="43" t="s">
        <v>6</v>
      </c>
    </row>
    <row r="460" spans="2:24" ht="15" x14ac:dyDescent="0.25">
      <c r="B460" s="44">
        <v>40515</v>
      </c>
      <c r="C460" s="44" t="s">
        <v>5</v>
      </c>
      <c r="D460" s="57">
        <v>53.94</v>
      </c>
      <c r="E460" s="57" t="s">
        <v>4</v>
      </c>
      <c r="F460" s="58">
        <v>53.5</v>
      </c>
      <c r="G460" s="58" t="s">
        <v>4</v>
      </c>
      <c r="H460" s="58">
        <v>53.87</v>
      </c>
      <c r="I460" s="58" t="s">
        <v>4</v>
      </c>
      <c r="J460" s="49">
        <f t="shared" si="91"/>
        <v>0.43999999999999773</v>
      </c>
      <c r="K460" s="50">
        <f t="shared" si="92"/>
        <v>0.12999999999999545</v>
      </c>
      <c r="L460" s="50">
        <f t="shared" si="93"/>
        <v>0</v>
      </c>
      <c r="M460" s="50">
        <f t="shared" si="90"/>
        <v>11.124995119239571</v>
      </c>
      <c r="N460" s="52">
        <f t="shared" si="90"/>
        <v>2.9259442079962517</v>
      </c>
      <c r="O460" s="52">
        <f t="shared" si="90"/>
        <v>2.2018248524767001</v>
      </c>
      <c r="P460" s="51">
        <f t="shared" si="82"/>
        <v>26.300633632963333</v>
      </c>
      <c r="Q460" s="51" t="s">
        <v>4</v>
      </c>
      <c r="R460" s="51">
        <f t="shared" si="83"/>
        <v>19.791692750218498</v>
      </c>
      <c r="S460" s="51" t="s">
        <v>4</v>
      </c>
      <c r="T460" s="51">
        <f t="shared" si="84"/>
        <v>6.5089408827448345</v>
      </c>
      <c r="U460" s="51">
        <f t="shared" si="85"/>
        <v>46.092326383181828</v>
      </c>
      <c r="V460" s="51">
        <f t="shared" si="81"/>
        <v>14.121528231475461</v>
      </c>
      <c r="W460" s="51">
        <f t="shared" si="87"/>
        <v>15.324754595843922</v>
      </c>
      <c r="X460" s="43" t="s">
        <v>6</v>
      </c>
    </row>
    <row r="461" spans="2:24" ht="15" x14ac:dyDescent="0.25">
      <c r="B461" s="44">
        <v>40518</v>
      </c>
      <c r="C461" s="44" t="s">
        <v>5</v>
      </c>
      <c r="D461" s="57">
        <v>53.95</v>
      </c>
      <c r="E461" s="57" t="s">
        <v>4</v>
      </c>
      <c r="F461" s="58">
        <v>53.68</v>
      </c>
      <c r="G461" s="58" t="s">
        <v>4</v>
      </c>
      <c r="H461" s="58">
        <v>53.844999999999999</v>
      </c>
      <c r="I461" s="58" t="s">
        <v>4</v>
      </c>
      <c r="J461" s="49">
        <f t="shared" si="91"/>
        <v>0.27000000000000313</v>
      </c>
      <c r="K461" s="50">
        <f t="shared" si="92"/>
        <v>1.0000000000005116E-2</v>
      </c>
      <c r="L461" s="50">
        <f t="shared" si="93"/>
        <v>0</v>
      </c>
      <c r="M461" s="50">
        <f t="shared" si="90"/>
        <v>10.600352610722462</v>
      </c>
      <c r="N461" s="52">
        <f t="shared" si="90"/>
        <v>2.7269481931393815</v>
      </c>
      <c r="O461" s="52">
        <f t="shared" si="90"/>
        <v>2.0445516487283646</v>
      </c>
      <c r="P461" s="51">
        <f t="shared" si="82"/>
        <v>25.725070601717725</v>
      </c>
      <c r="Q461" s="51" t="s">
        <v>4</v>
      </c>
      <c r="R461" s="51">
        <f t="shared" si="83"/>
        <v>19.287581496678339</v>
      </c>
      <c r="S461" s="51" t="s">
        <v>4</v>
      </c>
      <c r="T461" s="51">
        <f t="shared" si="84"/>
        <v>6.4374891050393863</v>
      </c>
      <c r="U461" s="51">
        <f t="shared" si="85"/>
        <v>45.01265209839606</v>
      </c>
      <c r="V461" s="51">
        <f t="shared" si="81"/>
        <v>14.301510364168864</v>
      </c>
      <c r="W461" s="51">
        <f t="shared" si="87"/>
        <v>15.251665722152849</v>
      </c>
      <c r="X461" s="43" t="s">
        <v>6</v>
      </c>
    </row>
    <row r="462" spans="2:24" ht="15" x14ac:dyDescent="0.25">
      <c r="B462" s="44">
        <v>40519</v>
      </c>
      <c r="C462" s="44" t="s">
        <v>5</v>
      </c>
      <c r="D462" s="57">
        <v>54.52</v>
      </c>
      <c r="E462" s="57" t="s">
        <v>4</v>
      </c>
      <c r="F462" s="58">
        <v>53.82</v>
      </c>
      <c r="G462" s="58" t="s">
        <v>4</v>
      </c>
      <c r="H462" s="58">
        <v>53.88</v>
      </c>
      <c r="I462" s="58" t="s">
        <v>4</v>
      </c>
      <c r="J462" s="49">
        <f t="shared" si="91"/>
        <v>0.70000000000000284</v>
      </c>
      <c r="K462" s="50">
        <f t="shared" si="92"/>
        <v>0.57000000000000028</v>
      </c>
      <c r="L462" s="50">
        <f t="shared" si="93"/>
        <v>0</v>
      </c>
      <c r="M462" s="50">
        <f t="shared" si="90"/>
        <v>10.543184567099432</v>
      </c>
      <c r="N462" s="52">
        <f t="shared" si="90"/>
        <v>3.1021661793437119</v>
      </c>
      <c r="O462" s="52">
        <f t="shared" si="90"/>
        <v>1.8985122452477672</v>
      </c>
      <c r="P462" s="51">
        <f t="shared" si="82"/>
        <v>29.423426665830988</v>
      </c>
      <c r="Q462" s="51" t="s">
        <v>4</v>
      </c>
      <c r="R462" s="51">
        <f t="shared" si="83"/>
        <v>18.007009487173121</v>
      </c>
      <c r="S462" s="51" t="s">
        <v>4</v>
      </c>
      <c r="T462" s="51">
        <f t="shared" si="84"/>
        <v>11.416417178657866</v>
      </c>
      <c r="U462" s="51">
        <f t="shared" si="85"/>
        <v>47.430436153004109</v>
      </c>
      <c r="V462" s="51">
        <f t="shared" si="81"/>
        <v>24.06981277133962</v>
      </c>
      <c r="W462" s="51">
        <f t="shared" si="87"/>
        <v>15.881533368523334</v>
      </c>
      <c r="X462" s="43" t="s">
        <v>6</v>
      </c>
    </row>
    <row r="463" spans="2:24" ht="15" x14ac:dyDescent="0.25">
      <c r="B463" s="44">
        <v>40520</v>
      </c>
      <c r="C463" s="44" t="s">
        <v>5</v>
      </c>
      <c r="D463" s="57">
        <v>54.15</v>
      </c>
      <c r="E463" s="57" t="s">
        <v>4</v>
      </c>
      <c r="F463" s="58">
        <v>53.689900000000002</v>
      </c>
      <c r="G463" s="58" t="s">
        <v>4</v>
      </c>
      <c r="H463" s="58">
        <v>54.08</v>
      </c>
      <c r="I463" s="58" t="s">
        <v>4</v>
      </c>
      <c r="J463" s="49">
        <f t="shared" si="91"/>
        <v>0.46009999999999707</v>
      </c>
      <c r="K463" s="50">
        <f t="shared" si="92"/>
        <v>0</v>
      </c>
      <c r="L463" s="50">
        <f t="shared" si="93"/>
        <v>0.13009999999999877</v>
      </c>
      <c r="M463" s="50">
        <f t="shared" si="90"/>
        <v>10.250199955163756</v>
      </c>
      <c r="N463" s="52">
        <f t="shared" si="90"/>
        <v>2.8805828808191611</v>
      </c>
      <c r="O463" s="52">
        <f t="shared" si="90"/>
        <v>1.8930042277300683</v>
      </c>
      <c r="P463" s="51">
        <f t="shared" si="82"/>
        <v>28.102699395322588</v>
      </c>
      <c r="Q463" s="51" t="s">
        <v>4</v>
      </c>
      <c r="R463" s="51">
        <f t="shared" si="83"/>
        <v>18.467973659152154</v>
      </c>
      <c r="S463" s="51" t="s">
        <v>4</v>
      </c>
      <c r="T463" s="51">
        <f t="shared" si="84"/>
        <v>9.6347257361704344</v>
      </c>
      <c r="U463" s="51">
        <f t="shared" si="85"/>
        <v>46.570673054474739</v>
      </c>
      <c r="V463" s="51">
        <f t="shared" si="81"/>
        <v>20.688397019515875</v>
      </c>
      <c r="W463" s="51">
        <f t="shared" si="87"/>
        <v>16.224880772165658</v>
      </c>
      <c r="X463" s="43" t="s">
        <v>6</v>
      </c>
    </row>
    <row r="464" spans="2:24" ht="15" x14ac:dyDescent="0.25">
      <c r="B464" s="44">
        <v>40521</v>
      </c>
      <c r="C464" s="44" t="s">
        <v>5</v>
      </c>
      <c r="D464" s="57">
        <v>54.44</v>
      </c>
      <c r="E464" s="57" t="s">
        <v>4</v>
      </c>
      <c r="F464" s="58">
        <v>53.95</v>
      </c>
      <c r="G464" s="58" t="s">
        <v>4</v>
      </c>
      <c r="H464" s="58">
        <v>54.134999999999998</v>
      </c>
      <c r="I464" s="58" t="s">
        <v>4</v>
      </c>
      <c r="J464" s="49">
        <f t="shared" si="91"/>
        <v>0.48999999999999488</v>
      </c>
      <c r="K464" s="50">
        <f t="shared" si="92"/>
        <v>0.28999999999999915</v>
      </c>
      <c r="L464" s="50">
        <f t="shared" si="93"/>
        <v>0</v>
      </c>
      <c r="M464" s="50">
        <f t="shared" si="90"/>
        <v>10.008042815509198</v>
      </c>
      <c r="N464" s="52">
        <f t="shared" si="90"/>
        <v>2.9648269607606488</v>
      </c>
      <c r="O464" s="52">
        <f t="shared" si="90"/>
        <v>1.7577896400350634</v>
      </c>
      <c r="P464" s="51">
        <f t="shared" si="82"/>
        <v>29.624443214472819</v>
      </c>
      <c r="Q464" s="51" t="s">
        <v>4</v>
      </c>
      <c r="R464" s="51">
        <f t="shared" si="83"/>
        <v>17.563770184027028</v>
      </c>
      <c r="S464" s="51" t="s">
        <v>4</v>
      </c>
      <c r="T464" s="51">
        <f t="shared" si="84"/>
        <v>12.060673030445791</v>
      </c>
      <c r="U464" s="51">
        <f t="shared" si="85"/>
        <v>47.188213398499848</v>
      </c>
      <c r="V464" s="51">
        <f t="shared" si="81"/>
        <v>25.558655778286383</v>
      </c>
      <c r="W464" s="51">
        <f t="shared" si="87"/>
        <v>16.891578986888568</v>
      </c>
      <c r="X464" s="43" t="s">
        <v>6</v>
      </c>
    </row>
    <row r="465" spans="2:24" ht="15" x14ac:dyDescent="0.25">
      <c r="B465" s="44">
        <v>40522</v>
      </c>
      <c r="C465" s="44" t="s">
        <v>5</v>
      </c>
      <c r="D465" s="57">
        <v>54.55</v>
      </c>
      <c r="E465" s="57" t="s">
        <v>4</v>
      </c>
      <c r="F465" s="58">
        <v>54.09</v>
      </c>
      <c r="G465" s="58" t="s">
        <v>4</v>
      </c>
      <c r="H465" s="58">
        <v>54.494999999999997</v>
      </c>
      <c r="I465" s="58" t="s">
        <v>4</v>
      </c>
      <c r="J465" s="49">
        <f t="shared" si="91"/>
        <v>0.45999999999999375</v>
      </c>
      <c r="K465" s="50">
        <f t="shared" si="92"/>
        <v>0.10999999999999943</v>
      </c>
      <c r="L465" s="50">
        <f t="shared" si="93"/>
        <v>0</v>
      </c>
      <c r="M465" s="50">
        <f t="shared" si="90"/>
        <v>9.7531826144013909</v>
      </c>
      <c r="N465" s="52">
        <f t="shared" si="90"/>
        <v>2.863053606420602</v>
      </c>
      <c r="O465" s="52">
        <f t="shared" si="90"/>
        <v>1.632233237175416</v>
      </c>
      <c r="P465" s="51">
        <f t="shared" si="82"/>
        <v>29.355070233105895</v>
      </c>
      <c r="Q465" s="51" t="s">
        <v>4</v>
      </c>
      <c r="R465" s="51">
        <f t="shared" si="83"/>
        <v>16.735390915015646</v>
      </c>
      <c r="S465" s="51" t="s">
        <v>4</v>
      </c>
      <c r="T465" s="51">
        <f t="shared" si="84"/>
        <v>12.619679318090249</v>
      </c>
      <c r="U465" s="51">
        <f t="shared" si="85"/>
        <v>46.090461148121541</v>
      </c>
      <c r="V465" s="51">
        <f t="shared" ref="V465:V506" si="94">(100*(T465/U465))</f>
        <v>27.380240951667229</v>
      </c>
      <c r="W465" s="51">
        <f t="shared" si="87"/>
        <v>17.640769127229898</v>
      </c>
      <c r="X465" s="43" t="s">
        <v>6</v>
      </c>
    </row>
    <row r="466" spans="2:24" ht="15" x14ac:dyDescent="0.25">
      <c r="B466" s="44">
        <v>40525</v>
      </c>
      <c r="C466" s="44" t="s">
        <v>5</v>
      </c>
      <c r="D466" s="57">
        <v>54.74</v>
      </c>
      <c r="E466" s="57" t="s">
        <v>4</v>
      </c>
      <c r="F466" s="58">
        <v>54.27</v>
      </c>
      <c r="G466" s="58" t="s">
        <v>4</v>
      </c>
      <c r="H466" s="58">
        <v>54.3</v>
      </c>
      <c r="I466" s="58" t="s">
        <v>4</v>
      </c>
      <c r="J466" s="49">
        <f t="shared" si="91"/>
        <v>0.46999999999999886</v>
      </c>
      <c r="K466" s="50">
        <f t="shared" si="92"/>
        <v>0.19000000000000483</v>
      </c>
      <c r="L466" s="50">
        <f t="shared" si="93"/>
        <v>0</v>
      </c>
      <c r="M466" s="50">
        <f t="shared" si="90"/>
        <v>9.5265267133727196</v>
      </c>
      <c r="N466" s="52">
        <f t="shared" si="90"/>
        <v>2.8485497773905637</v>
      </c>
      <c r="O466" s="52">
        <f t="shared" si="90"/>
        <v>1.5156451488057434</v>
      </c>
      <c r="P466" s="51">
        <f t="shared" ref="P466:P502" si="95">(100*(N466/M466))</f>
        <v>29.901241691706531</v>
      </c>
      <c r="Q466" s="51" t="s">
        <v>4</v>
      </c>
      <c r="R466" s="51">
        <f t="shared" ref="R466:R502" si="96">(100*(O466/M466))</f>
        <v>15.909734937059266</v>
      </c>
      <c r="S466" s="51" t="s">
        <v>4</v>
      </c>
      <c r="T466" s="51">
        <f t="shared" ref="T466:T501" si="97">ABS(P466-R466)</f>
        <v>13.991506754647265</v>
      </c>
      <c r="U466" s="51">
        <f t="shared" ref="U466:U501" si="98">P466+R466</f>
        <v>45.8109766287658</v>
      </c>
      <c r="V466" s="51">
        <f t="shared" si="94"/>
        <v>30.541821598847264</v>
      </c>
      <c r="W466" s="51">
        <f t="shared" si="87"/>
        <v>18.56227287520257</v>
      </c>
      <c r="X466" s="43" t="s">
        <v>6</v>
      </c>
    </row>
    <row r="467" spans="2:24" ht="15" x14ac:dyDescent="0.25">
      <c r="B467" s="44">
        <v>40526</v>
      </c>
      <c r="C467" s="44" t="s">
        <v>5</v>
      </c>
      <c r="D467" s="57">
        <v>54.62</v>
      </c>
      <c r="E467" s="57" t="s">
        <v>4</v>
      </c>
      <c r="F467" s="58">
        <v>54.23</v>
      </c>
      <c r="G467" s="58" t="s">
        <v>4</v>
      </c>
      <c r="H467" s="58">
        <v>54.395000000000003</v>
      </c>
      <c r="I467" s="58" t="s">
        <v>4</v>
      </c>
      <c r="J467" s="49">
        <f t="shared" si="91"/>
        <v>0.39000000000000057</v>
      </c>
      <c r="K467" s="50">
        <f t="shared" si="92"/>
        <v>0</v>
      </c>
      <c r="L467" s="50">
        <f t="shared" si="93"/>
        <v>4.0000000000006253E-2</v>
      </c>
      <c r="M467" s="50">
        <f t="shared" ref="M467:O482" si="99">M466-(M466/14)+J467</f>
        <v>9.2360605195603824</v>
      </c>
      <c r="N467" s="52">
        <f t="shared" si="99"/>
        <v>2.6450819361483804</v>
      </c>
      <c r="O467" s="52">
        <f t="shared" si="99"/>
        <v>1.4473847810339109</v>
      </c>
      <c r="P467" s="51">
        <f t="shared" si="95"/>
        <v>28.638637983657141</v>
      </c>
      <c r="Q467" s="51" t="s">
        <v>4</v>
      </c>
      <c r="R467" s="51">
        <f t="shared" si="96"/>
        <v>15.671018806866844</v>
      </c>
      <c r="S467" s="51" t="s">
        <v>4</v>
      </c>
      <c r="T467" s="51">
        <f t="shared" si="97"/>
        <v>12.967619176790297</v>
      </c>
      <c r="U467" s="51">
        <f t="shared" si="98"/>
        <v>44.309656790523988</v>
      </c>
      <c r="V467" s="51">
        <f t="shared" si="94"/>
        <v>29.265898488212926</v>
      </c>
      <c r="W467" s="51">
        <f t="shared" si="87"/>
        <v>19.326817561846166</v>
      </c>
      <c r="X467" s="43" t="s">
        <v>6</v>
      </c>
    </row>
    <row r="468" spans="2:24" ht="15" x14ac:dyDescent="0.25">
      <c r="B468" s="44">
        <v>40527</v>
      </c>
      <c r="C468" s="44" t="s">
        <v>5</v>
      </c>
      <c r="D468" s="57">
        <v>54.7</v>
      </c>
      <c r="E468" s="57" t="s">
        <v>4</v>
      </c>
      <c r="F468" s="58">
        <v>54.03</v>
      </c>
      <c r="G468" s="58" t="s">
        <v>4</v>
      </c>
      <c r="H468" s="58">
        <v>54.16</v>
      </c>
      <c r="I468" s="58" t="s">
        <v>4</v>
      </c>
      <c r="J468" s="49">
        <f t="shared" si="91"/>
        <v>0.67000000000000171</v>
      </c>
      <c r="K468" s="50">
        <f t="shared" si="92"/>
        <v>0</v>
      </c>
      <c r="L468" s="50">
        <f t="shared" si="93"/>
        <v>0.19999999999999574</v>
      </c>
      <c r="M468" s="50">
        <f t="shared" si="99"/>
        <v>9.2463419110203571</v>
      </c>
      <c r="N468" s="52">
        <f t="shared" si="99"/>
        <v>2.4561475121377816</v>
      </c>
      <c r="O468" s="52">
        <f t="shared" si="99"/>
        <v>1.5440001538171988</v>
      </c>
      <c r="P468" s="51">
        <f t="shared" si="95"/>
        <v>26.563451100703883</v>
      </c>
      <c r="Q468" s="51" t="s">
        <v>4</v>
      </c>
      <c r="R468" s="51">
        <f t="shared" si="96"/>
        <v>16.69849729412412</v>
      </c>
      <c r="S468" s="51" t="s">
        <v>4</v>
      </c>
      <c r="T468" s="51">
        <f t="shared" si="97"/>
        <v>9.8649538065797628</v>
      </c>
      <c r="U468" s="51">
        <f t="shared" si="98"/>
        <v>43.261948394828003</v>
      </c>
      <c r="V468" s="51">
        <f t="shared" si="94"/>
        <v>22.802842157148717</v>
      </c>
      <c r="W468" s="51">
        <f t="shared" si="87"/>
        <v>19.575105032939206</v>
      </c>
      <c r="X468" s="43" t="s">
        <v>6</v>
      </c>
    </row>
    <row r="469" spans="2:24" ht="15" x14ac:dyDescent="0.25">
      <c r="B469" s="44">
        <v>40528</v>
      </c>
      <c r="C469" s="44" t="s">
        <v>5</v>
      </c>
      <c r="D469" s="57">
        <v>54.66</v>
      </c>
      <c r="E469" s="57" t="s">
        <v>4</v>
      </c>
      <c r="F469" s="58">
        <v>54.06</v>
      </c>
      <c r="G469" s="58" t="s">
        <v>4</v>
      </c>
      <c r="H469" s="58">
        <v>54.58</v>
      </c>
      <c r="I469" s="58" t="s">
        <v>4</v>
      </c>
      <c r="J469" s="49">
        <f t="shared" si="91"/>
        <v>0.59999999999999432</v>
      </c>
      <c r="K469" s="50">
        <f t="shared" si="92"/>
        <v>0</v>
      </c>
      <c r="L469" s="50">
        <f t="shared" si="93"/>
        <v>0</v>
      </c>
      <c r="M469" s="50">
        <f t="shared" si="99"/>
        <v>9.1858889173760403</v>
      </c>
      <c r="N469" s="52">
        <f t="shared" si="99"/>
        <v>2.2807084041279402</v>
      </c>
      <c r="O469" s="52">
        <f t="shared" si="99"/>
        <v>1.4337144285445418</v>
      </c>
      <c r="P469" s="51">
        <f t="shared" si="95"/>
        <v>24.828390857348044</v>
      </c>
      <c r="Q469" s="51" t="s">
        <v>4</v>
      </c>
      <c r="R469" s="51">
        <f t="shared" si="96"/>
        <v>15.607791923463452</v>
      </c>
      <c r="S469" s="51" t="s">
        <v>4</v>
      </c>
      <c r="T469" s="51">
        <f t="shared" si="97"/>
        <v>9.2205989338845917</v>
      </c>
      <c r="U469" s="51">
        <f t="shared" si="98"/>
        <v>40.436182780811492</v>
      </c>
      <c r="V469" s="51">
        <f t="shared" si="94"/>
        <v>22.80284215714871</v>
      </c>
      <c r="W469" s="51">
        <f t="shared" si="87"/>
        <v>19.805657684668457</v>
      </c>
      <c r="X469" s="43" t="s">
        <v>6</v>
      </c>
    </row>
    <row r="470" spans="2:24" ht="15" x14ac:dyDescent="0.25">
      <c r="B470" s="44">
        <v>40529</v>
      </c>
      <c r="C470" s="44" t="s">
        <v>5</v>
      </c>
      <c r="D470" s="57">
        <v>54.68</v>
      </c>
      <c r="E470" s="57" t="s">
        <v>4</v>
      </c>
      <c r="F470" s="58">
        <v>54.41</v>
      </c>
      <c r="G470" s="58" t="s">
        <v>4</v>
      </c>
      <c r="H470" s="58">
        <v>54.52</v>
      </c>
      <c r="I470" s="58" t="s">
        <v>4</v>
      </c>
      <c r="J470" s="49">
        <f t="shared" si="91"/>
        <v>0.27000000000000313</v>
      </c>
      <c r="K470" s="50">
        <f t="shared" si="92"/>
        <v>2.0000000000003126E-2</v>
      </c>
      <c r="L470" s="50">
        <f t="shared" si="93"/>
        <v>0</v>
      </c>
      <c r="M470" s="50">
        <f t="shared" si="99"/>
        <v>8.799753994706327</v>
      </c>
      <c r="N470" s="52">
        <f t="shared" si="99"/>
        <v>2.1378006609759477</v>
      </c>
      <c r="O470" s="52">
        <f t="shared" si="99"/>
        <v>1.3313062550770745</v>
      </c>
      <c r="P470" s="51">
        <f t="shared" si="95"/>
        <v>24.293868467936555</v>
      </c>
      <c r="Q470" s="51" t="s">
        <v>4</v>
      </c>
      <c r="R470" s="51">
        <f t="shared" si="96"/>
        <v>15.128903102040683</v>
      </c>
      <c r="S470" s="51" t="s">
        <v>4</v>
      </c>
      <c r="T470" s="51">
        <f t="shared" si="97"/>
        <v>9.1649653658958723</v>
      </c>
      <c r="U470" s="51">
        <f t="shared" si="98"/>
        <v>39.422771569977236</v>
      </c>
      <c r="V470" s="51">
        <f t="shared" si="94"/>
        <v>23.247897093251389</v>
      </c>
      <c r="W470" s="51">
        <f t="shared" si="87"/>
        <v>20.051531928138665</v>
      </c>
      <c r="X470" s="43" t="s">
        <v>6</v>
      </c>
    </row>
    <row r="471" spans="2:24" ht="15" x14ac:dyDescent="0.25">
      <c r="B471" s="44">
        <v>40532</v>
      </c>
      <c r="C471" s="44" t="s">
        <v>5</v>
      </c>
      <c r="D471" s="57">
        <v>54.76</v>
      </c>
      <c r="E471" s="57" t="s">
        <v>4</v>
      </c>
      <c r="F471" s="58">
        <v>54.16</v>
      </c>
      <c r="G471" s="58" t="s">
        <v>4</v>
      </c>
      <c r="H471" s="58">
        <v>54.56</v>
      </c>
      <c r="I471" s="58" t="s">
        <v>4</v>
      </c>
      <c r="J471" s="49">
        <f t="shared" si="91"/>
        <v>0.60000000000000142</v>
      </c>
      <c r="K471" s="50">
        <f t="shared" si="92"/>
        <v>0</v>
      </c>
      <c r="L471" s="50">
        <f t="shared" si="93"/>
        <v>0.25</v>
      </c>
      <c r="M471" s="50">
        <f t="shared" si="99"/>
        <v>8.7712001379415909</v>
      </c>
      <c r="N471" s="52">
        <f t="shared" si="99"/>
        <v>1.98510061376338</v>
      </c>
      <c r="O471" s="52">
        <f t="shared" si="99"/>
        <v>1.4862129511429978</v>
      </c>
      <c r="P471" s="51">
        <f t="shared" si="95"/>
        <v>22.632029625871013</v>
      </c>
      <c r="Q471" s="51" t="s">
        <v>4</v>
      </c>
      <c r="R471" s="51">
        <f t="shared" si="96"/>
        <v>16.944237137106068</v>
      </c>
      <c r="S471" s="51" t="s">
        <v>4</v>
      </c>
      <c r="T471" s="51">
        <f t="shared" si="97"/>
        <v>5.6877924887649449</v>
      </c>
      <c r="U471" s="51">
        <f t="shared" si="98"/>
        <v>39.576266762977085</v>
      </c>
      <c r="V471" s="51">
        <f t="shared" si="94"/>
        <v>14.371725667883805</v>
      </c>
      <c r="W471" s="51">
        <f t="shared" si="87"/>
        <v>19.645831480977602</v>
      </c>
      <c r="X471" s="43" t="s">
        <v>6</v>
      </c>
    </row>
    <row r="472" spans="2:24" ht="15" x14ac:dyDescent="0.25">
      <c r="B472" s="44">
        <v>40533</v>
      </c>
      <c r="C472" s="44" t="s">
        <v>5</v>
      </c>
      <c r="D472" s="57">
        <v>54.89</v>
      </c>
      <c r="E472" s="57" t="s">
        <v>4</v>
      </c>
      <c r="F472" s="58">
        <v>54.62</v>
      </c>
      <c r="G472" s="58" t="s">
        <v>4</v>
      </c>
      <c r="H472" s="58">
        <v>54.89</v>
      </c>
      <c r="I472" s="58" t="s">
        <v>4</v>
      </c>
      <c r="J472" s="49">
        <f t="shared" si="91"/>
        <v>0.32999999999999829</v>
      </c>
      <c r="K472" s="50">
        <f t="shared" si="92"/>
        <v>0.13000000000000256</v>
      </c>
      <c r="L472" s="50">
        <f t="shared" si="93"/>
        <v>0</v>
      </c>
      <c r="M472" s="50">
        <f t="shared" si="99"/>
        <v>8.474685842374333</v>
      </c>
      <c r="N472" s="52">
        <f t="shared" si="99"/>
        <v>1.9733077127802841</v>
      </c>
      <c r="O472" s="52">
        <f t="shared" si="99"/>
        <v>1.3800548832042123</v>
      </c>
      <c r="P472" s="51">
        <f t="shared" si="95"/>
        <v>23.284729953215908</v>
      </c>
      <c r="Q472" s="51" t="s">
        <v>4</v>
      </c>
      <c r="R472" s="51">
        <f t="shared" si="96"/>
        <v>16.284437073806213</v>
      </c>
      <c r="S472" s="51" t="s">
        <v>4</v>
      </c>
      <c r="T472" s="51">
        <f t="shared" si="97"/>
        <v>7.0002928794096952</v>
      </c>
      <c r="U472" s="51">
        <f t="shared" si="98"/>
        <v>39.569167027022118</v>
      </c>
      <c r="V472" s="51">
        <f t="shared" si="94"/>
        <v>17.691281887812135</v>
      </c>
      <c r="W472" s="51">
        <f t="shared" si="87"/>
        <v>19.506220795751496</v>
      </c>
      <c r="X472" s="43" t="s">
        <v>6</v>
      </c>
    </row>
    <row r="473" spans="2:24" ht="15" x14ac:dyDescent="0.25">
      <c r="B473" s="44">
        <v>40534</v>
      </c>
      <c r="C473" s="44" t="s">
        <v>5</v>
      </c>
      <c r="D473" s="57">
        <v>54.96</v>
      </c>
      <c r="E473" s="57" t="s">
        <v>4</v>
      </c>
      <c r="F473" s="58">
        <v>54.79</v>
      </c>
      <c r="G473" s="58" t="s">
        <v>4</v>
      </c>
      <c r="H473" s="58">
        <v>54.884999999999998</v>
      </c>
      <c r="I473" s="58" t="s">
        <v>4</v>
      </c>
      <c r="J473" s="49">
        <f t="shared" si="91"/>
        <v>0.17000000000000171</v>
      </c>
      <c r="K473" s="50">
        <f t="shared" si="92"/>
        <v>7.0000000000000284E-2</v>
      </c>
      <c r="L473" s="50">
        <f t="shared" si="93"/>
        <v>0</v>
      </c>
      <c r="M473" s="50">
        <f t="shared" si="99"/>
        <v>8.0393511393475965</v>
      </c>
      <c r="N473" s="52">
        <f t="shared" si="99"/>
        <v>1.9023571618674069</v>
      </c>
      <c r="O473" s="52">
        <f t="shared" si="99"/>
        <v>1.2814795344039114</v>
      </c>
      <c r="P473" s="51">
        <f t="shared" si="95"/>
        <v>23.663068435418353</v>
      </c>
      <c r="Q473" s="51" t="s">
        <v>4</v>
      </c>
      <c r="R473" s="51">
        <f t="shared" si="96"/>
        <v>15.940086608879048</v>
      </c>
      <c r="S473" s="51" t="s">
        <v>4</v>
      </c>
      <c r="T473" s="51">
        <f t="shared" si="97"/>
        <v>7.7229818265393053</v>
      </c>
      <c r="U473" s="51">
        <f t="shared" si="98"/>
        <v>39.603155044297402</v>
      </c>
      <c r="V473" s="51">
        <f t="shared" si="94"/>
        <v>19.500925665899349</v>
      </c>
      <c r="W473" s="51">
        <f t="shared" si="87"/>
        <v>19.505842572190627</v>
      </c>
      <c r="X473" s="43" t="s">
        <v>6</v>
      </c>
    </row>
    <row r="474" spans="2:24" ht="15" x14ac:dyDescent="0.25">
      <c r="B474" s="44">
        <v>40535</v>
      </c>
      <c r="C474" s="44" t="s">
        <v>5</v>
      </c>
      <c r="D474" s="57">
        <v>54.87</v>
      </c>
      <c r="E474" s="57" t="s">
        <v>4</v>
      </c>
      <c r="F474" s="58">
        <v>54.61</v>
      </c>
      <c r="G474" s="58" t="s">
        <v>4</v>
      </c>
      <c r="H474" s="58">
        <v>54.741999999999997</v>
      </c>
      <c r="I474" s="58" t="s">
        <v>4</v>
      </c>
      <c r="J474" s="49">
        <f t="shared" si="91"/>
        <v>0.27499999999999858</v>
      </c>
      <c r="K474" s="50">
        <f t="shared" si="92"/>
        <v>0</v>
      </c>
      <c r="L474" s="50">
        <f t="shared" si="93"/>
        <v>0.17999999999999972</v>
      </c>
      <c r="M474" s="50">
        <f t="shared" si="99"/>
        <v>7.7401117722513382</v>
      </c>
      <c r="N474" s="52">
        <f t="shared" si="99"/>
        <v>1.7664745074483064</v>
      </c>
      <c r="O474" s="52">
        <f t="shared" si="99"/>
        <v>1.3699452819464888</v>
      </c>
      <c r="P474" s="51">
        <f t="shared" si="95"/>
        <v>22.822338480707732</v>
      </c>
      <c r="Q474" s="51" t="s">
        <v>4</v>
      </c>
      <c r="R474" s="51">
        <f t="shared" si="96"/>
        <v>17.699295853295123</v>
      </c>
      <c r="S474" s="51" t="s">
        <v>4</v>
      </c>
      <c r="T474" s="51">
        <f t="shared" si="97"/>
        <v>5.1230426274126089</v>
      </c>
      <c r="U474" s="51">
        <f t="shared" si="98"/>
        <v>40.521634334002854</v>
      </c>
      <c r="V474" s="51">
        <f t="shared" si="94"/>
        <v>12.642734459290351</v>
      </c>
      <c r="W474" s="51">
        <f t="shared" si="87"/>
        <v>19.015620564126319</v>
      </c>
      <c r="X474" s="43" t="s">
        <v>6</v>
      </c>
    </row>
    <row r="475" spans="2:24" ht="15" x14ac:dyDescent="0.25">
      <c r="B475" s="44">
        <v>40539</v>
      </c>
      <c r="C475" s="44" t="s">
        <v>5</v>
      </c>
      <c r="D475" s="57">
        <v>54.86</v>
      </c>
      <c r="E475" s="57" t="s">
        <v>4</v>
      </c>
      <c r="F475" s="58">
        <v>54.21</v>
      </c>
      <c r="G475" s="58" t="s">
        <v>4</v>
      </c>
      <c r="H475" s="58">
        <v>54.77</v>
      </c>
      <c r="I475" s="58" t="s">
        <v>4</v>
      </c>
      <c r="J475" s="49">
        <f t="shared" si="91"/>
        <v>0.64999999999999858</v>
      </c>
      <c r="K475" s="50">
        <f t="shared" si="92"/>
        <v>0</v>
      </c>
      <c r="L475" s="50">
        <f t="shared" si="93"/>
        <v>0.39999999999999858</v>
      </c>
      <c r="M475" s="50">
        <f t="shared" si="99"/>
        <v>7.8372466456619554</v>
      </c>
      <c r="N475" s="52">
        <f t="shared" si="99"/>
        <v>1.6402977569162844</v>
      </c>
      <c r="O475" s="52">
        <f t="shared" si="99"/>
        <v>1.6720920475217382</v>
      </c>
      <c r="P475" s="51">
        <f t="shared" si="95"/>
        <v>20.929515569402376</v>
      </c>
      <c r="Q475" s="51" t="s">
        <v>4</v>
      </c>
      <c r="R475" s="51">
        <f t="shared" si="96"/>
        <v>21.335197463094627</v>
      </c>
      <c r="S475" s="51" t="s">
        <v>4</v>
      </c>
      <c r="T475" s="51">
        <f t="shared" si="97"/>
        <v>0.40568189369225038</v>
      </c>
      <c r="U475" s="51">
        <f t="shared" si="98"/>
        <v>42.264713032496999</v>
      </c>
      <c r="V475" s="51">
        <f t="shared" si="94"/>
        <v>0.95985957216916351</v>
      </c>
      <c r="W475" s="51">
        <f t="shared" si="87"/>
        <v>17.725923350415094</v>
      </c>
      <c r="X475" s="43" t="s">
        <v>6</v>
      </c>
    </row>
    <row r="476" spans="2:24" ht="15" x14ac:dyDescent="0.25">
      <c r="B476" s="44">
        <v>40540</v>
      </c>
      <c r="C476" s="44" t="s">
        <v>5</v>
      </c>
      <c r="D476" s="57">
        <v>54.92</v>
      </c>
      <c r="E476" s="57" t="s">
        <v>4</v>
      </c>
      <c r="F476" s="58">
        <v>54.55</v>
      </c>
      <c r="G476" s="58" t="s">
        <v>4</v>
      </c>
      <c r="H476" s="58">
        <v>54.67</v>
      </c>
      <c r="I476" s="58" t="s">
        <v>4</v>
      </c>
      <c r="J476" s="49">
        <f t="shared" si="91"/>
        <v>0.37000000000000455</v>
      </c>
      <c r="K476" s="50">
        <f t="shared" si="92"/>
        <v>6.0000000000002274E-2</v>
      </c>
      <c r="L476" s="50">
        <f t="shared" si="93"/>
        <v>0</v>
      </c>
      <c r="M476" s="50">
        <f t="shared" si="99"/>
        <v>7.6474433138289628</v>
      </c>
      <c r="N476" s="52">
        <f t="shared" si="99"/>
        <v>1.5831336314222664</v>
      </c>
      <c r="O476" s="52">
        <f t="shared" si="99"/>
        <v>1.5526569012701854</v>
      </c>
      <c r="P476" s="51">
        <f t="shared" si="95"/>
        <v>20.70147585872872</v>
      </c>
      <c r="Q476" s="51" t="s">
        <v>4</v>
      </c>
      <c r="R476" s="51">
        <f t="shared" si="96"/>
        <v>20.302954040371866</v>
      </c>
      <c r="S476" s="51" t="s">
        <v>4</v>
      </c>
      <c r="T476" s="51">
        <f t="shared" si="97"/>
        <v>0.39852181835685485</v>
      </c>
      <c r="U476" s="51">
        <f t="shared" si="98"/>
        <v>41.004429899100586</v>
      </c>
      <c r="V476" s="51">
        <f t="shared" si="94"/>
        <v>0.97189942486091296</v>
      </c>
      <c r="W476" s="51">
        <f t="shared" si="87"/>
        <v>16.529207355732652</v>
      </c>
      <c r="X476" s="43" t="s">
        <v>6</v>
      </c>
    </row>
    <row r="477" spans="2:24" ht="15" x14ac:dyDescent="0.25">
      <c r="B477" s="44">
        <v>40541</v>
      </c>
      <c r="C477" s="44" t="s">
        <v>5</v>
      </c>
      <c r="D477" s="57">
        <v>54.9</v>
      </c>
      <c r="E477" s="57" t="s">
        <v>4</v>
      </c>
      <c r="F477" s="58">
        <v>54.73</v>
      </c>
      <c r="G477" s="58" t="s">
        <v>4</v>
      </c>
      <c r="H477" s="58">
        <v>54.79</v>
      </c>
      <c r="I477" s="58" t="s">
        <v>4</v>
      </c>
      <c r="J477" s="49">
        <f t="shared" si="91"/>
        <v>0.22999999999999687</v>
      </c>
      <c r="K477" s="50">
        <f t="shared" si="92"/>
        <v>0</v>
      </c>
      <c r="L477" s="50">
        <f t="shared" si="93"/>
        <v>0</v>
      </c>
      <c r="M477" s="50">
        <f t="shared" si="99"/>
        <v>7.3311973628411771</v>
      </c>
      <c r="N477" s="52">
        <f t="shared" si="99"/>
        <v>1.4700526577492474</v>
      </c>
      <c r="O477" s="52">
        <f t="shared" si="99"/>
        <v>1.4417528368937436</v>
      </c>
      <c r="P477" s="51">
        <f t="shared" si="95"/>
        <v>20.052013129537876</v>
      </c>
      <c r="Q477" s="51" t="s">
        <v>4</v>
      </c>
      <c r="R477" s="51">
        <f t="shared" si="96"/>
        <v>19.665994046230367</v>
      </c>
      <c r="S477" s="51" t="s">
        <v>4</v>
      </c>
      <c r="T477" s="51">
        <f t="shared" si="97"/>
        <v>0.38601908330750945</v>
      </c>
      <c r="U477" s="51">
        <f t="shared" si="98"/>
        <v>39.718007175768243</v>
      </c>
      <c r="V477" s="51">
        <f t="shared" si="94"/>
        <v>0.97189942486091729</v>
      </c>
      <c r="W477" s="51">
        <f t="shared" si="87"/>
        <v>15.417971074956098</v>
      </c>
      <c r="X477" s="43" t="s">
        <v>6</v>
      </c>
    </row>
    <row r="478" spans="2:24" ht="15" x14ac:dyDescent="0.25">
      <c r="B478" s="44">
        <v>40542</v>
      </c>
      <c r="C478" s="44" t="s">
        <v>5</v>
      </c>
      <c r="D478" s="57">
        <v>54.8</v>
      </c>
      <c r="E478" s="57" t="s">
        <v>4</v>
      </c>
      <c r="F478" s="58">
        <v>54.55</v>
      </c>
      <c r="G478" s="58" t="s">
        <v>4</v>
      </c>
      <c r="H478" s="58">
        <v>54.66</v>
      </c>
      <c r="I478" s="58" t="s">
        <v>4</v>
      </c>
      <c r="J478" s="49">
        <f t="shared" si="91"/>
        <v>0.25</v>
      </c>
      <c r="K478" s="50">
        <f t="shared" si="92"/>
        <v>0</v>
      </c>
      <c r="L478" s="50">
        <f t="shared" si="93"/>
        <v>0.17999999999999972</v>
      </c>
      <c r="M478" s="50">
        <f t="shared" si="99"/>
        <v>7.0575404083525219</v>
      </c>
      <c r="N478" s="52">
        <f t="shared" si="99"/>
        <v>1.365048896481444</v>
      </c>
      <c r="O478" s="52">
        <f t="shared" si="99"/>
        <v>1.5187704914013329</v>
      </c>
      <c r="P478" s="51">
        <f t="shared" si="95"/>
        <v>19.34170854857485</v>
      </c>
      <c r="Q478" s="51" t="s">
        <v>4</v>
      </c>
      <c r="R478" s="51">
        <f t="shared" si="96"/>
        <v>21.519827071820725</v>
      </c>
      <c r="S478" s="51" t="s">
        <v>4</v>
      </c>
      <c r="T478" s="51">
        <f t="shared" si="97"/>
        <v>2.1781185232458746</v>
      </c>
      <c r="U478" s="51">
        <f t="shared" si="98"/>
        <v>40.861535620395571</v>
      </c>
      <c r="V478" s="51">
        <f t="shared" si="94"/>
        <v>5.3304862144209073</v>
      </c>
      <c r="W478" s="51">
        <f t="shared" si="87"/>
        <v>14.697436442060729</v>
      </c>
      <c r="X478" s="43" t="s">
        <v>6</v>
      </c>
    </row>
    <row r="479" spans="2:24" ht="15" x14ac:dyDescent="0.25">
      <c r="B479" s="44">
        <v>40543</v>
      </c>
      <c r="C479" s="44" t="s">
        <v>5</v>
      </c>
      <c r="D479" s="57">
        <v>54.62</v>
      </c>
      <c r="E479" s="57" t="s">
        <v>4</v>
      </c>
      <c r="F479" s="58">
        <v>54.21</v>
      </c>
      <c r="G479" s="58" t="s">
        <v>4</v>
      </c>
      <c r="H479" s="58">
        <v>54.46</v>
      </c>
      <c r="I479" s="58" t="s">
        <v>4</v>
      </c>
      <c r="J479" s="49">
        <f t="shared" si="91"/>
        <v>0.44999999999999574</v>
      </c>
      <c r="K479" s="50">
        <f t="shared" si="92"/>
        <v>0</v>
      </c>
      <c r="L479" s="50">
        <f t="shared" si="93"/>
        <v>0.33999999999999631</v>
      </c>
      <c r="M479" s="50">
        <f t="shared" si="99"/>
        <v>7.0034303791844801</v>
      </c>
      <c r="N479" s="52">
        <f t="shared" si="99"/>
        <v>1.2675454038756266</v>
      </c>
      <c r="O479" s="52">
        <f t="shared" si="99"/>
        <v>1.7502868848726625</v>
      </c>
      <c r="P479" s="51">
        <f t="shared" si="95"/>
        <v>18.098922031737636</v>
      </c>
      <c r="Q479" s="51" t="s">
        <v>4</v>
      </c>
      <c r="R479" s="51">
        <f t="shared" si="96"/>
        <v>24.991850994547558</v>
      </c>
      <c r="S479" s="51" t="s">
        <v>4</v>
      </c>
      <c r="T479" s="51">
        <f t="shared" si="97"/>
        <v>6.892928962809922</v>
      </c>
      <c r="U479" s="51">
        <f t="shared" si="98"/>
        <v>43.090773026285191</v>
      </c>
      <c r="V479" s="51">
        <f t="shared" si="94"/>
        <v>15.996299158070951</v>
      </c>
      <c r="W479" s="51">
        <f t="shared" si="87"/>
        <v>14.790212350347174</v>
      </c>
      <c r="X479" s="43" t="s">
        <v>6</v>
      </c>
    </row>
    <row r="480" spans="2:24" ht="15" x14ac:dyDescent="0.25">
      <c r="B480" s="44">
        <v>40546</v>
      </c>
      <c r="C480" s="44" t="s">
        <v>5</v>
      </c>
      <c r="D480" s="57">
        <v>55.69</v>
      </c>
      <c r="E480" s="57" t="s">
        <v>4</v>
      </c>
      <c r="F480" s="58">
        <v>54.95</v>
      </c>
      <c r="G480" s="58" t="s">
        <v>4</v>
      </c>
      <c r="H480" s="58">
        <v>55.31</v>
      </c>
      <c r="I480" s="58" t="s">
        <v>4</v>
      </c>
      <c r="J480" s="49">
        <f t="shared" si="91"/>
        <v>1.2299999999999969</v>
      </c>
      <c r="K480" s="53">
        <f t="shared" si="92"/>
        <v>1.0700000000000003</v>
      </c>
      <c r="L480" s="53">
        <f t="shared" si="93"/>
        <v>0</v>
      </c>
      <c r="M480" s="50">
        <f t="shared" si="99"/>
        <v>7.7331853520998717</v>
      </c>
      <c r="N480" s="52">
        <f t="shared" si="99"/>
        <v>2.2470064464559396</v>
      </c>
      <c r="O480" s="52">
        <f t="shared" si="99"/>
        <v>1.6252663930960438</v>
      </c>
      <c r="P480" s="51">
        <f t="shared" si="95"/>
        <v>29.056673856210967</v>
      </c>
      <c r="Q480" s="51" t="s">
        <v>4</v>
      </c>
      <c r="R480" s="51">
        <f t="shared" si="96"/>
        <v>21.016777939438867</v>
      </c>
      <c r="S480" s="51" t="s">
        <v>4</v>
      </c>
      <c r="T480" s="51">
        <f t="shared" si="97"/>
        <v>8.0398959167720996</v>
      </c>
      <c r="U480" s="51">
        <f t="shared" si="98"/>
        <v>50.073451795649831</v>
      </c>
      <c r="V480" s="51">
        <f t="shared" si="94"/>
        <v>16.056204692224895</v>
      </c>
      <c r="W480" s="51">
        <f t="shared" ref="W480:W506" si="100">((W479*13)+V480)/14</f>
        <v>14.880640374767012</v>
      </c>
      <c r="X480" s="43" t="s">
        <v>6</v>
      </c>
    </row>
    <row r="481" spans="2:24" ht="15" x14ac:dyDescent="0.25">
      <c r="B481" s="44">
        <v>40547</v>
      </c>
      <c r="C481" s="44" t="s">
        <v>5</v>
      </c>
      <c r="D481" s="57">
        <v>55.55</v>
      </c>
      <c r="E481" s="57" t="s">
        <v>4</v>
      </c>
      <c r="F481" s="58">
        <v>54.92</v>
      </c>
      <c r="G481" s="58" t="s">
        <v>4</v>
      </c>
      <c r="H481" s="58">
        <v>55.265000000000001</v>
      </c>
      <c r="I481" s="58" t="s">
        <v>4</v>
      </c>
      <c r="J481" s="49">
        <f t="shared" si="91"/>
        <v>0.62999999999999545</v>
      </c>
      <c r="K481" s="50">
        <f t="shared" si="92"/>
        <v>0</v>
      </c>
      <c r="L481" s="50">
        <f t="shared" si="93"/>
        <v>3.0000000000001137E-2</v>
      </c>
      <c r="M481" s="50">
        <f t="shared" si="99"/>
        <v>7.8108149698070193</v>
      </c>
      <c r="N481" s="52">
        <f t="shared" si="99"/>
        <v>2.0865059859948012</v>
      </c>
      <c r="O481" s="52">
        <f t="shared" si="99"/>
        <v>1.5391759364463276</v>
      </c>
      <c r="P481" s="51">
        <f t="shared" si="95"/>
        <v>26.713038192048639</v>
      </c>
      <c r="Q481" s="51" t="s">
        <v>4</v>
      </c>
      <c r="R481" s="51">
        <f t="shared" si="96"/>
        <v>19.70570218851767</v>
      </c>
      <c r="S481" s="51" t="s">
        <v>4</v>
      </c>
      <c r="T481" s="51">
        <f t="shared" si="97"/>
        <v>7.0073360035309697</v>
      </c>
      <c r="U481" s="51">
        <f t="shared" si="98"/>
        <v>46.418740380566305</v>
      </c>
      <c r="V481" s="51">
        <f t="shared" si="94"/>
        <v>15.095920195337021</v>
      </c>
      <c r="W481" s="51">
        <f t="shared" si="100"/>
        <v>14.896017504807727</v>
      </c>
      <c r="X481" s="43" t="s">
        <v>6</v>
      </c>
    </row>
    <row r="482" spans="2:24" ht="15" x14ac:dyDescent="0.25">
      <c r="B482" s="44">
        <v>40548</v>
      </c>
      <c r="C482" s="44" t="s">
        <v>5</v>
      </c>
      <c r="D482" s="57">
        <v>55.76</v>
      </c>
      <c r="E482" s="57" t="s">
        <v>4</v>
      </c>
      <c r="F482" s="58">
        <v>55.07</v>
      </c>
      <c r="G482" s="58" t="s">
        <v>4</v>
      </c>
      <c r="H482" s="58">
        <v>55.74</v>
      </c>
      <c r="I482" s="58" t="s">
        <v>4</v>
      </c>
      <c r="J482" s="49">
        <f t="shared" si="91"/>
        <v>0.68999999999999773</v>
      </c>
      <c r="K482" s="50">
        <f t="shared" si="92"/>
        <v>0.21000000000000085</v>
      </c>
      <c r="L482" s="50">
        <f t="shared" si="93"/>
        <v>0</v>
      </c>
      <c r="M482" s="50">
        <f t="shared" si="99"/>
        <v>7.9428996148208011</v>
      </c>
      <c r="N482" s="52">
        <f t="shared" si="99"/>
        <v>2.1474698441380307</v>
      </c>
      <c r="O482" s="52">
        <f t="shared" si="99"/>
        <v>1.4292347981287328</v>
      </c>
      <c r="P482" s="51">
        <f t="shared" si="95"/>
        <v>27.036346274992923</v>
      </c>
      <c r="Q482" s="51" t="s">
        <v>4</v>
      </c>
      <c r="R482" s="51">
        <f t="shared" si="96"/>
        <v>17.993867069173298</v>
      </c>
      <c r="S482" s="51" t="s">
        <v>4</v>
      </c>
      <c r="T482" s="51">
        <f t="shared" si="97"/>
        <v>9.0424792058196246</v>
      </c>
      <c r="U482" s="51">
        <f t="shared" si="98"/>
        <v>45.030213344166221</v>
      </c>
      <c r="V482" s="51">
        <f t="shared" si="94"/>
        <v>20.080915754735372</v>
      </c>
      <c r="W482" s="51">
        <f t="shared" si="100"/>
        <v>15.266367379802558</v>
      </c>
      <c r="X482" s="43" t="s">
        <v>6</v>
      </c>
    </row>
    <row r="483" spans="2:24" ht="15" x14ac:dyDescent="0.25">
      <c r="B483" s="44">
        <v>40549</v>
      </c>
      <c r="C483" s="44" t="s">
        <v>5</v>
      </c>
      <c r="D483" s="57">
        <v>55.96</v>
      </c>
      <c r="E483" s="57" t="s">
        <v>4</v>
      </c>
      <c r="F483" s="58">
        <v>55.68</v>
      </c>
      <c r="G483" s="58" t="s">
        <v>4</v>
      </c>
      <c r="H483" s="58">
        <v>55.92</v>
      </c>
      <c r="I483" s="58" t="s">
        <v>4</v>
      </c>
      <c r="J483" s="49">
        <f t="shared" si="91"/>
        <v>0.28000000000000114</v>
      </c>
      <c r="K483" s="50">
        <f t="shared" si="92"/>
        <v>0.20000000000000284</v>
      </c>
      <c r="L483" s="50">
        <f t="shared" si="93"/>
        <v>0</v>
      </c>
      <c r="M483" s="50">
        <f t="shared" ref="M483:O498" si="101">M482-(M482/14)+J483</f>
        <v>7.655549642333602</v>
      </c>
      <c r="N483" s="52">
        <f t="shared" si="101"/>
        <v>2.1940791409853171</v>
      </c>
      <c r="O483" s="52">
        <f t="shared" si="101"/>
        <v>1.3271465982623947</v>
      </c>
      <c r="P483" s="51">
        <f t="shared" si="95"/>
        <v>28.659981888857651</v>
      </c>
      <c r="Q483" s="51" t="s">
        <v>4</v>
      </c>
      <c r="R483" s="51">
        <f t="shared" si="96"/>
        <v>17.335745443064589</v>
      </c>
      <c r="S483" s="51" t="s">
        <v>4</v>
      </c>
      <c r="T483" s="51">
        <f t="shared" si="97"/>
        <v>11.324236445793062</v>
      </c>
      <c r="U483" s="51">
        <f t="shared" si="98"/>
        <v>45.99572733192224</v>
      </c>
      <c r="V483" s="51">
        <f t="shared" si="94"/>
        <v>24.620192141050772</v>
      </c>
      <c r="W483" s="51">
        <f t="shared" si="100"/>
        <v>15.934497719891718</v>
      </c>
      <c r="X483" s="43" t="s">
        <v>6</v>
      </c>
    </row>
    <row r="484" spans="2:24" ht="15" x14ac:dyDescent="0.25">
      <c r="B484" s="44">
        <v>40550</v>
      </c>
      <c r="C484" s="44" t="s">
        <v>5</v>
      </c>
      <c r="D484" s="57">
        <v>56.05</v>
      </c>
      <c r="E484" s="57" t="s">
        <v>4</v>
      </c>
      <c r="F484" s="58">
        <v>55.32</v>
      </c>
      <c r="G484" s="58" t="s">
        <v>4</v>
      </c>
      <c r="H484" s="58">
        <v>55.87</v>
      </c>
      <c r="I484" s="58" t="s">
        <v>4</v>
      </c>
      <c r="J484" s="49">
        <f t="shared" si="91"/>
        <v>0.72999999999999687</v>
      </c>
      <c r="K484" s="50">
        <f t="shared" si="92"/>
        <v>0</v>
      </c>
      <c r="L484" s="50">
        <f t="shared" si="93"/>
        <v>0.35999999999999943</v>
      </c>
      <c r="M484" s="50">
        <f t="shared" si="101"/>
        <v>7.8387246678811984</v>
      </c>
      <c r="N484" s="52">
        <f t="shared" si="101"/>
        <v>2.0373592023435085</v>
      </c>
      <c r="O484" s="52">
        <f t="shared" si="101"/>
        <v>1.592350412672223</v>
      </c>
      <c r="P484" s="51">
        <f t="shared" si="95"/>
        <v>25.990952465666911</v>
      </c>
      <c r="Q484" s="51" t="s">
        <v>4</v>
      </c>
      <c r="R484" s="51">
        <f t="shared" si="96"/>
        <v>20.313896458142011</v>
      </c>
      <c r="S484" s="51" t="s">
        <v>4</v>
      </c>
      <c r="T484" s="51">
        <f t="shared" si="97"/>
        <v>5.6770560075249001</v>
      </c>
      <c r="U484" s="51">
        <f t="shared" si="98"/>
        <v>46.304848923808919</v>
      </c>
      <c r="V484" s="51">
        <f t="shared" si="94"/>
        <v>12.260176071119593</v>
      </c>
      <c r="W484" s="51">
        <f t="shared" si="100"/>
        <v>15.672046173550852</v>
      </c>
      <c r="X484" s="43" t="s">
        <v>6</v>
      </c>
    </row>
    <row r="485" spans="2:24" ht="15" x14ac:dyDescent="0.25">
      <c r="B485" s="44">
        <v>40553</v>
      </c>
      <c r="C485" s="44" t="s">
        <v>5</v>
      </c>
      <c r="D485" s="57">
        <v>56.18</v>
      </c>
      <c r="E485" s="57" t="s">
        <v>4</v>
      </c>
      <c r="F485" s="58">
        <v>55.58</v>
      </c>
      <c r="G485" s="58" t="s">
        <v>4</v>
      </c>
      <c r="H485" s="58">
        <v>56.08</v>
      </c>
      <c r="I485" s="58" t="s">
        <v>4</v>
      </c>
      <c r="J485" s="49">
        <f t="shared" si="91"/>
        <v>0.60000000000000142</v>
      </c>
      <c r="K485" s="50">
        <f t="shared" si="92"/>
        <v>0.13000000000000256</v>
      </c>
      <c r="L485" s="50">
        <f t="shared" si="93"/>
        <v>0</v>
      </c>
      <c r="M485" s="50">
        <f t="shared" si="101"/>
        <v>7.8788157630325424</v>
      </c>
      <c r="N485" s="52">
        <f t="shared" si="101"/>
        <v>2.0218335450332603</v>
      </c>
      <c r="O485" s="52">
        <f t="shared" si="101"/>
        <v>1.47861109748135</v>
      </c>
      <c r="P485" s="51">
        <f t="shared" si="95"/>
        <v>25.661642635682853</v>
      </c>
      <c r="Q485" s="51" t="s">
        <v>4</v>
      </c>
      <c r="R485" s="51">
        <f t="shared" si="96"/>
        <v>18.766920587469546</v>
      </c>
      <c r="S485" s="51" t="s">
        <v>4</v>
      </c>
      <c r="T485" s="51">
        <f t="shared" si="97"/>
        <v>6.8947220482133069</v>
      </c>
      <c r="U485" s="51">
        <f t="shared" si="98"/>
        <v>44.428563223152395</v>
      </c>
      <c r="V485" s="51">
        <f t="shared" si="94"/>
        <v>15.518669855657999</v>
      </c>
      <c r="W485" s="51">
        <f t="shared" si="100"/>
        <v>15.661090722272791</v>
      </c>
      <c r="X485" s="43" t="s">
        <v>6</v>
      </c>
    </row>
    <row r="486" spans="2:24" ht="15" x14ac:dyDescent="0.25">
      <c r="B486" s="44">
        <v>40554</v>
      </c>
      <c r="C486" s="44" t="s">
        <v>5</v>
      </c>
      <c r="D486" s="57">
        <v>56.36</v>
      </c>
      <c r="E486" s="57" t="s">
        <v>4</v>
      </c>
      <c r="F486" s="58">
        <v>55.95</v>
      </c>
      <c r="G486" s="58" t="s">
        <v>4</v>
      </c>
      <c r="H486" s="58">
        <v>56.16</v>
      </c>
      <c r="I486" s="58" t="s">
        <v>4</v>
      </c>
      <c r="J486" s="49">
        <f t="shared" si="91"/>
        <v>0.40999999999999659</v>
      </c>
      <c r="K486" s="50">
        <f t="shared" si="92"/>
        <v>0.17999999999999972</v>
      </c>
      <c r="L486" s="50">
        <f t="shared" si="93"/>
        <v>0</v>
      </c>
      <c r="M486" s="50">
        <f t="shared" si="101"/>
        <v>7.7260432085302142</v>
      </c>
      <c r="N486" s="52">
        <f t="shared" si="101"/>
        <v>2.0574168632451699</v>
      </c>
      <c r="O486" s="52">
        <f t="shared" si="101"/>
        <v>1.3729960190898249</v>
      </c>
      <c r="P486" s="51">
        <f t="shared" si="95"/>
        <v>26.629631853127684</v>
      </c>
      <c r="Q486" s="51" t="s">
        <v>4</v>
      </c>
      <c r="R486" s="51">
        <f t="shared" si="96"/>
        <v>17.77101139654409</v>
      </c>
      <c r="S486" s="51" t="s">
        <v>4</v>
      </c>
      <c r="T486" s="51">
        <f t="shared" si="97"/>
        <v>8.8586204565835942</v>
      </c>
      <c r="U486" s="51">
        <f t="shared" si="98"/>
        <v>44.400643249671774</v>
      </c>
      <c r="V486" s="51">
        <f t="shared" si="94"/>
        <v>19.951558824880493</v>
      </c>
      <c r="W486" s="51">
        <f t="shared" si="100"/>
        <v>15.967552729601911</v>
      </c>
      <c r="X486" s="43" t="s">
        <v>6</v>
      </c>
    </row>
    <row r="487" spans="2:24" ht="15" x14ac:dyDescent="0.25">
      <c r="B487" s="44">
        <v>40555</v>
      </c>
      <c r="C487" s="44" t="s">
        <v>5</v>
      </c>
      <c r="D487" s="57">
        <v>56.56</v>
      </c>
      <c r="E487" s="57" t="s">
        <v>4</v>
      </c>
      <c r="F487" s="58">
        <v>56.2</v>
      </c>
      <c r="G487" s="58" t="s">
        <v>4</v>
      </c>
      <c r="H487" s="58">
        <v>56.555</v>
      </c>
      <c r="I487" s="58" t="s">
        <v>4</v>
      </c>
      <c r="J487" s="49">
        <f t="shared" si="91"/>
        <v>0.40000000000000568</v>
      </c>
      <c r="K487" s="50">
        <f t="shared" si="92"/>
        <v>0.20000000000000284</v>
      </c>
      <c r="L487" s="50">
        <f t="shared" si="93"/>
        <v>0</v>
      </c>
      <c r="M487" s="50">
        <f t="shared" si="101"/>
        <v>7.5741829793494899</v>
      </c>
      <c r="N487" s="52">
        <f t="shared" si="101"/>
        <v>2.1104585158705178</v>
      </c>
      <c r="O487" s="52">
        <f t="shared" si="101"/>
        <v>1.2749248748691231</v>
      </c>
      <c r="P487" s="51">
        <f t="shared" si="95"/>
        <v>27.863843818198525</v>
      </c>
      <c r="Q487" s="51" t="s">
        <v>4</v>
      </c>
      <c r="R487" s="51">
        <f t="shared" si="96"/>
        <v>16.832506929725906</v>
      </c>
      <c r="S487" s="51" t="s">
        <v>4</v>
      </c>
      <c r="T487" s="51">
        <f t="shared" si="97"/>
        <v>11.03133688847262</v>
      </c>
      <c r="U487" s="51">
        <f t="shared" si="98"/>
        <v>44.696350747924427</v>
      </c>
      <c r="V487" s="51">
        <f t="shared" si="94"/>
        <v>24.680620909493118</v>
      </c>
      <c r="W487" s="51">
        <f t="shared" si="100"/>
        <v>16.589914742451281</v>
      </c>
      <c r="X487" s="43" t="s">
        <v>6</v>
      </c>
    </row>
    <row r="488" spans="2:24" ht="15" x14ac:dyDescent="0.25">
      <c r="B488" s="44">
        <v>40556</v>
      </c>
      <c r="C488" s="44" t="s">
        <v>5</v>
      </c>
      <c r="D488" s="57">
        <v>56.73</v>
      </c>
      <c r="E488" s="57" t="s">
        <v>4</v>
      </c>
      <c r="F488" s="58">
        <v>56.41</v>
      </c>
      <c r="G488" s="58" t="s">
        <v>4</v>
      </c>
      <c r="H488" s="58">
        <v>56.575000000000003</v>
      </c>
      <c r="I488" s="58" t="s">
        <v>4</v>
      </c>
      <c r="J488" s="49">
        <f t="shared" si="91"/>
        <v>0.32000000000000028</v>
      </c>
      <c r="K488" s="50">
        <f t="shared" si="92"/>
        <v>0.1699999999999946</v>
      </c>
      <c r="L488" s="50">
        <f t="shared" si="93"/>
        <v>0</v>
      </c>
      <c r="M488" s="50">
        <f t="shared" si="101"/>
        <v>7.3531699093959553</v>
      </c>
      <c r="N488" s="52">
        <f t="shared" si="101"/>
        <v>2.1297114790226184</v>
      </c>
      <c r="O488" s="52">
        <f t="shared" si="101"/>
        <v>1.1838588123784715</v>
      </c>
      <c r="P488" s="51">
        <f t="shared" si="95"/>
        <v>28.963175137585917</v>
      </c>
      <c r="Q488" s="51" t="s">
        <v>4</v>
      </c>
      <c r="R488" s="51">
        <f t="shared" si="96"/>
        <v>16.099979015386612</v>
      </c>
      <c r="S488" s="51" t="s">
        <v>4</v>
      </c>
      <c r="T488" s="51">
        <f t="shared" si="97"/>
        <v>12.863196122199305</v>
      </c>
      <c r="U488" s="51">
        <f t="shared" si="98"/>
        <v>45.06315415297253</v>
      </c>
      <c r="V488" s="51">
        <f t="shared" si="94"/>
        <v>28.544819740166371</v>
      </c>
      <c r="W488" s="51">
        <f t="shared" si="100"/>
        <v>17.443836528002358</v>
      </c>
      <c r="X488" s="43" t="s">
        <v>6</v>
      </c>
    </row>
    <row r="489" spans="2:24" ht="15" x14ac:dyDescent="0.25">
      <c r="B489" s="44">
        <v>40557</v>
      </c>
      <c r="C489" s="44" t="s">
        <v>5</v>
      </c>
      <c r="D489" s="57">
        <v>57.02</v>
      </c>
      <c r="E489" s="57" t="s">
        <v>4</v>
      </c>
      <c r="F489" s="58">
        <v>56.46</v>
      </c>
      <c r="G489" s="58" t="s">
        <v>4</v>
      </c>
      <c r="H489" s="58">
        <v>57</v>
      </c>
      <c r="I489" s="58" t="s">
        <v>4</v>
      </c>
      <c r="J489" s="49">
        <f t="shared" si="91"/>
        <v>0.56000000000000227</v>
      </c>
      <c r="K489" s="50">
        <f t="shared" si="92"/>
        <v>0.29000000000000625</v>
      </c>
      <c r="L489" s="50">
        <f t="shared" si="93"/>
        <v>0</v>
      </c>
      <c r="M489" s="50">
        <f t="shared" si="101"/>
        <v>7.3879434872962468</v>
      </c>
      <c r="N489" s="52">
        <f t="shared" si="101"/>
        <v>2.267589230521009</v>
      </c>
      <c r="O489" s="52">
        <f t="shared" si="101"/>
        <v>1.0992974686371522</v>
      </c>
      <c r="P489" s="51">
        <f t="shared" si="95"/>
        <v>30.693104710670639</v>
      </c>
      <c r="Q489" s="51" t="s">
        <v>4</v>
      </c>
      <c r="R489" s="51">
        <f t="shared" si="96"/>
        <v>14.879613934884878</v>
      </c>
      <c r="S489" s="51" t="s">
        <v>4</v>
      </c>
      <c r="T489" s="51">
        <f t="shared" si="97"/>
        <v>15.813490775785761</v>
      </c>
      <c r="U489" s="51">
        <f t="shared" si="98"/>
        <v>45.572718645555518</v>
      </c>
      <c r="V489" s="51">
        <f t="shared" si="94"/>
        <v>34.699467676651267</v>
      </c>
      <c r="W489" s="51">
        <f t="shared" si="100"/>
        <v>18.676381610048708</v>
      </c>
      <c r="X489" s="43" t="s">
        <v>6</v>
      </c>
    </row>
    <row r="490" spans="2:24" ht="15" x14ac:dyDescent="0.25">
      <c r="B490" s="44">
        <v>40561</v>
      </c>
      <c r="C490" s="44" t="s">
        <v>5</v>
      </c>
      <c r="D490" s="57">
        <v>57.23</v>
      </c>
      <c r="E490" s="57" t="s">
        <v>4</v>
      </c>
      <c r="F490" s="58">
        <v>56.49</v>
      </c>
      <c r="G490" s="58" t="s">
        <v>4</v>
      </c>
      <c r="H490" s="58">
        <v>57.16</v>
      </c>
      <c r="I490" s="58" t="s">
        <v>4</v>
      </c>
      <c r="J490" s="49">
        <f t="shared" si="91"/>
        <v>0.73999999999999488</v>
      </c>
      <c r="K490" s="50">
        <f t="shared" si="92"/>
        <v>0.20999999999999375</v>
      </c>
      <c r="L490" s="50">
        <f t="shared" si="93"/>
        <v>0</v>
      </c>
      <c r="M490" s="50">
        <f t="shared" si="101"/>
        <v>7.6002332382036526</v>
      </c>
      <c r="N490" s="52">
        <f t="shared" si="101"/>
        <v>2.3156185711980735</v>
      </c>
      <c r="O490" s="52">
        <f t="shared" si="101"/>
        <v>1.0207762208773556</v>
      </c>
      <c r="P490" s="51">
        <f t="shared" si="95"/>
        <v>30.467730379092679</v>
      </c>
      <c r="Q490" s="51" t="s">
        <v>4</v>
      </c>
      <c r="R490" s="51">
        <f t="shared" si="96"/>
        <v>13.430853881513515</v>
      </c>
      <c r="S490" s="51" t="s">
        <v>4</v>
      </c>
      <c r="T490" s="51">
        <f t="shared" si="97"/>
        <v>17.036876497579165</v>
      </c>
      <c r="U490" s="51">
        <f t="shared" si="98"/>
        <v>43.898584260606192</v>
      </c>
      <c r="V490" s="51">
        <f t="shared" si="94"/>
        <v>38.809626288717823</v>
      </c>
      <c r="W490" s="51">
        <f t="shared" si="100"/>
        <v>20.114470515667929</v>
      </c>
      <c r="X490" s="43" t="s">
        <v>6</v>
      </c>
    </row>
    <row r="491" spans="2:24" ht="15" x14ac:dyDescent="0.25">
      <c r="B491" s="44">
        <v>40562</v>
      </c>
      <c r="C491" s="44" t="s">
        <v>5</v>
      </c>
      <c r="D491" s="57">
        <v>57.26</v>
      </c>
      <c r="E491" s="57" t="s">
        <v>4</v>
      </c>
      <c r="F491" s="58">
        <v>56.32</v>
      </c>
      <c r="G491" s="58" t="s">
        <v>4</v>
      </c>
      <c r="H491" s="58">
        <v>56.51</v>
      </c>
      <c r="I491" s="58" t="s">
        <v>4</v>
      </c>
      <c r="J491" s="49">
        <f t="shared" si="91"/>
        <v>0.93999999999999773</v>
      </c>
      <c r="K491" s="53">
        <f t="shared" si="92"/>
        <v>0</v>
      </c>
      <c r="L491" s="53">
        <f t="shared" si="93"/>
        <v>0.17000000000000171</v>
      </c>
      <c r="M491" s="50">
        <f t="shared" si="101"/>
        <v>7.9973594354748183</v>
      </c>
      <c r="N491" s="52">
        <f t="shared" si="101"/>
        <v>2.1502172446839252</v>
      </c>
      <c r="O491" s="52">
        <f t="shared" si="101"/>
        <v>1.1178636336718319</v>
      </c>
      <c r="P491" s="51">
        <f t="shared" si="95"/>
        <v>26.886590030528779</v>
      </c>
      <c r="Q491" s="51" t="s">
        <v>4</v>
      </c>
      <c r="R491" s="51">
        <f t="shared" si="96"/>
        <v>13.977909117266806</v>
      </c>
      <c r="S491" s="51" t="s">
        <v>4</v>
      </c>
      <c r="T491" s="51">
        <f t="shared" si="97"/>
        <v>12.908680913261973</v>
      </c>
      <c r="U491" s="51">
        <f t="shared" si="98"/>
        <v>40.864499147795584</v>
      </c>
      <c r="V491" s="51">
        <f t="shared" si="94"/>
        <v>31.588985996316378</v>
      </c>
      <c r="W491" s="51">
        <f t="shared" si="100"/>
        <v>20.934078764285676</v>
      </c>
      <c r="X491" s="43" t="s">
        <v>6</v>
      </c>
    </row>
    <row r="492" spans="2:24" ht="15" x14ac:dyDescent="0.25">
      <c r="B492" s="44">
        <v>40563</v>
      </c>
      <c r="C492" s="44" t="s">
        <v>5</v>
      </c>
      <c r="D492" s="57">
        <v>56.35</v>
      </c>
      <c r="E492" s="57" t="s">
        <v>4</v>
      </c>
      <c r="F492" s="58">
        <v>55.68</v>
      </c>
      <c r="G492" s="58" t="s">
        <v>4</v>
      </c>
      <c r="H492" s="58">
        <v>56.11</v>
      </c>
      <c r="I492" s="58" t="s">
        <v>4</v>
      </c>
      <c r="J492" s="49">
        <f t="shared" si="91"/>
        <v>0.82999999999999829</v>
      </c>
      <c r="K492" s="50">
        <f t="shared" si="92"/>
        <v>0</v>
      </c>
      <c r="L492" s="50">
        <f t="shared" si="93"/>
        <v>0.64000000000000057</v>
      </c>
      <c r="M492" s="50">
        <f t="shared" si="101"/>
        <v>8.2561194757980445</v>
      </c>
      <c r="N492" s="52">
        <f t="shared" si="101"/>
        <v>1.9966302986350735</v>
      </c>
      <c r="O492" s="52">
        <f t="shared" si="101"/>
        <v>1.6780162312667017</v>
      </c>
      <c r="P492" s="51">
        <f t="shared" si="95"/>
        <v>24.183641049381464</v>
      </c>
      <c r="Q492" s="51" t="s">
        <v>4</v>
      </c>
      <c r="R492" s="51">
        <f t="shared" si="96"/>
        <v>20.324514878759103</v>
      </c>
      <c r="S492" s="51" t="s">
        <v>4</v>
      </c>
      <c r="T492" s="51">
        <f t="shared" si="97"/>
        <v>3.8591261706223605</v>
      </c>
      <c r="U492" s="51">
        <f t="shared" si="98"/>
        <v>44.508155928140567</v>
      </c>
      <c r="V492" s="51">
        <f t="shared" si="94"/>
        <v>8.6706044996629554</v>
      </c>
      <c r="W492" s="51">
        <f t="shared" si="100"/>
        <v>20.058116316812626</v>
      </c>
      <c r="X492" s="43" t="s">
        <v>6</v>
      </c>
    </row>
    <row r="493" spans="2:24" ht="15" x14ac:dyDescent="0.25">
      <c r="B493" s="44">
        <v>40564</v>
      </c>
      <c r="C493" s="44" t="s">
        <v>5</v>
      </c>
      <c r="D493" s="57">
        <v>56.49</v>
      </c>
      <c r="E493" s="57" t="s">
        <v>4</v>
      </c>
      <c r="F493" s="58">
        <v>55.65</v>
      </c>
      <c r="G493" s="58" t="s">
        <v>4</v>
      </c>
      <c r="H493" s="58">
        <v>55.68</v>
      </c>
      <c r="I493" s="58" t="s">
        <v>4</v>
      </c>
      <c r="J493" s="49">
        <f t="shared" si="91"/>
        <v>0.84000000000000341</v>
      </c>
      <c r="K493" s="50">
        <f t="shared" si="92"/>
        <v>0.14000000000000057</v>
      </c>
      <c r="L493" s="50">
        <f t="shared" si="93"/>
        <v>0</v>
      </c>
      <c r="M493" s="50">
        <f t="shared" si="101"/>
        <v>8.5063966560981878</v>
      </c>
      <c r="N493" s="52">
        <f t="shared" si="101"/>
        <v>1.9940138487325687</v>
      </c>
      <c r="O493" s="52">
        <f t="shared" si="101"/>
        <v>1.5581579290333658</v>
      </c>
      <c r="P493" s="51">
        <f t="shared" si="95"/>
        <v>23.441345723080893</v>
      </c>
      <c r="Q493" s="51" t="s">
        <v>4</v>
      </c>
      <c r="R493" s="51">
        <f t="shared" si="96"/>
        <v>18.31748497075235</v>
      </c>
      <c r="S493" s="51" t="s">
        <v>4</v>
      </c>
      <c r="T493" s="51">
        <f t="shared" si="97"/>
        <v>5.1238607523285431</v>
      </c>
      <c r="U493" s="51">
        <f t="shared" si="98"/>
        <v>41.758830693833247</v>
      </c>
      <c r="V493" s="51">
        <f t="shared" si="94"/>
        <v>12.270125066229912</v>
      </c>
      <c r="W493" s="51">
        <f t="shared" si="100"/>
        <v>19.50183122748529</v>
      </c>
      <c r="X493" s="43" t="s">
        <v>6</v>
      </c>
    </row>
    <row r="494" spans="2:24" ht="15" x14ac:dyDescent="0.25">
      <c r="B494" s="44">
        <v>40567</v>
      </c>
      <c r="C494" s="44" t="s">
        <v>5</v>
      </c>
      <c r="D494" s="57">
        <v>56.46</v>
      </c>
      <c r="E494" s="57" t="s">
        <v>4</v>
      </c>
      <c r="F494" s="58">
        <v>55.68</v>
      </c>
      <c r="G494" s="58" t="s">
        <v>4</v>
      </c>
      <c r="H494" s="58">
        <v>56.45</v>
      </c>
      <c r="I494" s="58" t="s">
        <v>4</v>
      </c>
      <c r="J494" s="49">
        <f t="shared" si="91"/>
        <v>0.78000000000000114</v>
      </c>
      <c r="K494" s="54">
        <f t="shared" si="92"/>
        <v>0</v>
      </c>
      <c r="L494" s="50">
        <f t="shared" si="93"/>
        <v>0</v>
      </c>
      <c r="M494" s="50">
        <f t="shared" si="101"/>
        <v>8.6787968949483183</v>
      </c>
      <c r="N494" s="52">
        <f t="shared" si="101"/>
        <v>1.8515842881088138</v>
      </c>
      <c r="O494" s="52">
        <f t="shared" si="101"/>
        <v>1.446860934102411</v>
      </c>
      <c r="P494" s="51">
        <f t="shared" si="95"/>
        <v>21.334573334543279</v>
      </c>
      <c r="Q494" s="51" t="s">
        <v>4</v>
      </c>
      <c r="R494" s="51">
        <f t="shared" si="96"/>
        <v>16.671215510811042</v>
      </c>
      <c r="S494" s="51" t="s">
        <v>4</v>
      </c>
      <c r="T494" s="51">
        <f t="shared" si="97"/>
        <v>4.6633578237322375</v>
      </c>
      <c r="U494" s="51">
        <f t="shared" si="98"/>
        <v>38.005788845354317</v>
      </c>
      <c r="V494" s="51">
        <f t="shared" si="94"/>
        <v>12.270125066229927</v>
      </c>
      <c r="W494" s="51">
        <f t="shared" si="100"/>
        <v>18.985280787395624</v>
      </c>
      <c r="X494" s="43" t="s">
        <v>6</v>
      </c>
    </row>
    <row r="495" spans="2:24" ht="15" x14ac:dyDescent="0.25">
      <c r="B495" s="44">
        <v>40568</v>
      </c>
      <c r="C495" s="44" t="s">
        <v>5</v>
      </c>
      <c r="D495" s="57">
        <v>56.55</v>
      </c>
      <c r="E495" s="57" t="s">
        <v>4</v>
      </c>
      <c r="F495" s="58">
        <v>56.05</v>
      </c>
      <c r="G495" s="58" t="s">
        <v>4</v>
      </c>
      <c r="H495" s="58">
        <v>56.532499999999999</v>
      </c>
      <c r="I495" s="58" t="s">
        <v>4</v>
      </c>
      <c r="J495" s="49">
        <f t="shared" si="91"/>
        <v>0.5</v>
      </c>
      <c r="K495" s="50">
        <f t="shared" si="92"/>
        <v>8.9999999999996305E-2</v>
      </c>
      <c r="L495" s="50">
        <f t="shared" si="93"/>
        <v>0</v>
      </c>
      <c r="M495" s="50">
        <f t="shared" si="101"/>
        <v>8.5588828310234391</v>
      </c>
      <c r="N495" s="52">
        <f t="shared" si="101"/>
        <v>1.8093282675296092</v>
      </c>
      <c r="O495" s="52">
        <f t="shared" si="101"/>
        <v>1.3435137245236675</v>
      </c>
      <c r="P495" s="51">
        <f t="shared" si="95"/>
        <v>21.139771431048512</v>
      </c>
      <c r="Q495" s="51" t="s">
        <v>4</v>
      </c>
      <c r="R495" s="51">
        <f t="shared" si="96"/>
        <v>15.697302452299317</v>
      </c>
      <c r="S495" s="51" t="s">
        <v>4</v>
      </c>
      <c r="T495" s="51">
        <f t="shared" si="97"/>
        <v>5.4424689787491953</v>
      </c>
      <c r="U495" s="51">
        <f t="shared" si="98"/>
        <v>36.837073883347827</v>
      </c>
      <c r="V495" s="51">
        <f t="shared" si="94"/>
        <v>14.774433485091388</v>
      </c>
      <c r="W495" s="51">
        <f t="shared" si="100"/>
        <v>18.684505980088179</v>
      </c>
      <c r="X495" s="43" t="s">
        <v>6</v>
      </c>
    </row>
    <row r="496" spans="2:24" ht="15" x14ac:dyDescent="0.25">
      <c r="B496" s="44">
        <v>40569</v>
      </c>
      <c r="C496" s="44" t="s">
        <v>5</v>
      </c>
      <c r="D496" s="57">
        <v>56.98</v>
      </c>
      <c r="E496" s="57" t="s">
        <v>4</v>
      </c>
      <c r="F496" s="58">
        <v>56.45</v>
      </c>
      <c r="G496" s="58" t="s">
        <v>4</v>
      </c>
      <c r="H496" s="58">
        <v>56.83</v>
      </c>
      <c r="I496" s="58" t="s">
        <v>4</v>
      </c>
      <c r="J496" s="49">
        <f t="shared" si="91"/>
        <v>0.52999999999999403</v>
      </c>
      <c r="K496" s="50">
        <f t="shared" si="92"/>
        <v>0.42999999999999972</v>
      </c>
      <c r="L496" s="50">
        <f t="shared" si="93"/>
        <v>0</v>
      </c>
      <c r="M496" s="50">
        <f t="shared" si="101"/>
        <v>8.477534057378902</v>
      </c>
      <c r="N496" s="52">
        <f t="shared" si="101"/>
        <v>2.1100905341346365</v>
      </c>
      <c r="O496" s="52">
        <f t="shared" si="101"/>
        <v>1.2475484584862626</v>
      </c>
      <c r="P496" s="51">
        <f t="shared" si="95"/>
        <v>24.890381092577265</v>
      </c>
      <c r="Q496" s="51" t="s">
        <v>4</v>
      </c>
      <c r="R496" s="51">
        <f t="shared" si="96"/>
        <v>14.715935672359679</v>
      </c>
      <c r="S496" s="51" t="s">
        <v>4</v>
      </c>
      <c r="T496" s="51">
        <f t="shared" si="97"/>
        <v>10.174445420217586</v>
      </c>
      <c r="U496" s="51">
        <f t="shared" si="98"/>
        <v>39.606316764936942</v>
      </c>
      <c r="V496" s="51">
        <f t="shared" si="94"/>
        <v>25.688946237042963</v>
      </c>
      <c r="W496" s="51">
        <f t="shared" si="100"/>
        <v>19.184823141299237</v>
      </c>
      <c r="X496" s="43" t="s">
        <v>6</v>
      </c>
    </row>
    <row r="497" spans="2:24" ht="15" x14ac:dyDescent="0.25">
      <c r="B497" s="44">
        <v>40570</v>
      </c>
      <c r="C497" s="44" t="s">
        <v>5</v>
      </c>
      <c r="D497" s="57">
        <v>57.35</v>
      </c>
      <c r="E497" s="57" t="s">
        <v>4</v>
      </c>
      <c r="F497" s="58">
        <v>56.92</v>
      </c>
      <c r="G497" s="58" t="s">
        <v>4</v>
      </c>
      <c r="H497" s="58">
        <v>57.18</v>
      </c>
      <c r="I497" s="58" t="s">
        <v>4</v>
      </c>
      <c r="J497" s="49">
        <f t="shared" si="91"/>
        <v>0.52000000000000313</v>
      </c>
      <c r="K497" s="50">
        <f t="shared" si="92"/>
        <v>0.37000000000000455</v>
      </c>
      <c r="L497" s="50">
        <f t="shared" si="93"/>
        <v>0</v>
      </c>
      <c r="M497" s="50">
        <f t="shared" si="101"/>
        <v>8.3919959104232689</v>
      </c>
      <c r="N497" s="52">
        <f t="shared" si="101"/>
        <v>2.3293697816964527</v>
      </c>
      <c r="O497" s="52">
        <f t="shared" si="101"/>
        <v>1.1584378543086724</v>
      </c>
      <c r="P497" s="51">
        <f t="shared" si="95"/>
        <v>27.757041430433272</v>
      </c>
      <c r="Q497" s="51" t="s">
        <v>4</v>
      </c>
      <c r="R497" s="51">
        <f t="shared" si="96"/>
        <v>13.80408030072841</v>
      </c>
      <c r="S497" s="51" t="s">
        <v>4</v>
      </c>
      <c r="T497" s="51">
        <f t="shared" si="97"/>
        <v>13.952961129704862</v>
      </c>
      <c r="U497" s="51">
        <f t="shared" si="98"/>
        <v>41.561121731161684</v>
      </c>
      <c r="V497" s="51">
        <f t="shared" si="94"/>
        <v>33.57214759495583</v>
      </c>
      <c r="W497" s="51">
        <f t="shared" si="100"/>
        <v>20.212489173703283</v>
      </c>
      <c r="X497" s="43" t="s">
        <v>6</v>
      </c>
    </row>
    <row r="498" spans="2:24" ht="15" x14ac:dyDescent="0.25">
      <c r="B498" s="44">
        <v>40571</v>
      </c>
      <c r="C498" s="44" t="s">
        <v>5</v>
      </c>
      <c r="D498" s="57">
        <v>57.22</v>
      </c>
      <c r="E498" s="57" t="s">
        <v>4</v>
      </c>
      <c r="F498" s="58">
        <v>55.47</v>
      </c>
      <c r="G498" s="58" t="s">
        <v>4</v>
      </c>
      <c r="H498" s="58">
        <v>55.73</v>
      </c>
      <c r="I498" s="58" t="s">
        <v>4</v>
      </c>
      <c r="J498" s="49">
        <f t="shared" si="91"/>
        <v>1.75</v>
      </c>
      <c r="K498" s="53">
        <f t="shared" si="92"/>
        <v>0</v>
      </c>
      <c r="L498" s="53">
        <f t="shared" si="93"/>
        <v>1.4500000000000028</v>
      </c>
      <c r="M498" s="50">
        <f t="shared" si="101"/>
        <v>9.5425676311073211</v>
      </c>
      <c r="N498" s="52">
        <f t="shared" si="101"/>
        <v>2.1629862258609918</v>
      </c>
      <c r="O498" s="52">
        <f t="shared" si="101"/>
        <v>2.5256922932866273</v>
      </c>
      <c r="P498" s="51">
        <f t="shared" si="95"/>
        <v>22.666710988874581</v>
      </c>
      <c r="Q498" s="51" t="s">
        <v>4</v>
      </c>
      <c r="R498" s="51">
        <f t="shared" si="96"/>
        <v>26.467638385430497</v>
      </c>
      <c r="S498" s="51" t="s">
        <v>4</v>
      </c>
      <c r="T498" s="51">
        <f t="shared" si="97"/>
        <v>3.8009273965559167</v>
      </c>
      <c r="U498" s="51">
        <f t="shared" si="98"/>
        <v>49.134349374305074</v>
      </c>
      <c r="V498" s="51">
        <f t="shared" si="94"/>
        <v>7.735784527440229</v>
      </c>
      <c r="W498" s="51">
        <f t="shared" si="100"/>
        <v>19.321295984684493</v>
      </c>
      <c r="X498" s="43" t="s">
        <v>6</v>
      </c>
    </row>
    <row r="499" spans="2:24" ht="15" x14ac:dyDescent="0.25">
      <c r="B499" s="44">
        <v>40574</v>
      </c>
      <c r="C499" s="44" t="s">
        <v>5</v>
      </c>
      <c r="D499" s="57">
        <v>56.16</v>
      </c>
      <c r="E499" s="57" t="s">
        <v>4</v>
      </c>
      <c r="F499" s="58">
        <v>55.39</v>
      </c>
      <c r="G499" s="58" t="s">
        <v>4</v>
      </c>
      <c r="H499" s="58">
        <v>56</v>
      </c>
      <c r="I499" s="58" t="s">
        <v>4</v>
      </c>
      <c r="J499" s="49">
        <f t="shared" si="91"/>
        <v>0.76999999999999602</v>
      </c>
      <c r="K499" s="50">
        <f t="shared" si="92"/>
        <v>0</v>
      </c>
      <c r="L499" s="50">
        <f t="shared" si="93"/>
        <v>7.9999999999998295E-2</v>
      </c>
      <c r="M499" s="50">
        <f t="shared" ref="M499:O506" si="102">M498-(M498/14)+J499</f>
        <v>9.6309556574567949</v>
      </c>
      <c r="N499" s="52">
        <f t="shared" si="102"/>
        <v>2.0084872097280639</v>
      </c>
      <c r="O499" s="52">
        <f t="shared" si="102"/>
        <v>2.4252857009090092</v>
      </c>
      <c r="P499" s="51">
        <f t="shared" si="95"/>
        <v>20.854495453657158</v>
      </c>
      <c r="Q499" s="51" t="s">
        <v>4</v>
      </c>
      <c r="R499" s="51">
        <f t="shared" si="96"/>
        <v>25.182191541202094</v>
      </c>
      <c r="S499" s="51" t="s">
        <v>4</v>
      </c>
      <c r="T499" s="51">
        <f t="shared" si="97"/>
        <v>4.3276960875449362</v>
      </c>
      <c r="U499" s="51">
        <f t="shared" si="98"/>
        <v>46.036686994859252</v>
      </c>
      <c r="V499" s="51">
        <f t="shared" si="94"/>
        <v>9.4005376364902062</v>
      </c>
      <c r="W499" s="51">
        <f t="shared" si="100"/>
        <v>18.612670388384903</v>
      </c>
      <c r="X499" s="43" t="s">
        <v>6</v>
      </c>
    </row>
    <row r="500" spans="2:24" ht="15" x14ac:dyDescent="0.25">
      <c r="B500" s="44">
        <v>40575</v>
      </c>
      <c r="C500" s="44" t="s">
        <v>5</v>
      </c>
      <c r="D500" s="57">
        <v>57.18</v>
      </c>
      <c r="E500" s="57" t="s">
        <v>4</v>
      </c>
      <c r="F500" s="58">
        <v>56.36</v>
      </c>
      <c r="G500" s="58" t="s">
        <v>4</v>
      </c>
      <c r="H500" s="58">
        <v>57.05</v>
      </c>
      <c r="I500" s="58" t="s">
        <v>4</v>
      </c>
      <c r="J500" s="49">
        <f t="shared" si="91"/>
        <v>1.1799999999999997</v>
      </c>
      <c r="K500" s="55">
        <f t="shared" si="92"/>
        <v>1.0200000000000031</v>
      </c>
      <c r="L500" s="50">
        <f t="shared" si="93"/>
        <v>0</v>
      </c>
      <c r="M500" s="50">
        <f t="shared" si="102"/>
        <v>10.123030253352738</v>
      </c>
      <c r="N500" s="52">
        <f t="shared" si="102"/>
        <v>2.885023837604634</v>
      </c>
      <c r="O500" s="52">
        <f t="shared" si="102"/>
        <v>2.2520510079869371</v>
      </c>
      <c r="P500" s="51">
        <f t="shared" si="95"/>
        <v>28.499606989212712</v>
      </c>
      <c r="Q500" s="51" t="s">
        <v>4</v>
      </c>
      <c r="R500" s="51">
        <f t="shared" si="96"/>
        <v>22.246807049115162</v>
      </c>
      <c r="S500" s="51" t="s">
        <v>4</v>
      </c>
      <c r="T500" s="51">
        <f t="shared" si="97"/>
        <v>6.2527999400975496</v>
      </c>
      <c r="U500" s="51">
        <f t="shared" si="98"/>
        <v>50.74641403832787</v>
      </c>
      <c r="V500" s="51">
        <f t="shared" si="94"/>
        <v>12.321658699617515</v>
      </c>
      <c r="W500" s="51">
        <f t="shared" si="100"/>
        <v>18.163312410615806</v>
      </c>
      <c r="X500" s="43" t="s">
        <v>6</v>
      </c>
    </row>
    <row r="501" spans="2:24" ht="15" x14ac:dyDescent="0.25">
      <c r="B501" s="44">
        <v>40576</v>
      </c>
      <c r="C501" s="44" t="s">
        <v>5</v>
      </c>
      <c r="D501" s="57">
        <v>57.17</v>
      </c>
      <c r="E501" s="57" t="s">
        <v>4</v>
      </c>
      <c r="F501" s="58">
        <v>56.84</v>
      </c>
      <c r="G501" s="58" t="s">
        <v>4</v>
      </c>
      <c r="H501" s="58">
        <v>56.954999999999998</v>
      </c>
      <c r="I501" s="58" t="s">
        <v>4</v>
      </c>
      <c r="J501" s="49">
        <f t="shared" si="91"/>
        <v>0.32999999999999829</v>
      </c>
      <c r="K501" s="53">
        <f t="shared" si="92"/>
        <v>0</v>
      </c>
      <c r="L501" s="53">
        <f t="shared" si="93"/>
        <v>0</v>
      </c>
      <c r="M501" s="50">
        <f t="shared" si="102"/>
        <v>9.7299566638275401</v>
      </c>
      <c r="N501" s="52">
        <f t="shared" si="102"/>
        <v>2.6789507063471603</v>
      </c>
      <c r="O501" s="52">
        <f t="shared" si="102"/>
        <v>2.0911902217021558</v>
      </c>
      <c r="P501" s="51">
        <f t="shared" si="95"/>
        <v>27.533017863342906</v>
      </c>
      <c r="Q501" s="51" t="s">
        <v>4</v>
      </c>
      <c r="R501" s="51">
        <f t="shared" si="96"/>
        <v>21.492287108291496</v>
      </c>
      <c r="S501" s="51" t="s">
        <v>4</v>
      </c>
      <c r="T501" s="51">
        <f t="shared" si="97"/>
        <v>6.0407307550514098</v>
      </c>
      <c r="U501" s="51">
        <f t="shared" si="98"/>
        <v>49.025304971634398</v>
      </c>
      <c r="V501" s="51">
        <f t="shared" si="94"/>
        <v>12.321658699617519</v>
      </c>
      <c r="W501" s="51">
        <f t="shared" si="100"/>
        <v>17.746051431258785</v>
      </c>
      <c r="X501" s="43" t="s">
        <v>6</v>
      </c>
    </row>
    <row r="502" spans="2:24" ht="15" x14ac:dyDescent="0.25">
      <c r="B502" s="44">
        <v>40577</v>
      </c>
      <c r="C502" s="44" t="s">
        <v>5</v>
      </c>
      <c r="D502" s="57">
        <v>57.14</v>
      </c>
      <c r="E502" s="57" t="s">
        <v>4</v>
      </c>
      <c r="F502" s="58">
        <v>56.4</v>
      </c>
      <c r="G502" s="58" t="s">
        <v>4</v>
      </c>
      <c r="H502" s="58">
        <v>57.057499999999997</v>
      </c>
      <c r="I502" s="58" t="s">
        <v>4</v>
      </c>
      <c r="J502" s="49">
        <f t="shared" si="91"/>
        <v>0.74000000000000199</v>
      </c>
      <c r="K502" s="50">
        <f t="shared" si="92"/>
        <v>0</v>
      </c>
      <c r="L502" s="50">
        <f t="shared" si="93"/>
        <v>0.44000000000000483</v>
      </c>
      <c r="M502" s="50">
        <f t="shared" si="102"/>
        <v>9.7749597592684321</v>
      </c>
      <c r="N502" s="52">
        <f t="shared" si="102"/>
        <v>2.4875970844652202</v>
      </c>
      <c r="O502" s="52">
        <f t="shared" si="102"/>
        <v>2.3818194915805782</v>
      </c>
      <c r="P502" s="51">
        <f t="shared" si="95"/>
        <v>25.448668288445152</v>
      </c>
      <c r="Q502" s="51" t="s">
        <v>4</v>
      </c>
      <c r="R502" s="51">
        <f t="shared" si="96"/>
        <v>24.366540121274483</v>
      </c>
      <c r="S502" s="51" t="s">
        <v>4</v>
      </c>
      <c r="T502" s="51">
        <f>ABS(P502-R502)</f>
        <v>1.0821281671706693</v>
      </c>
      <c r="U502" s="51">
        <f>P502+R502</f>
        <v>49.815208409719631</v>
      </c>
      <c r="V502" s="51">
        <f t="shared" si="94"/>
        <v>2.1722847333496875</v>
      </c>
      <c r="W502" s="51">
        <f t="shared" si="100"/>
        <v>16.633639524265281</v>
      </c>
      <c r="X502" s="43" t="s">
        <v>6</v>
      </c>
    </row>
    <row r="503" spans="2:24" ht="15" x14ac:dyDescent="0.25">
      <c r="B503" s="44">
        <v>40578</v>
      </c>
      <c r="C503" s="44" t="s">
        <v>5</v>
      </c>
      <c r="D503" s="57">
        <v>57.42</v>
      </c>
      <c r="E503" s="57" t="s">
        <v>4</v>
      </c>
      <c r="F503" s="58">
        <v>56.9</v>
      </c>
      <c r="G503" s="58" t="s">
        <v>4</v>
      </c>
      <c r="H503" s="58">
        <v>57.375</v>
      </c>
      <c r="I503" s="58" t="s">
        <v>4</v>
      </c>
      <c r="J503" s="49">
        <f>MAX(D503-F503,ABS(D503-H502),ABS(F503-H502))</f>
        <v>0.52000000000000313</v>
      </c>
      <c r="K503" s="50">
        <f>IF(D503-D502&gt;F502-F503,MAX(D503-D502,0),0)</f>
        <v>0.28000000000000114</v>
      </c>
      <c r="L503" s="50">
        <f>IF(F502-F503&gt;D503-D502,MAX(F502-F503,0),0)</f>
        <v>0</v>
      </c>
      <c r="M503" s="50">
        <f t="shared" si="102"/>
        <v>9.5967483478921185</v>
      </c>
      <c r="N503" s="52">
        <f t="shared" si="102"/>
        <v>2.5899115784319915</v>
      </c>
      <c r="O503" s="52">
        <f t="shared" si="102"/>
        <v>2.211689527896251</v>
      </c>
      <c r="P503" s="51">
        <f>(100*(N503/M503))</f>
        <v>26.987386607890514</v>
      </c>
      <c r="Q503" s="51" t="s">
        <v>4</v>
      </c>
      <c r="R503" s="51">
        <f>(100*(O503/M503))</f>
        <v>23.046238660431669</v>
      </c>
      <c r="S503" s="51" t="s">
        <v>4</v>
      </c>
      <c r="T503" s="51">
        <f>ABS(P503-R503)</f>
        <v>3.9411479474588447</v>
      </c>
      <c r="U503" s="51">
        <f>P503+R503</f>
        <v>50.033625268322183</v>
      </c>
      <c r="V503" s="51">
        <f t="shared" si="94"/>
        <v>7.8769985711071504</v>
      </c>
      <c r="W503" s="51">
        <f t="shared" si="100"/>
        <v>16.008165170468271</v>
      </c>
      <c r="X503" s="43" t="s">
        <v>6</v>
      </c>
    </row>
    <row r="504" spans="2:24" ht="15" x14ac:dyDescent="0.25">
      <c r="B504" s="44">
        <v>40581</v>
      </c>
      <c r="C504" s="44" t="s">
        <v>5</v>
      </c>
      <c r="D504" s="57">
        <v>57.97</v>
      </c>
      <c r="E504" s="57" t="s">
        <v>4</v>
      </c>
      <c r="F504" s="58">
        <v>57.4</v>
      </c>
      <c r="G504" s="58" t="s">
        <v>4</v>
      </c>
      <c r="H504" s="58">
        <v>57.65</v>
      </c>
      <c r="I504" s="58" t="s">
        <v>4</v>
      </c>
      <c r="J504" s="49">
        <f>MAX(D504-F504,ABS(D504-H503),ABS(F504-H503))</f>
        <v>0.59499999999999886</v>
      </c>
      <c r="K504" s="50">
        <f>IF(D504-D503&gt;F503-F504,MAX(D504-D503,0),0)</f>
        <v>0.54999999999999716</v>
      </c>
      <c r="L504" s="50">
        <f>IF(F503-F504&gt;D504-D503,MAX(F503-F504,0),0)</f>
        <v>0</v>
      </c>
      <c r="M504" s="50">
        <f t="shared" si="102"/>
        <v>9.5062663230426807</v>
      </c>
      <c r="N504" s="52">
        <f t="shared" si="102"/>
        <v>2.954917894258275</v>
      </c>
      <c r="O504" s="52">
        <f t="shared" si="102"/>
        <v>2.0537117044750901</v>
      </c>
      <c r="P504" s="51">
        <f>(100*(N504/M504))</f>
        <v>31.083895546832224</v>
      </c>
      <c r="Q504" s="51" t="s">
        <v>4</v>
      </c>
      <c r="R504" s="51">
        <f>(100*(O504/M504))</f>
        <v>21.603767816782103</v>
      </c>
      <c r="S504" s="51" t="s">
        <v>4</v>
      </c>
      <c r="T504" s="51">
        <f>ABS(P504-R504)</f>
        <v>9.4801277300501212</v>
      </c>
      <c r="U504" s="51">
        <f>P504+R504</f>
        <v>52.687663363614327</v>
      </c>
      <c r="V504" s="51">
        <f t="shared" si="94"/>
        <v>17.99306920222433</v>
      </c>
      <c r="W504" s="51">
        <f t="shared" si="100"/>
        <v>16.149944029879418</v>
      </c>
      <c r="X504" s="43" t="s">
        <v>6</v>
      </c>
    </row>
    <row r="505" spans="2:24" ht="15" x14ac:dyDescent="0.25">
      <c r="B505" s="44">
        <v>40582</v>
      </c>
      <c r="C505" s="44" t="s">
        <v>5</v>
      </c>
      <c r="D505" s="57">
        <v>58.07</v>
      </c>
      <c r="E505" s="57" t="s">
        <v>4</v>
      </c>
      <c r="F505" s="58">
        <v>57.56</v>
      </c>
      <c r="G505" s="58" t="s">
        <v>4</v>
      </c>
      <c r="H505" s="58">
        <v>58.024999999999999</v>
      </c>
      <c r="I505" s="58" t="s">
        <v>4</v>
      </c>
      <c r="J505" s="49">
        <f>MAX(D505-F505,ABS(D505-H504),ABS(F505-H504))</f>
        <v>0.50999999999999801</v>
      </c>
      <c r="K505" s="50">
        <f>IF(D505-D504&gt;F504-F505,MAX(D505-D504,0),0)</f>
        <v>0.10000000000000142</v>
      </c>
      <c r="L505" s="50">
        <f>IF(F504-F505&gt;D505-D504,MAX(F504-F505,0),0)</f>
        <v>0</v>
      </c>
      <c r="M505" s="50">
        <f t="shared" si="102"/>
        <v>9.337247299968201</v>
      </c>
      <c r="N505" s="52">
        <f t="shared" si="102"/>
        <v>2.8438523303826853</v>
      </c>
      <c r="O505" s="52">
        <f t="shared" si="102"/>
        <v>1.907018011298298</v>
      </c>
      <c r="P505" s="51">
        <f>(100*(N505/M505))</f>
        <v>30.457074114256034</v>
      </c>
      <c r="Q505" s="51" t="s">
        <v>4</v>
      </c>
      <c r="R505" s="51">
        <f>(100*(O505/M505))</f>
        <v>20.423771054074923</v>
      </c>
      <c r="S505" s="51" t="s">
        <v>4</v>
      </c>
      <c r="T505" s="51">
        <f>ABS(P505-R505)</f>
        <v>10.033303060181112</v>
      </c>
      <c r="U505" s="51">
        <f>P505+R505</f>
        <v>50.880845168330957</v>
      </c>
      <c r="V505" s="51">
        <f t="shared" si="94"/>
        <v>19.719214621902541</v>
      </c>
      <c r="W505" s="51">
        <f t="shared" si="100"/>
        <v>16.404891929309642</v>
      </c>
      <c r="X505" s="43" t="s">
        <v>6</v>
      </c>
    </row>
    <row r="506" spans="2:24" ht="15" x14ac:dyDescent="0.25">
      <c r="B506" s="44">
        <v>40583</v>
      </c>
      <c r="C506" s="44" t="s">
        <v>5</v>
      </c>
      <c r="D506" s="57">
        <v>58.12</v>
      </c>
      <c r="E506" s="57" t="s">
        <v>4</v>
      </c>
      <c r="F506" s="58">
        <v>57.75</v>
      </c>
      <c r="G506" s="58" t="s">
        <v>4</v>
      </c>
      <c r="H506" s="58">
        <v>57.93</v>
      </c>
      <c r="I506" s="58" t="s">
        <v>4</v>
      </c>
      <c r="J506" s="49">
        <f>MAX(D506-F506,ABS(D506-H505),ABS(F506-H505))</f>
        <v>0.36999999999999744</v>
      </c>
      <c r="K506" s="50">
        <f>IF(D506-D505&gt;F505-F506,MAX(D506-D505,0),0)</f>
        <v>4.9999999999997158E-2</v>
      </c>
      <c r="L506" s="50">
        <f>IF(F505-F506&gt;D506-D505,MAX(F505-F506,0),0)</f>
        <v>0</v>
      </c>
      <c r="M506" s="50">
        <f t="shared" si="102"/>
        <v>9.0403010642561838</v>
      </c>
      <c r="N506" s="52">
        <f t="shared" si="102"/>
        <v>2.6907200210696334</v>
      </c>
      <c r="O506" s="52">
        <f t="shared" si="102"/>
        <v>1.7708024390627053</v>
      </c>
      <c r="P506" s="51">
        <f>(100*(N506/M506))</f>
        <v>29.763610768542691</v>
      </c>
      <c r="Q506" s="51" t="s">
        <v>4</v>
      </c>
      <c r="R506" s="51">
        <f>(100*(O506/M506))</f>
        <v>19.58787021003269</v>
      </c>
      <c r="S506" s="51" t="s">
        <v>4</v>
      </c>
      <c r="T506" s="51">
        <f>ABS(P506-R506)</f>
        <v>10.17574055851</v>
      </c>
      <c r="U506" s="51">
        <f>P506+R506</f>
        <v>49.351480978575381</v>
      </c>
      <c r="V506" s="51">
        <f t="shared" si="94"/>
        <v>20.618916305525918</v>
      </c>
      <c r="W506" s="51">
        <f t="shared" si="100"/>
        <v>16.705893670467947</v>
      </c>
      <c r="X506" s="43" t="s">
        <v>6</v>
      </c>
    </row>
  </sheetData>
  <pageMargins left="0.75" right="0.75" top="1" bottom="1" header="0.5" footer="0.5"/>
  <pageSetup paperSize="1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 for S&amp;P 500 (^GSPC)</vt:lpstr>
      <vt:lpstr>BB for S&amp;P 500 (^GSPC)</vt:lpstr>
      <vt:lpstr>RSI for S&amp;P 500</vt:lpstr>
      <vt:lpstr>ADX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Palchukovsky</dc:creator>
  <cp:lastModifiedBy>Eugene V. Palchukovsky</cp:lastModifiedBy>
  <dcterms:created xsi:type="dcterms:W3CDTF">2013-11-13T00:51:26Z</dcterms:created>
  <dcterms:modified xsi:type="dcterms:W3CDTF">2017-01-08T22:04:47Z</dcterms:modified>
</cp:coreProperties>
</file>