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2660"/>
  </bookViews>
  <sheets>
    <sheet name="MA for S&amp;P 500 (^GSPC)" sheetId="1" r:id="rId1"/>
    <sheet name="BB for S&amp;P 500 (^GSPC)" sheetId="2" r:id="rId2"/>
  </sheets>
  <calcPr calcId="162913"/>
</workbook>
</file>

<file path=xl/calcChain.xml><?xml version="1.0" encoding="utf-8"?>
<calcChain xmlns="http://schemas.openxmlformats.org/spreadsheetml/2006/main">
  <c r="E29" i="1" l="1"/>
  <c r="E94" i="2" l="1"/>
  <c r="E95" i="2"/>
  <c r="E96" i="2"/>
  <c r="E97" i="2"/>
  <c r="E98" i="2"/>
  <c r="E99" i="2"/>
  <c r="E100" i="2"/>
  <c r="I100" i="2" s="1"/>
  <c r="E101" i="2"/>
  <c r="G101" i="2" s="1"/>
  <c r="E102" i="2"/>
  <c r="E103" i="2"/>
  <c r="E104" i="2"/>
  <c r="E105" i="2"/>
  <c r="E106" i="2"/>
  <c r="E107" i="2"/>
  <c r="E108" i="2"/>
  <c r="I108" i="2" s="1"/>
  <c r="E109" i="2"/>
  <c r="G109" i="2" s="1"/>
  <c r="E110" i="2"/>
  <c r="E111" i="2"/>
  <c r="E112" i="2"/>
  <c r="E93" i="2"/>
  <c r="I93" i="2" s="1"/>
  <c r="E75" i="2"/>
  <c r="E76" i="2"/>
  <c r="E77" i="2"/>
  <c r="G77" i="2" s="1"/>
  <c r="E78" i="2"/>
  <c r="I78" i="2" s="1"/>
  <c r="E79" i="2"/>
  <c r="E80" i="2"/>
  <c r="E81" i="2"/>
  <c r="E82" i="2"/>
  <c r="E83" i="2"/>
  <c r="E84" i="2"/>
  <c r="E85" i="2"/>
  <c r="I85" i="2" s="1"/>
  <c r="E86" i="2"/>
  <c r="I86" i="2" s="1"/>
  <c r="E87" i="2"/>
  <c r="E88" i="2"/>
  <c r="E89" i="2"/>
  <c r="E90" i="2"/>
  <c r="E91" i="2"/>
  <c r="E92" i="2"/>
  <c r="E74" i="2"/>
  <c r="I74" i="2" s="1"/>
  <c r="E23" i="2"/>
  <c r="G23" i="2" s="1"/>
  <c r="E24" i="2"/>
  <c r="E25" i="2"/>
  <c r="E26" i="2"/>
  <c r="E27" i="2"/>
  <c r="E28" i="2"/>
  <c r="E29" i="2"/>
  <c r="E30" i="2"/>
  <c r="G30" i="2" s="1"/>
  <c r="E31" i="2"/>
  <c r="I31" i="2" s="1"/>
  <c r="E32" i="2"/>
  <c r="E33" i="2"/>
  <c r="E34" i="2"/>
  <c r="E35" i="2"/>
  <c r="E36" i="2"/>
  <c r="E37" i="2"/>
  <c r="E38" i="2"/>
  <c r="G38" i="2" s="1"/>
  <c r="E39" i="2"/>
  <c r="I39" i="2" s="1"/>
  <c r="E40" i="2"/>
  <c r="E41" i="2"/>
  <c r="E42" i="2"/>
  <c r="E43" i="2"/>
  <c r="E44" i="2"/>
  <c r="E45" i="2"/>
  <c r="E46" i="2"/>
  <c r="G46" i="2" s="1"/>
  <c r="E47" i="2"/>
  <c r="G47" i="2" s="1"/>
  <c r="E48" i="2"/>
  <c r="E49" i="2"/>
  <c r="E50" i="2"/>
  <c r="E51" i="2"/>
  <c r="E52" i="2"/>
  <c r="E53" i="2"/>
  <c r="E54" i="2"/>
  <c r="G54" i="2" s="1"/>
  <c r="E55" i="2"/>
  <c r="G55" i="2" s="1"/>
  <c r="E56" i="2"/>
  <c r="E57" i="2"/>
  <c r="E58" i="2"/>
  <c r="E59" i="2"/>
  <c r="E60" i="2"/>
  <c r="E61" i="2"/>
  <c r="E62" i="2"/>
  <c r="I62" i="2" s="1"/>
  <c r="E63" i="2"/>
  <c r="G63" i="2" s="1"/>
  <c r="E64" i="2"/>
  <c r="E65" i="2"/>
  <c r="E66" i="2"/>
  <c r="E67" i="2"/>
  <c r="E68" i="2"/>
  <c r="E69" i="2"/>
  <c r="E70" i="2"/>
  <c r="G70" i="2" s="1"/>
  <c r="E71" i="2"/>
  <c r="G71" i="2" s="1"/>
  <c r="E72" i="2"/>
  <c r="E22" i="2"/>
  <c r="G22" i="2" s="1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7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22" i="2"/>
  <c r="E38" i="1"/>
  <c r="E30" i="1"/>
  <c r="E31" i="1"/>
  <c r="E32" i="1"/>
  <c r="E33" i="1"/>
  <c r="E34" i="1"/>
  <c r="E35" i="1"/>
  <c r="E36" i="1"/>
  <c r="E37" i="1"/>
  <c r="G76" i="2"/>
  <c r="I81" i="2"/>
  <c r="I84" i="2"/>
  <c r="I89" i="2"/>
  <c r="I92" i="2"/>
  <c r="I75" i="2"/>
  <c r="G79" i="2"/>
  <c r="I83" i="2"/>
  <c r="G87" i="2"/>
  <c r="I91" i="2"/>
  <c r="I76" i="2"/>
  <c r="I80" i="2"/>
  <c r="I82" i="2"/>
  <c r="I88" i="2"/>
  <c r="I90" i="2"/>
  <c r="G92" i="2"/>
  <c r="G78" i="2"/>
  <c r="G80" i="2"/>
  <c r="G82" i="2"/>
  <c r="G84" i="2"/>
  <c r="G88" i="2"/>
  <c r="G90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4" i="2"/>
  <c r="I65" i="2"/>
  <c r="I66" i="2"/>
  <c r="I67" i="2"/>
  <c r="I68" i="2"/>
  <c r="I69" i="2"/>
  <c r="I70" i="2"/>
  <c r="I72" i="2"/>
  <c r="I94" i="2"/>
  <c r="I95" i="2"/>
  <c r="I96" i="2"/>
  <c r="I97" i="2"/>
  <c r="I98" i="2"/>
  <c r="I99" i="2"/>
  <c r="I102" i="2"/>
  <c r="I103" i="2"/>
  <c r="I104" i="2"/>
  <c r="I105" i="2"/>
  <c r="I106" i="2"/>
  <c r="I107" i="2"/>
  <c r="I110" i="2"/>
  <c r="I111" i="2"/>
  <c r="I112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40" i="2"/>
  <c r="G41" i="2"/>
  <c r="G42" i="2"/>
  <c r="G43" i="2"/>
  <c r="G44" i="2"/>
  <c r="G45" i="2"/>
  <c r="G48" i="2"/>
  <c r="G49" i="2"/>
  <c r="G50" i="2"/>
  <c r="G51" i="2"/>
  <c r="G52" i="2"/>
  <c r="G53" i="2"/>
  <c r="G56" i="2"/>
  <c r="G57" i="2"/>
  <c r="G58" i="2"/>
  <c r="G59" i="2"/>
  <c r="G60" i="2"/>
  <c r="G61" i="2"/>
  <c r="G64" i="2"/>
  <c r="G65" i="2"/>
  <c r="G66" i="2"/>
  <c r="G67" i="2"/>
  <c r="G68" i="2"/>
  <c r="G69" i="2"/>
  <c r="G72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10" i="2"/>
  <c r="G111" i="2"/>
  <c r="G1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C113" i="2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G12" i="1"/>
  <c r="G39" i="2"/>
  <c r="I55" i="2"/>
  <c r="I47" i="2"/>
  <c r="I23" i="2"/>
  <c r="I101" i="2"/>
  <c r="I71" i="2"/>
  <c r="I63" i="2"/>
  <c r="I109" i="2"/>
  <c r="G86" i="2"/>
  <c r="G93" i="2"/>
  <c r="G74" i="2"/>
  <c r="G62" i="2"/>
  <c r="I22" i="2"/>
  <c r="G85" i="2"/>
  <c r="I77" i="2"/>
  <c r="G91" i="2"/>
  <c r="G83" i="2"/>
  <c r="G75" i="2"/>
  <c r="I87" i="2"/>
  <c r="I79" i="2"/>
  <c r="G89" i="2"/>
  <c r="G81" i="2"/>
  <c r="E113" i="2"/>
  <c r="C113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E113" i="1"/>
  <c r="G113" i="1" l="1"/>
</calcChain>
</file>

<file path=xl/sharedStrings.xml><?xml version="1.0" encoding="utf-8"?>
<sst xmlns="http://schemas.openxmlformats.org/spreadsheetml/2006/main" count="1113" uniqueCount="13">
  <si>
    <t>Date</t>
  </si>
  <si>
    <t>Close</t>
  </si>
  <si>
    <t>SMA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</si>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</sst>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mm/dd/yy;@"/>
    <numFmt numFmtId="166" formatCode="[$-409]d\-mmm\-yyyy;@"/>
    <numFmt numFmtId="171" formatCode="0.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0" fillId="35" borderId="0" xfId="0" applyNumberFormat="1" applyFill="1"/>
    <xf numFmtId="2" fontId="0" fillId="34" borderId="0" xfId="0" applyNumberFormat="1" applyFill="1"/>
    <xf numFmtId="2" fontId="0" fillId="37" borderId="0" xfId="0" applyNumberFormat="1" applyFill="1"/>
    <xf numFmtId="0" fontId="18" fillId="33" borderId="0" xfId="0" applyNumberFormat="1" applyFont="1" applyFill="1"/>
    <xf numFmtId="0" fontId="21" fillId="33" borderId="0" xfId="0" applyNumberFormat="1" applyFont="1" applyFill="1"/>
    <xf numFmtId="0" fontId="0" fillId="33" borderId="0" xfId="0" applyNumberForma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20" fillId="0" borderId="0" xfId="0" applyFont="1" applyFill="1"/>
    <xf numFmtId="2" fontId="0" fillId="0" borderId="0" xfId="0" applyNumberFormat="1" applyFill="1"/>
    <xf numFmtId="0" fontId="22" fillId="0" borderId="0" xfId="0" applyFont="1" applyFill="1"/>
    <xf numFmtId="165" fontId="23" fillId="0" borderId="0" xfId="42" applyNumberFormat="1" applyFill="1"/>
    <xf numFmtId="0" fontId="21" fillId="34" borderId="0" xfId="0" applyNumberFormat="1" applyFon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171" fontId="0" fillId="0" borderId="0" xfId="0" applyNumberFormat="1" applyFill="1"/>
    <xf numFmtId="171" fontId="20" fillId="0" borderId="0" xfId="0" applyNumberFormat="1" applyFont="1" applyFill="1"/>
    <xf numFmtId="171" fontId="0" fillId="0" borderId="0" xfId="0" applyNumberFormat="1"/>
    <xf numFmtId="171" fontId="18" fillId="33" borderId="0" xfId="0" applyNumberFormat="1" applyFont="1" applyFill="1"/>
    <xf numFmtId="171" fontId="19" fillId="36" borderId="0" xfId="0" applyNumberFormat="1" applyFont="1" applyFill="1"/>
    <xf numFmtId="171" fontId="18" fillId="35" borderId="0" xfId="0" applyNumberFormat="1" applyFont="1" applyFill="1"/>
    <xf numFmtId="171" fontId="18" fillId="34" borderId="0" xfId="0" applyNumberFormat="1" applyFont="1" applyFill="1"/>
    <xf numFmtId="171" fontId="26" fillId="25" borderId="0" xfId="34" applyNumberFormat="1" applyFont="1"/>
    <xf numFmtId="171" fontId="0" fillId="33" borderId="0" xfId="0" applyNumberFormat="1" applyFill="1"/>
    <xf numFmtId="171" fontId="20" fillId="36" borderId="0" xfId="0" applyNumberFormat="1" applyFont="1" applyFill="1"/>
    <xf numFmtId="171" fontId="21" fillId="35" borderId="0" xfId="0" applyNumberFormat="1" applyFont="1" applyFill="1"/>
    <xf numFmtId="171" fontId="21" fillId="34" borderId="0" xfId="0" applyNumberFormat="1" applyFont="1" applyFill="1"/>
    <xf numFmtId="171" fontId="17" fillId="25" borderId="0" xfId="34" applyNumberFormat="1" applyAlignment="1">
      <alignment vertical="center"/>
    </xf>
    <xf numFmtId="171" fontId="0" fillId="35" borderId="0" xfId="0" applyNumberFormat="1" applyFill="1"/>
    <xf numFmtId="171" fontId="0" fillId="34" borderId="0" xfId="0" applyNumberFormat="1" applyFill="1"/>
    <xf numFmtId="171" fontId="17" fillId="25" borderId="0" xfId="34" applyNumberFormat="1"/>
    <xf numFmtId="171" fontId="8" fillId="4" borderId="0" xfId="8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echarts?s=%5eGSPC+Interac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2" topLeftCell="A21" activePane="bottomLeft" state="frozen"/>
      <selection pane="bottomLeft" activeCell="I1" sqref="C1:I1048576"/>
    </sheetView>
  </sheetViews>
  <sheetFormatPr defaultRowHeight="15" x14ac:dyDescent="0.25"/>
  <cols>
    <col min="1" max="1" width="17.7109375" style="31" customWidth="1"/>
    <col min="2" max="2" width="2" style="5" customWidth="1"/>
    <col min="3" max="3" width="17.85546875" style="40" bestFit="1" customWidth="1"/>
    <col min="4" max="4" width="2.5703125" style="41" customWidth="1"/>
    <col min="5" max="5" width="17.85546875" style="45" bestFit="1" customWidth="1"/>
    <col min="6" max="6" width="2.140625" style="41" customWidth="1"/>
    <col min="7" max="7" width="17.85546875" style="46" bestFit="1" customWidth="1"/>
    <col min="8" max="8" width="1.7109375" style="41" customWidth="1"/>
    <col min="9" max="9" width="17.85546875" style="47" bestFit="1" customWidth="1"/>
    <col min="10" max="10" width="2" customWidth="1"/>
  </cols>
  <sheetData>
    <row r="1" spans="1:10" s="17" customFormat="1" x14ac:dyDescent="0.25">
      <c r="A1" s="24" t="s">
        <v>10</v>
      </c>
      <c r="B1" s="16"/>
      <c r="C1" s="32"/>
      <c r="D1" s="33"/>
      <c r="E1" s="32"/>
      <c r="F1" s="33"/>
      <c r="G1" s="32"/>
      <c r="H1" s="33"/>
      <c r="I1" s="34"/>
    </row>
    <row r="2" spans="1:10" s="3" customFormat="1" x14ac:dyDescent="0.25">
      <c r="A2" s="30" t="s">
        <v>0</v>
      </c>
      <c r="B2" s="4"/>
      <c r="C2" s="35" t="s">
        <v>1</v>
      </c>
      <c r="D2" s="36"/>
      <c r="E2" s="37" t="s">
        <v>2</v>
      </c>
      <c r="F2" s="36"/>
      <c r="G2" s="38" t="s">
        <v>3</v>
      </c>
      <c r="H2" s="36"/>
      <c r="I2" s="39" t="s">
        <v>12</v>
      </c>
      <c r="J2" s="7"/>
    </row>
    <row r="3" spans="1:10" s="3" customFormat="1" x14ac:dyDescent="0.25">
      <c r="A3" s="31">
        <v>41435</v>
      </c>
      <c r="B3" s="5" t="s">
        <v>5</v>
      </c>
      <c r="C3" s="40">
        <v>1642.81</v>
      </c>
      <c r="D3" s="41" t="s">
        <v>4</v>
      </c>
      <c r="E3" s="42">
        <v>0</v>
      </c>
      <c r="F3" s="41" t="s">
        <v>4</v>
      </c>
      <c r="G3" s="43">
        <v>0</v>
      </c>
      <c r="H3" s="41" t="s">
        <v>4</v>
      </c>
      <c r="I3" s="44">
        <v>0</v>
      </c>
      <c r="J3" s="7" t="s">
        <v>6</v>
      </c>
    </row>
    <row r="4" spans="1:10" s="3" customFormat="1" x14ac:dyDescent="0.25">
      <c r="A4" s="31">
        <v>41436</v>
      </c>
      <c r="B4" s="5" t="s">
        <v>5</v>
      </c>
      <c r="C4" s="40">
        <v>1626.13</v>
      </c>
      <c r="D4" s="41" t="s">
        <v>4</v>
      </c>
      <c r="E4" s="42">
        <v>0</v>
      </c>
      <c r="F4" s="41" t="s">
        <v>4</v>
      </c>
      <c r="G4" s="43">
        <v>0</v>
      </c>
      <c r="H4" s="41" t="s">
        <v>4</v>
      </c>
      <c r="I4" s="44">
        <v>0</v>
      </c>
      <c r="J4" s="7" t="s">
        <v>6</v>
      </c>
    </row>
    <row r="5" spans="1:10" s="3" customFormat="1" x14ac:dyDescent="0.25">
      <c r="A5" s="31">
        <v>41437</v>
      </c>
      <c r="B5" s="5" t="s">
        <v>5</v>
      </c>
      <c r="C5" s="40">
        <v>1612.52</v>
      </c>
      <c r="D5" s="41" t="s">
        <v>4</v>
      </c>
      <c r="E5" s="42">
        <v>0</v>
      </c>
      <c r="F5" s="41" t="s">
        <v>4</v>
      </c>
      <c r="G5" s="43">
        <v>0</v>
      </c>
      <c r="H5" s="41" t="s">
        <v>4</v>
      </c>
      <c r="I5" s="44">
        <v>0</v>
      </c>
      <c r="J5" s="7" t="s">
        <v>6</v>
      </c>
    </row>
    <row r="6" spans="1:10" s="3" customFormat="1" x14ac:dyDescent="0.25">
      <c r="A6" s="31">
        <v>41438</v>
      </c>
      <c r="B6" s="5" t="s">
        <v>5</v>
      </c>
      <c r="C6" s="40">
        <v>1636.36</v>
      </c>
      <c r="D6" s="41" t="s">
        <v>4</v>
      </c>
      <c r="E6" s="42">
        <v>0</v>
      </c>
      <c r="F6" s="41" t="s">
        <v>4</v>
      </c>
      <c r="G6" s="43">
        <v>0</v>
      </c>
      <c r="H6" s="41" t="s">
        <v>4</v>
      </c>
      <c r="I6" s="44">
        <v>0</v>
      </c>
      <c r="J6" s="7" t="s">
        <v>6</v>
      </c>
    </row>
    <row r="7" spans="1:10" s="3" customFormat="1" x14ac:dyDescent="0.25">
      <c r="A7" s="31">
        <v>41439</v>
      </c>
      <c r="B7" s="5" t="s">
        <v>5</v>
      </c>
      <c r="C7" s="40">
        <v>1626.73</v>
      </c>
      <c r="D7" s="41" t="s">
        <v>4</v>
      </c>
      <c r="E7" s="42">
        <v>0</v>
      </c>
      <c r="F7" s="41" t="s">
        <v>4</v>
      </c>
      <c r="G7" s="43">
        <v>0</v>
      </c>
      <c r="H7" s="41" t="s">
        <v>4</v>
      </c>
      <c r="I7" s="44">
        <v>0</v>
      </c>
      <c r="J7" s="7" t="s">
        <v>6</v>
      </c>
    </row>
    <row r="8" spans="1:10" s="3" customFormat="1" x14ac:dyDescent="0.25">
      <c r="A8" s="31">
        <v>41442</v>
      </c>
      <c r="B8" s="5" t="s">
        <v>5</v>
      </c>
      <c r="C8" s="40">
        <v>1639.04</v>
      </c>
      <c r="D8" s="41" t="s">
        <v>4</v>
      </c>
      <c r="E8" s="42">
        <v>0</v>
      </c>
      <c r="F8" s="41" t="s">
        <v>4</v>
      </c>
      <c r="G8" s="43">
        <v>0</v>
      </c>
      <c r="H8" s="41" t="s">
        <v>4</v>
      </c>
      <c r="I8" s="44">
        <v>0</v>
      </c>
      <c r="J8" s="7" t="s">
        <v>6</v>
      </c>
    </row>
    <row r="9" spans="1:10" s="3" customFormat="1" x14ac:dyDescent="0.25">
      <c r="A9" s="31">
        <v>41443</v>
      </c>
      <c r="B9" s="5" t="s">
        <v>5</v>
      </c>
      <c r="C9" s="40">
        <v>1651.81</v>
      </c>
      <c r="D9" s="41" t="s">
        <v>4</v>
      </c>
      <c r="E9" s="42">
        <v>0</v>
      </c>
      <c r="F9" s="41" t="s">
        <v>4</v>
      </c>
      <c r="G9" s="43">
        <v>0</v>
      </c>
      <c r="H9" s="41" t="s">
        <v>4</v>
      </c>
      <c r="I9" s="44">
        <v>0</v>
      </c>
      <c r="J9" s="7" t="s">
        <v>6</v>
      </c>
    </row>
    <row r="10" spans="1:10" x14ac:dyDescent="0.25">
      <c r="A10" s="31">
        <v>41444</v>
      </c>
      <c r="B10" s="5" t="s">
        <v>5</v>
      </c>
      <c r="C10" s="40">
        <v>1628.93</v>
      </c>
      <c r="D10" s="41" t="s">
        <v>4</v>
      </c>
      <c r="E10" s="45">
        <v>0</v>
      </c>
      <c r="F10" s="41" t="s">
        <v>4</v>
      </c>
      <c r="G10" s="43">
        <v>0</v>
      </c>
      <c r="H10" s="41" t="s">
        <v>4</v>
      </c>
      <c r="I10" s="44">
        <v>0</v>
      </c>
      <c r="J10" s="7" t="s">
        <v>6</v>
      </c>
    </row>
    <row r="11" spans="1:10" x14ac:dyDescent="0.25">
      <c r="A11" s="31">
        <v>41445</v>
      </c>
      <c r="B11" s="5" t="s">
        <v>5</v>
      </c>
      <c r="C11" s="40">
        <v>1588.19</v>
      </c>
      <c r="D11" s="41" t="s">
        <v>4</v>
      </c>
      <c r="E11" s="45">
        <v>0</v>
      </c>
      <c r="F11" s="41" t="s">
        <v>4</v>
      </c>
      <c r="G11" s="43">
        <v>0</v>
      </c>
      <c r="H11" s="41" t="s">
        <v>4</v>
      </c>
      <c r="I11" s="44">
        <v>0</v>
      </c>
      <c r="J11" s="7" t="s">
        <v>6</v>
      </c>
    </row>
    <row r="12" spans="1:10" x14ac:dyDescent="0.25">
      <c r="A12" s="31">
        <v>41446</v>
      </c>
      <c r="B12" s="5" t="s">
        <v>5</v>
      </c>
      <c r="C12" s="40">
        <v>1592.43</v>
      </c>
      <c r="D12" s="41" t="s">
        <v>4</v>
      </c>
      <c r="E12" s="45">
        <f t="shared" ref="E12:E27" si="0">AVERAGE(C3:C12)</f>
        <v>1624.4950000000001</v>
      </c>
      <c r="F12" s="41" t="s">
        <v>4</v>
      </c>
      <c r="G12" s="46">
        <f>E12</f>
        <v>1624.4950000000001</v>
      </c>
      <c r="H12" s="41" t="s">
        <v>4</v>
      </c>
      <c r="I12" s="47">
        <f>E12</f>
        <v>1624.4950000000001</v>
      </c>
      <c r="J12" s="7" t="s">
        <v>6</v>
      </c>
    </row>
    <row r="13" spans="1:10" x14ac:dyDescent="0.25">
      <c r="A13" s="31">
        <v>41449</v>
      </c>
      <c r="B13" s="5" t="s">
        <v>5</v>
      </c>
      <c r="C13" s="40">
        <v>1573.09</v>
      </c>
      <c r="D13" s="41" t="s">
        <v>4</v>
      </c>
      <c r="E13" s="45">
        <f t="shared" si="0"/>
        <v>1617.5230000000001</v>
      </c>
      <c r="F13" s="41" t="s">
        <v>4</v>
      </c>
      <c r="G13" s="46">
        <f>C13*2/(10+1)+G12*(1-2/(10+1))</f>
        <v>1615.1486363636363</v>
      </c>
      <c r="H13" s="41" t="s">
        <v>4</v>
      </c>
      <c r="I13" s="47">
        <f>((I12 * COUNT(C4:C13))-I12+C13)/COUNT(C4:C13)</f>
        <v>1619.3544999999999</v>
      </c>
      <c r="J13" s="7" t="s">
        <v>6</v>
      </c>
    </row>
    <row r="14" spans="1:10" x14ac:dyDescent="0.25">
      <c r="A14" s="31">
        <v>41450</v>
      </c>
      <c r="B14" s="5" t="s">
        <v>5</v>
      </c>
      <c r="C14" s="40">
        <v>1588.03</v>
      </c>
      <c r="D14" s="41" t="s">
        <v>4</v>
      </c>
      <c r="E14" s="45">
        <f t="shared" si="0"/>
        <v>1613.7130000000002</v>
      </c>
      <c r="F14" s="41" t="s">
        <v>4</v>
      </c>
      <c r="G14" s="46">
        <f>C14*2/(10+1)+G13*(1-2/(10+1))</f>
        <v>1610.2179752066115</v>
      </c>
      <c r="H14" s="41" t="s">
        <v>4</v>
      </c>
      <c r="I14" s="47">
        <f>((I13 * COUNT(C5:C14))-I13+C14)/COUNT(C5:C14)</f>
        <v>1616.2220499999999</v>
      </c>
      <c r="J14" s="7" t="s">
        <v>6</v>
      </c>
    </row>
    <row r="15" spans="1:10" x14ac:dyDescent="0.25">
      <c r="A15" s="31">
        <v>41451</v>
      </c>
      <c r="B15" s="5" t="s">
        <v>5</v>
      </c>
      <c r="C15" s="40">
        <v>1603.26</v>
      </c>
      <c r="D15" s="41" t="s">
        <v>4</v>
      </c>
      <c r="E15" s="45">
        <f t="shared" si="0"/>
        <v>1612.7870000000003</v>
      </c>
      <c r="F15" s="41" t="s">
        <v>4</v>
      </c>
      <c r="G15" s="46">
        <f>C15*2/(10+1)+G14*(1-2/(10+1))</f>
        <v>1608.9528888054094</v>
      </c>
      <c r="H15" s="41" t="s">
        <v>4</v>
      </c>
      <c r="I15" s="47">
        <f>((I14 * COUNT(C6:C15))-I14+C15)/COUNT(C6:C15)</f>
        <v>1614.925845</v>
      </c>
      <c r="J15" s="7" t="s">
        <v>6</v>
      </c>
    </row>
    <row r="16" spans="1:10" x14ac:dyDescent="0.25">
      <c r="A16" s="31">
        <v>41452</v>
      </c>
      <c r="B16" s="5" t="s">
        <v>5</v>
      </c>
      <c r="C16" s="40">
        <v>1613.2</v>
      </c>
      <c r="D16" s="41" t="s">
        <v>4</v>
      </c>
      <c r="E16" s="45">
        <f t="shared" si="0"/>
        <v>1610.4710000000002</v>
      </c>
      <c r="F16" s="41" t="s">
        <v>4</v>
      </c>
      <c r="G16" s="46">
        <f>C16*2/(10+1)+G15*(1-2/(10+1))</f>
        <v>1609.7250908407893</v>
      </c>
      <c r="H16" s="41" t="s">
        <v>4</v>
      </c>
      <c r="I16" s="47">
        <f>((I15 * COUNT(C7:C16))-I15+C16)/COUNT(C7:C16)</f>
        <v>1614.7532605000001</v>
      </c>
      <c r="J16" s="7" t="s">
        <v>6</v>
      </c>
    </row>
    <row r="17" spans="1:10" x14ac:dyDescent="0.25">
      <c r="A17" s="31">
        <v>41453</v>
      </c>
      <c r="B17" s="5" t="s">
        <v>5</v>
      </c>
      <c r="C17" s="40">
        <v>1606.28</v>
      </c>
      <c r="D17" s="41" t="s">
        <v>4</v>
      </c>
      <c r="E17" s="45">
        <f t="shared" si="0"/>
        <v>1608.4260000000002</v>
      </c>
      <c r="F17" s="41" t="s">
        <v>4</v>
      </c>
      <c r="G17" s="46">
        <f>C17*2/(10+1)+G16*(1-2/(10+1))</f>
        <v>1609.0987106879184</v>
      </c>
      <c r="H17" s="41" t="s">
        <v>4</v>
      </c>
      <c r="I17" s="47">
        <f>((I16 * COUNT(C8:C17))-I16+C17)/COUNT(C8:C17)</f>
        <v>1613.9059344500001</v>
      </c>
      <c r="J17" s="7" t="s">
        <v>6</v>
      </c>
    </row>
    <row r="18" spans="1:10" x14ac:dyDescent="0.25">
      <c r="A18" s="31">
        <v>41456</v>
      </c>
      <c r="B18" s="5" t="s">
        <v>5</v>
      </c>
      <c r="C18" s="40">
        <v>1614.96</v>
      </c>
      <c r="D18" s="41" t="s">
        <v>4</v>
      </c>
      <c r="E18" s="45">
        <f t="shared" si="0"/>
        <v>1606.0180000000005</v>
      </c>
      <c r="F18" s="41" t="s">
        <v>4</v>
      </c>
      <c r="G18" s="46">
        <f>C18*2/(10+1)+G17*(1-2/(10+1))</f>
        <v>1610.1643996537514</v>
      </c>
      <c r="H18" s="41" t="s">
        <v>4</v>
      </c>
      <c r="I18" s="47">
        <f>((I17 * COUNT(C9:C18))-I17+C18)/COUNT(C9:C18)</f>
        <v>1614.0113410050003</v>
      </c>
      <c r="J18" s="7" t="s">
        <v>6</v>
      </c>
    </row>
    <row r="19" spans="1:10" x14ac:dyDescent="0.25">
      <c r="A19" s="31">
        <v>41457</v>
      </c>
      <c r="B19" s="5" t="s">
        <v>5</v>
      </c>
      <c r="C19" s="40">
        <v>1614.08</v>
      </c>
      <c r="D19" s="41" t="s">
        <v>4</v>
      </c>
      <c r="E19" s="45">
        <f t="shared" si="0"/>
        <v>1602.2450000000003</v>
      </c>
      <c r="F19" s="41" t="s">
        <v>4</v>
      </c>
      <c r="G19" s="46">
        <f>C19*2/(10+1)+G18*(1-2/(10+1))</f>
        <v>1610.876326989433</v>
      </c>
      <c r="H19" s="41" t="s">
        <v>4</v>
      </c>
      <c r="I19" s="47">
        <f>((I18 * COUNT(C10:C19))-I18+C19)/COUNT(C10:C19)</f>
        <v>1614.0182069045002</v>
      </c>
      <c r="J19" s="7" t="s">
        <v>6</v>
      </c>
    </row>
    <row r="20" spans="1:10" x14ac:dyDescent="0.25">
      <c r="A20" s="31">
        <v>41458</v>
      </c>
      <c r="B20" s="5" t="s">
        <v>5</v>
      </c>
      <c r="C20" s="40">
        <v>1615.41</v>
      </c>
      <c r="D20" s="41" t="s">
        <v>4</v>
      </c>
      <c r="E20" s="45">
        <f t="shared" si="0"/>
        <v>1600.8930000000003</v>
      </c>
      <c r="F20" s="41" t="s">
        <v>4</v>
      </c>
      <c r="G20" s="46">
        <f>C20*2/(10+1)+G19*(1-2/(10+1))</f>
        <v>1611.7006311731723</v>
      </c>
      <c r="H20" s="41" t="s">
        <v>4</v>
      </c>
      <c r="I20" s="47">
        <f>((I19 * COUNT(C11:C20))-I19+C20)/COUNT(C11:C20)</f>
        <v>1614.1573862140501</v>
      </c>
      <c r="J20" s="7" t="s">
        <v>6</v>
      </c>
    </row>
    <row r="21" spans="1:10" x14ac:dyDescent="0.25">
      <c r="A21" s="31">
        <v>41460</v>
      </c>
      <c r="B21" s="5" t="s">
        <v>5</v>
      </c>
      <c r="C21" s="40">
        <v>1631.89</v>
      </c>
      <c r="D21" s="41" t="s">
        <v>4</v>
      </c>
      <c r="E21" s="45">
        <f t="shared" si="0"/>
        <v>1605.2629999999999</v>
      </c>
      <c r="F21" s="41" t="s">
        <v>4</v>
      </c>
      <c r="G21" s="46">
        <f>C21*2/(10+1)+G20*(1-2/(10+1))</f>
        <v>1615.3714255053228</v>
      </c>
      <c r="H21" s="41" t="s">
        <v>4</v>
      </c>
      <c r="I21" s="47">
        <f>((I20 * COUNT(C12:C21))-I20+C21)/COUNT(C12:C21)</f>
        <v>1615.9306475926451</v>
      </c>
      <c r="J21" s="7" t="s">
        <v>6</v>
      </c>
    </row>
    <row r="22" spans="1:10" x14ac:dyDescent="0.25">
      <c r="A22" s="31">
        <v>41463</v>
      </c>
      <c r="B22" s="5" t="s">
        <v>5</v>
      </c>
      <c r="C22" s="40">
        <v>1640.46</v>
      </c>
      <c r="D22" s="41" t="s">
        <v>4</v>
      </c>
      <c r="E22" s="45">
        <f t="shared" si="0"/>
        <v>1610.066</v>
      </c>
      <c r="F22" s="41" t="s">
        <v>4</v>
      </c>
      <c r="G22" s="46">
        <f>C22*2/(10+1)+G21*(1-2/(10+1))</f>
        <v>1619.9329845043549</v>
      </c>
      <c r="H22" s="41" t="s">
        <v>4</v>
      </c>
      <c r="I22" s="47">
        <f>((I21 * COUNT(C13:C22))-I21+C22)/COUNT(C13:C22)</f>
        <v>1618.3835828333806</v>
      </c>
      <c r="J22" s="7" t="s">
        <v>6</v>
      </c>
    </row>
    <row r="23" spans="1:10" x14ac:dyDescent="0.25">
      <c r="A23" s="31">
        <v>41464</v>
      </c>
      <c r="B23" s="5" t="s">
        <v>5</v>
      </c>
      <c r="C23" s="40">
        <v>1652.32</v>
      </c>
      <c r="D23" s="41" t="s">
        <v>4</v>
      </c>
      <c r="E23" s="45">
        <f t="shared" si="0"/>
        <v>1617.989</v>
      </c>
      <c r="F23" s="41" t="s">
        <v>4</v>
      </c>
      <c r="G23" s="46">
        <f>C23*2/(10+1)+G22*(1-2/(10+1))</f>
        <v>1625.8215327762903</v>
      </c>
      <c r="H23" s="41" t="s">
        <v>4</v>
      </c>
      <c r="I23" s="47">
        <f>((I22 * COUNT(C14:C23))-I22+C23)/COUNT(C14:C23)</f>
        <v>1621.7772245500423</v>
      </c>
      <c r="J23" s="7" t="s">
        <v>6</v>
      </c>
    </row>
    <row r="24" spans="1:10" x14ac:dyDescent="0.25">
      <c r="A24" s="31">
        <v>41465</v>
      </c>
      <c r="B24" s="5" t="s">
        <v>5</v>
      </c>
      <c r="C24" s="40">
        <v>1652.62</v>
      </c>
      <c r="D24" s="41" t="s">
        <v>4</v>
      </c>
      <c r="E24" s="45">
        <f t="shared" si="0"/>
        <v>1624.4479999999999</v>
      </c>
      <c r="F24" s="41" t="s">
        <v>4</v>
      </c>
      <c r="G24" s="46">
        <f>C24*2/(10+1)+G23*(1-2/(10+1))</f>
        <v>1630.6939813624192</v>
      </c>
      <c r="H24" s="41" t="s">
        <v>4</v>
      </c>
      <c r="I24" s="47">
        <f>((I23 * COUNT(C15:C24))-I23+C24)/COUNT(C15:C24)</f>
        <v>1624.8615020950378</v>
      </c>
      <c r="J24" s="7" t="s">
        <v>6</v>
      </c>
    </row>
    <row r="25" spans="1:10" x14ac:dyDescent="0.25">
      <c r="A25" s="31">
        <v>41466</v>
      </c>
      <c r="B25" s="5" t="s">
        <v>5</v>
      </c>
      <c r="C25" s="40">
        <v>1675.02</v>
      </c>
      <c r="D25" s="41" t="s">
        <v>4</v>
      </c>
      <c r="E25" s="45">
        <f t="shared" si="0"/>
        <v>1631.6239999999998</v>
      </c>
      <c r="F25" s="41" t="s">
        <v>4</v>
      </c>
      <c r="G25" s="46">
        <f>C25*2/(10+1)+G24*(1-2/(10+1))</f>
        <v>1638.7532574783429</v>
      </c>
      <c r="H25" s="41" t="s">
        <v>4</v>
      </c>
      <c r="I25" s="47">
        <f>((I24 * COUNT(C16:C25))-I24+C25)/COUNT(C16:C25)</f>
        <v>1629.8773518855342</v>
      </c>
      <c r="J25" s="7" t="s">
        <v>6</v>
      </c>
    </row>
    <row r="26" spans="1:10" x14ac:dyDescent="0.25">
      <c r="A26" s="31">
        <v>41467</v>
      </c>
      <c r="B26" s="5" t="s">
        <v>5</v>
      </c>
      <c r="C26" s="40">
        <v>1680.19</v>
      </c>
      <c r="D26" s="41" t="s">
        <v>4</v>
      </c>
      <c r="E26" s="45">
        <f t="shared" si="0"/>
        <v>1638.3230000000001</v>
      </c>
      <c r="F26" s="41" t="s">
        <v>4</v>
      </c>
      <c r="G26" s="46">
        <f>C26*2/(10+1)+G25*(1-2/(10+1))</f>
        <v>1646.2872106640987</v>
      </c>
      <c r="H26" s="41" t="s">
        <v>4</v>
      </c>
      <c r="I26" s="47">
        <f>((I25 * COUNT(C17:C26))-I25+C26)/COUNT(C17:C26)</f>
        <v>1634.9086166969807</v>
      </c>
      <c r="J26" s="7" t="s">
        <v>6</v>
      </c>
    </row>
    <row r="27" spans="1:10" x14ac:dyDescent="0.25">
      <c r="A27" s="31">
        <v>41470</v>
      </c>
      <c r="B27" s="5" t="s">
        <v>5</v>
      </c>
      <c r="C27" s="40">
        <v>1682.5</v>
      </c>
      <c r="D27" s="41" t="s">
        <v>4</v>
      </c>
      <c r="E27" s="45">
        <f t="shared" si="0"/>
        <v>1645.9450000000004</v>
      </c>
      <c r="F27" s="41" t="s">
        <v>4</v>
      </c>
      <c r="G27" s="46">
        <f>C27*2/(10+1)+G26*(1-2/(10+1))</f>
        <v>1652.8713541797172</v>
      </c>
      <c r="H27" s="41" t="s">
        <v>4</v>
      </c>
      <c r="I27" s="47">
        <f>((I26 * COUNT(C18:C27))-I26+C27)/COUNT(C18:C27)</f>
        <v>1639.6677550272827</v>
      </c>
      <c r="J27" s="7" t="s">
        <v>6</v>
      </c>
    </row>
    <row r="28" spans="1:10" x14ac:dyDescent="0.25">
      <c r="B28" s="5" t="s">
        <v>5</v>
      </c>
      <c r="C28" s="40">
        <v>0</v>
      </c>
      <c r="D28" s="41" t="s">
        <v>4</v>
      </c>
      <c r="E28" s="45">
        <v>0</v>
      </c>
      <c r="F28" s="41" t="s">
        <v>4</v>
      </c>
      <c r="G28" s="46">
        <v>0</v>
      </c>
      <c r="H28" s="41" t="s">
        <v>4</v>
      </c>
      <c r="I28" s="47">
        <v>0</v>
      </c>
      <c r="J28" s="7" t="s">
        <v>6</v>
      </c>
    </row>
    <row r="29" spans="1:10" x14ac:dyDescent="0.25">
      <c r="A29" s="31">
        <v>41471</v>
      </c>
      <c r="B29" s="5" t="s">
        <v>5</v>
      </c>
      <c r="C29" s="40">
        <v>1676.26</v>
      </c>
      <c r="D29" s="41" t="s">
        <v>4</v>
      </c>
      <c r="E29" s="48">
        <f>AVERAGE(C19:C$27,C$29:C29)</f>
        <v>1652.075</v>
      </c>
      <c r="F29" s="41" t="s">
        <v>4</v>
      </c>
      <c r="G29" s="48">
        <f>C29*2/(10+1)+G27*(1-2/(10+1))</f>
        <v>1657.1238352379503</v>
      </c>
      <c r="H29" s="41" t="s">
        <v>4</v>
      </c>
      <c r="I29" s="48">
        <f>((I27 * COUNT(C19:C$27,C$29:C29))-I27+C29)/COUNT(C19:C$27,C$29:C29)</f>
        <v>1643.3269795245542</v>
      </c>
      <c r="J29" s="7" t="s">
        <v>6</v>
      </c>
    </row>
    <row r="30" spans="1:10" x14ac:dyDescent="0.25">
      <c r="A30" s="31">
        <v>41472</v>
      </c>
      <c r="B30" s="5" t="s">
        <v>5</v>
      </c>
      <c r="C30" s="40">
        <v>1680.91</v>
      </c>
      <c r="D30" s="41" t="s">
        <v>4</v>
      </c>
      <c r="E30" s="48">
        <f>AVERAGE(C20:C$27,C$29:C30)</f>
        <v>1658.7580000000003</v>
      </c>
      <c r="F30" s="41" t="s">
        <v>4</v>
      </c>
      <c r="G30" s="46">
        <f>C30*2/(10+1)+G29*(1-2/(10+1))</f>
        <v>1661.4485924674136</v>
      </c>
      <c r="H30" s="41" t="s">
        <v>4</v>
      </c>
      <c r="I30" s="48">
        <f>((I29 * COUNT(C20:C$27,C$29:C30))-I29+C30)/COUNT(C20:C$27,C$29:C30)</f>
        <v>1647.0852815720987</v>
      </c>
      <c r="J30" s="7" t="s">
        <v>6</v>
      </c>
    </row>
    <row r="31" spans="1:10" x14ac:dyDescent="0.25">
      <c r="A31" s="31">
        <v>41473</v>
      </c>
      <c r="B31" s="5" t="s">
        <v>5</v>
      </c>
      <c r="C31" s="40">
        <v>1689.37</v>
      </c>
      <c r="D31" s="41" t="s">
        <v>4</v>
      </c>
      <c r="E31" s="48">
        <f>AVERAGE(C21:C$27,C$29:C31)</f>
        <v>1666.154</v>
      </c>
      <c r="F31" s="41" t="s">
        <v>4</v>
      </c>
      <c r="G31" s="46">
        <f>C31*2/(10+1)+G30*(1-2/(10+1))</f>
        <v>1666.5252120187929</v>
      </c>
      <c r="H31" s="41" t="s">
        <v>4</v>
      </c>
      <c r="I31" s="48">
        <f>((I30 * COUNT(C21:C$27,C$29:C31))-I30+C31)/COUNT(C21:C$27,C$29:C31)</f>
        <v>1651.3137534148889</v>
      </c>
      <c r="J31" s="7" t="s">
        <v>6</v>
      </c>
    </row>
    <row r="32" spans="1:10" x14ac:dyDescent="0.25">
      <c r="A32" s="31">
        <v>41474</v>
      </c>
      <c r="B32" s="5" t="s">
        <v>5</v>
      </c>
      <c r="C32" s="40">
        <v>1692.09</v>
      </c>
      <c r="D32" s="41" t="s">
        <v>4</v>
      </c>
      <c r="E32" s="48">
        <f>AVERAGE(C22:C$27,C$29:C32)</f>
        <v>1672.1740000000002</v>
      </c>
      <c r="F32" s="41" t="s">
        <v>4</v>
      </c>
      <c r="G32" s="46">
        <f>C32*2/(10+1)+G31*(1-2/(10+1))</f>
        <v>1671.1733552881033</v>
      </c>
      <c r="H32" s="41" t="s">
        <v>4</v>
      </c>
      <c r="I32" s="48">
        <f>((I31 * COUNT(C22:C$27,C$29:C32))-I31+C32)/COUNT(C22:C$27,C$29:C32)</f>
        <v>1655.3913780734001</v>
      </c>
      <c r="J32" s="7" t="s">
        <v>6</v>
      </c>
    </row>
    <row r="33" spans="1:10" x14ac:dyDescent="0.25">
      <c r="A33" s="31">
        <v>41477</v>
      </c>
      <c r="B33" s="5" t="s">
        <v>5</v>
      </c>
      <c r="C33" s="40">
        <v>1695.53</v>
      </c>
      <c r="D33" s="41" t="s">
        <v>4</v>
      </c>
      <c r="E33" s="48">
        <f>AVERAGE(C23:C$27,C$29:C33)</f>
        <v>1677.6809999999998</v>
      </c>
      <c r="F33" s="41" t="s">
        <v>4</v>
      </c>
      <c r="G33" s="46">
        <f>C33*2/(10+1)+G32*(1-2/(10+1))</f>
        <v>1675.6018361448116</v>
      </c>
      <c r="H33" s="41" t="s">
        <v>4</v>
      </c>
      <c r="I33" s="48">
        <f>((I32 * COUNT(C23:C$27,C$29:C33))-I32+C33)/COUNT(C23:C$27,C$29:C33)</f>
        <v>1659.40524026606</v>
      </c>
      <c r="J33" s="7" t="s">
        <v>6</v>
      </c>
    </row>
    <row r="34" spans="1:10" x14ac:dyDescent="0.25">
      <c r="A34" s="31">
        <v>41478</v>
      </c>
      <c r="B34" s="5" t="s">
        <v>5</v>
      </c>
      <c r="C34" s="40">
        <v>1692.39</v>
      </c>
      <c r="D34" s="41" t="s">
        <v>4</v>
      </c>
      <c r="E34" s="48">
        <f>AVERAGE(C24:C$27,C$29:C34)</f>
        <v>1681.6880000000001</v>
      </c>
      <c r="F34" s="41" t="s">
        <v>4</v>
      </c>
      <c r="G34" s="46">
        <f>C34*2/(10+1)+G33*(1-2/(10+1))</f>
        <v>1678.6542295730276</v>
      </c>
      <c r="H34" s="41" t="s">
        <v>4</v>
      </c>
      <c r="I34" s="48">
        <f>((I33 * COUNT(C24:C$27,C$29:C34))-I33+C34)/COUNT(C24:C$27,C$29:C34)</f>
        <v>1662.703716239454</v>
      </c>
      <c r="J34" s="7" t="s">
        <v>6</v>
      </c>
    </row>
    <row r="35" spans="1:10" x14ac:dyDescent="0.25">
      <c r="A35" s="31">
        <v>41479</v>
      </c>
      <c r="B35" s="5" t="s">
        <v>5</v>
      </c>
      <c r="C35" s="40">
        <v>1685.94</v>
      </c>
      <c r="D35" s="41" t="s">
        <v>4</v>
      </c>
      <c r="E35" s="48">
        <f>AVERAGE(C25:C$27,C$29:C35)</f>
        <v>1685.02</v>
      </c>
      <c r="F35" s="41" t="s">
        <v>4</v>
      </c>
      <c r="G35" s="46">
        <f>C35*2/(10+1)+G34*(1-2/(10+1))</f>
        <v>1679.9789151052044</v>
      </c>
      <c r="H35" s="41" t="s">
        <v>4</v>
      </c>
      <c r="I35" s="48">
        <f>((I34 * COUNT(C25:C$27,C$29:C35))-I34+C35)/COUNT(C25:C$27,C$29:C35)</f>
        <v>1665.0273446155086</v>
      </c>
      <c r="J35" s="7" t="s">
        <v>6</v>
      </c>
    </row>
    <row r="36" spans="1:10" x14ac:dyDescent="0.25">
      <c r="A36" s="31">
        <v>41480</v>
      </c>
      <c r="B36" s="5" t="s">
        <v>5</v>
      </c>
      <c r="C36" s="40">
        <v>1690.25</v>
      </c>
      <c r="D36" s="41" t="s">
        <v>4</v>
      </c>
      <c r="E36" s="48">
        <f>AVERAGE(C26:C$27,C$29:C36)</f>
        <v>1686.5430000000001</v>
      </c>
      <c r="F36" s="41" t="s">
        <v>4</v>
      </c>
      <c r="G36" s="46">
        <f>C36*2/(10+1)+G35*(1-2/(10+1))</f>
        <v>1681.8463850860762</v>
      </c>
      <c r="H36" s="41" t="s">
        <v>4</v>
      </c>
      <c r="I36" s="48">
        <f>((I35 * COUNT(C26:C$27,C$29:C36))-I35+C36)/COUNT(C26:C$27,C$29:C36)</f>
        <v>1667.5496101539579</v>
      </c>
      <c r="J36" s="7" t="s">
        <v>6</v>
      </c>
    </row>
    <row r="37" spans="1:10" x14ac:dyDescent="0.25">
      <c r="A37" s="31">
        <v>41481</v>
      </c>
      <c r="B37" s="5" t="s">
        <v>5</v>
      </c>
      <c r="C37" s="40">
        <v>1691.65</v>
      </c>
      <c r="D37" s="41" t="s">
        <v>4</v>
      </c>
      <c r="E37" s="48">
        <f>AVERAGE(C27:C$27,C$29:C37)</f>
        <v>1687.6889999999999</v>
      </c>
      <c r="F37" s="41" t="s">
        <v>4</v>
      </c>
      <c r="G37" s="46">
        <f>C37*2/(10+1)+G36*(1-2/(10+1))</f>
        <v>1683.6288605249713</v>
      </c>
      <c r="H37" s="41" t="s">
        <v>4</v>
      </c>
      <c r="I37" s="48">
        <f>((I36 * COUNT(C27:C$27,C$29:C37))-I36+C37)/COUNT(C27:C$27,C$29:C37)</f>
        <v>1669.9596491385623</v>
      </c>
      <c r="J37" s="7" t="s">
        <v>6</v>
      </c>
    </row>
    <row r="38" spans="1:10" x14ac:dyDescent="0.25">
      <c r="A38" s="31">
        <v>41484</v>
      </c>
      <c r="B38" s="5" t="s">
        <v>5</v>
      </c>
      <c r="C38" s="40">
        <v>1685.33</v>
      </c>
      <c r="D38" s="41" t="s">
        <v>4</v>
      </c>
      <c r="E38" s="45">
        <f t="shared" ref="E38:E76" si="1">AVERAGE(C29:C38)</f>
        <v>1687.9720000000002</v>
      </c>
      <c r="F38" s="41" t="s">
        <v>4</v>
      </c>
      <c r="G38" s="46">
        <f>C38*2/(10+1)+G37*(1-2/(10+1))</f>
        <v>1683.9381586113402</v>
      </c>
      <c r="H38" s="41" t="s">
        <v>4</v>
      </c>
      <c r="I38" s="47">
        <f>((I37 * COUNT(C29:C38))-I37+C38)/COUNT(C29:C38)</f>
        <v>1671.4966842247061</v>
      </c>
      <c r="J38" s="7" t="s">
        <v>6</v>
      </c>
    </row>
    <row r="39" spans="1:10" x14ac:dyDescent="0.25">
      <c r="A39" s="31">
        <v>41485</v>
      </c>
      <c r="B39" s="5" t="s">
        <v>5</v>
      </c>
      <c r="C39" s="40">
        <v>1685.96</v>
      </c>
      <c r="D39" s="41" t="s">
        <v>4</v>
      </c>
      <c r="E39" s="45">
        <f t="shared" si="1"/>
        <v>1688.9419999999998</v>
      </c>
      <c r="F39" s="41" t="s">
        <v>4</v>
      </c>
      <c r="G39" s="46">
        <f>C39*2/(10+1)+G38*(1-2/(10+1))</f>
        <v>1684.305766136551</v>
      </c>
      <c r="H39" s="41" t="s">
        <v>4</v>
      </c>
      <c r="I39" s="47">
        <f>((I38 * COUNT(C30:C39))-I38+C39)/COUNT(C30:C39)</f>
        <v>1672.9430158022355</v>
      </c>
      <c r="J39" s="7" t="s">
        <v>6</v>
      </c>
    </row>
    <row r="40" spans="1:10" x14ac:dyDescent="0.25">
      <c r="A40" s="31">
        <v>41486</v>
      </c>
      <c r="B40" s="5" t="s">
        <v>5</v>
      </c>
      <c r="C40" s="40">
        <v>1685.73</v>
      </c>
      <c r="D40" s="41" t="s">
        <v>4</v>
      </c>
      <c r="E40" s="45">
        <f t="shared" si="1"/>
        <v>1689.4239999999998</v>
      </c>
      <c r="F40" s="41" t="s">
        <v>4</v>
      </c>
      <c r="G40" s="46">
        <f>C40*2/(10+1)+G39*(1-2/(10+1))</f>
        <v>1684.5647177480871</v>
      </c>
      <c r="H40" s="41" t="s">
        <v>4</v>
      </c>
      <c r="I40" s="47">
        <f>((I39 * COUNT(C31:C40))-I39+C40)/COUNT(C31:C40)</f>
        <v>1674.221714222012</v>
      </c>
      <c r="J40" s="7" t="s">
        <v>6</v>
      </c>
    </row>
    <row r="41" spans="1:10" x14ac:dyDescent="0.25">
      <c r="A41" s="31">
        <v>41487</v>
      </c>
      <c r="B41" s="5" t="s">
        <v>5</v>
      </c>
      <c r="C41" s="40">
        <v>1706.87</v>
      </c>
      <c r="D41" s="41" t="s">
        <v>4</v>
      </c>
      <c r="E41" s="45">
        <f t="shared" si="1"/>
        <v>1691.1739999999998</v>
      </c>
      <c r="F41" s="41" t="s">
        <v>4</v>
      </c>
      <c r="G41" s="46">
        <f>C41*2/(10+1)+G40*(1-2/(10+1))</f>
        <v>1688.6202236120712</v>
      </c>
      <c r="H41" s="41" t="s">
        <v>4</v>
      </c>
      <c r="I41" s="47">
        <f>((I40 * COUNT(C32:C41))-I40+C41)/COUNT(C32:C41)</f>
        <v>1677.4865427998109</v>
      </c>
      <c r="J41" s="7" t="s">
        <v>6</v>
      </c>
    </row>
    <row r="42" spans="1:10" x14ac:dyDescent="0.25">
      <c r="A42" s="31">
        <v>41488</v>
      </c>
      <c r="B42" s="5" t="s">
        <v>5</v>
      </c>
      <c r="C42" s="40">
        <v>1709.67</v>
      </c>
      <c r="D42" s="41" t="s">
        <v>4</v>
      </c>
      <c r="E42" s="45">
        <f t="shared" si="1"/>
        <v>1692.932</v>
      </c>
      <c r="F42" s="41" t="s">
        <v>4</v>
      </c>
      <c r="G42" s="46">
        <f>C42*2/(10+1)+G41*(1-2/(10+1))</f>
        <v>1692.4474556826035</v>
      </c>
      <c r="H42" s="41" t="s">
        <v>4</v>
      </c>
      <c r="I42" s="47">
        <f>((I41 * COUNT(C33:C42))-I41+C42)/COUNT(C33:C42)</f>
        <v>1680.7048885198299</v>
      </c>
      <c r="J42" s="7" t="s">
        <v>6</v>
      </c>
    </row>
    <row r="43" spans="1:10" x14ac:dyDescent="0.25">
      <c r="A43" s="31">
        <v>41491</v>
      </c>
      <c r="B43" s="5" t="s">
        <v>5</v>
      </c>
      <c r="C43" s="40">
        <v>1707.14</v>
      </c>
      <c r="D43" s="41" t="s">
        <v>4</v>
      </c>
      <c r="E43" s="45">
        <f t="shared" si="1"/>
        <v>1694.0930000000001</v>
      </c>
      <c r="F43" s="41" t="s">
        <v>4</v>
      </c>
      <c r="G43" s="46">
        <f>C43*2/(10+1)+G42*(1-2/(10+1))</f>
        <v>1695.1188273766757</v>
      </c>
      <c r="H43" s="41" t="s">
        <v>4</v>
      </c>
      <c r="I43" s="47">
        <f>((I42 * COUNT(C34:C43))-I42+C43)/COUNT(C34:C43)</f>
        <v>1683.3483996678472</v>
      </c>
      <c r="J43" s="7" t="s">
        <v>6</v>
      </c>
    </row>
    <row r="44" spans="1:10" x14ac:dyDescent="0.25">
      <c r="A44" s="31">
        <v>41492</v>
      </c>
      <c r="B44" s="5" t="s">
        <v>5</v>
      </c>
      <c r="C44" s="40">
        <v>1697.37</v>
      </c>
      <c r="D44" s="41" t="s">
        <v>4</v>
      </c>
      <c r="E44" s="45">
        <f t="shared" si="1"/>
        <v>1694.5909999999999</v>
      </c>
      <c r="F44" s="41" t="s">
        <v>4</v>
      </c>
      <c r="G44" s="46">
        <f>C44*2/(10+1)+G43*(1-2/(10+1))</f>
        <v>1695.5281314900071</v>
      </c>
      <c r="H44" s="41" t="s">
        <v>4</v>
      </c>
      <c r="I44" s="47">
        <f>((I43 * COUNT(C35:C44))-I43+C44)/COUNT(C35:C44)</f>
        <v>1684.7505597010622</v>
      </c>
      <c r="J44" s="7" t="s">
        <v>6</v>
      </c>
    </row>
    <row r="45" spans="1:10" x14ac:dyDescent="0.25">
      <c r="A45" s="31">
        <v>41493</v>
      </c>
      <c r="B45" s="5" t="s">
        <v>5</v>
      </c>
      <c r="C45" s="40">
        <v>1690.91</v>
      </c>
      <c r="D45" s="41" t="s">
        <v>4</v>
      </c>
      <c r="E45" s="45">
        <f t="shared" si="1"/>
        <v>1695.0880000000002</v>
      </c>
      <c r="F45" s="41" t="s">
        <v>4</v>
      </c>
      <c r="G45" s="46">
        <f>C45*2/(10+1)+G44*(1-2/(10+1))</f>
        <v>1694.6884712190968</v>
      </c>
      <c r="H45" s="41" t="s">
        <v>4</v>
      </c>
      <c r="I45" s="47">
        <f>((I44 * COUNT(C36:C45))-I44+C45)/COUNT(C36:C45)</f>
        <v>1685.3665037309561</v>
      </c>
      <c r="J45" s="7" t="s">
        <v>6</v>
      </c>
    </row>
    <row r="46" spans="1:10" x14ac:dyDescent="0.25">
      <c r="A46" s="31">
        <v>41494</v>
      </c>
      <c r="B46" s="5" t="s">
        <v>5</v>
      </c>
      <c r="C46" s="40">
        <v>1697.48</v>
      </c>
      <c r="D46" s="41" t="s">
        <v>4</v>
      </c>
      <c r="E46" s="45">
        <f t="shared" si="1"/>
        <v>1695.8110000000001</v>
      </c>
      <c r="F46" s="41" t="s">
        <v>4</v>
      </c>
      <c r="G46" s="46">
        <f>C46*2/(10+1)+G45*(1-2/(10+1))</f>
        <v>1695.1960219065336</v>
      </c>
      <c r="H46" s="41" t="s">
        <v>4</v>
      </c>
      <c r="I46" s="47">
        <f>((I45 * COUNT(C37:C46))-I45+C46)/COUNT(C37:C46)</f>
        <v>1686.5778533578607</v>
      </c>
      <c r="J46" s="7" t="s">
        <v>6</v>
      </c>
    </row>
    <row r="47" spans="1:10" x14ac:dyDescent="0.25">
      <c r="A47" s="31">
        <v>41495</v>
      </c>
      <c r="B47" s="5" t="s">
        <v>5</v>
      </c>
      <c r="C47" s="40">
        <v>1691.42</v>
      </c>
      <c r="D47" s="41" t="s">
        <v>4</v>
      </c>
      <c r="E47" s="45">
        <f t="shared" si="1"/>
        <v>1695.7879999999998</v>
      </c>
      <c r="F47" s="41" t="s">
        <v>4</v>
      </c>
      <c r="G47" s="46">
        <f>C47*2/(10+1)+G46*(1-2/(10+1))</f>
        <v>1694.5094724689818</v>
      </c>
      <c r="H47" s="41" t="s">
        <v>4</v>
      </c>
      <c r="I47" s="47">
        <f>((I46 * COUNT(C38:C47))-I46+C47)/COUNT(C38:C47)</f>
        <v>1687.0620680220745</v>
      </c>
      <c r="J47" s="7" t="s">
        <v>6</v>
      </c>
    </row>
    <row r="48" spans="1:10" x14ac:dyDescent="0.25">
      <c r="A48" s="31">
        <v>41498</v>
      </c>
      <c r="B48" s="5" t="s">
        <v>5</v>
      </c>
      <c r="C48" s="40">
        <v>1689.47</v>
      </c>
      <c r="D48" s="41" t="s">
        <v>4</v>
      </c>
      <c r="E48" s="45">
        <f t="shared" si="1"/>
        <v>1696.2019999999998</v>
      </c>
      <c r="F48" s="41" t="s">
        <v>4</v>
      </c>
      <c r="G48" s="46">
        <f>C48*2/(10+1)+G47*(1-2/(10+1))</f>
        <v>1693.5932047473486</v>
      </c>
      <c r="H48" s="41" t="s">
        <v>4</v>
      </c>
      <c r="I48" s="47">
        <f>((I47 * COUNT(C39:C48))-I47+C48)/COUNT(C39:C48)</f>
        <v>1687.3028612198673</v>
      </c>
      <c r="J48" s="7" t="s">
        <v>6</v>
      </c>
    </row>
    <row r="49" spans="1:10" x14ac:dyDescent="0.25">
      <c r="A49" s="31">
        <v>41499</v>
      </c>
      <c r="B49" s="5" t="s">
        <v>5</v>
      </c>
      <c r="C49" s="40">
        <v>1694.16</v>
      </c>
      <c r="D49" s="41" t="s">
        <v>4</v>
      </c>
      <c r="E49" s="45">
        <f t="shared" si="1"/>
        <v>1697.0220000000002</v>
      </c>
      <c r="F49" s="41" t="s">
        <v>4</v>
      </c>
      <c r="G49" s="46">
        <f>C49*2/(10+1)+G48*(1-2/(10+1))</f>
        <v>1693.6962584296487</v>
      </c>
      <c r="H49" s="41" t="s">
        <v>4</v>
      </c>
      <c r="I49" s="47">
        <f>((I48 * COUNT(C40:C49))-I48+C49)/COUNT(C40:C49)</f>
        <v>1687.9885750978806</v>
      </c>
      <c r="J49" s="7" t="s">
        <v>6</v>
      </c>
    </row>
    <row r="50" spans="1:10" x14ac:dyDescent="0.25">
      <c r="A50" s="31">
        <v>41500</v>
      </c>
      <c r="B50" s="5" t="s">
        <v>5</v>
      </c>
      <c r="C50" s="40">
        <v>1685.39</v>
      </c>
      <c r="D50" s="41" t="s">
        <v>4</v>
      </c>
      <c r="E50" s="45">
        <f t="shared" si="1"/>
        <v>1696.9880000000001</v>
      </c>
      <c r="F50" s="41" t="s">
        <v>4</v>
      </c>
      <c r="G50" s="46">
        <f>C50*2/(10+1)+G49*(1-2/(10+1))</f>
        <v>1692.186029624258</v>
      </c>
      <c r="H50" s="41" t="s">
        <v>4</v>
      </c>
      <c r="I50" s="47">
        <f>((I49 * COUNT(C41:C50))-I49+C50)/COUNT(C41:C50)</f>
        <v>1687.7287175880926</v>
      </c>
      <c r="J50" s="7" t="s">
        <v>6</v>
      </c>
    </row>
    <row r="51" spans="1:10" x14ac:dyDescent="0.25">
      <c r="A51" s="31">
        <v>41501</v>
      </c>
      <c r="B51" s="5" t="s">
        <v>5</v>
      </c>
      <c r="C51" s="40">
        <v>1661.32</v>
      </c>
      <c r="D51" s="41" t="s">
        <v>4</v>
      </c>
      <c r="E51" s="45">
        <f t="shared" si="1"/>
        <v>1692.4329999999998</v>
      </c>
      <c r="F51" s="41" t="s">
        <v>4</v>
      </c>
      <c r="G51" s="46">
        <f>C51*2/(10+1)+G50*(1-2/(10+1))</f>
        <v>1686.5740242380291</v>
      </c>
      <c r="H51" s="41" t="s">
        <v>4</v>
      </c>
      <c r="I51" s="47">
        <f>((I50 * COUNT(C42:C51))-I50+C51)/COUNT(C42:C51)</f>
        <v>1685.0878458292834</v>
      </c>
      <c r="J51" s="7" t="s">
        <v>6</v>
      </c>
    </row>
    <row r="52" spans="1:10" x14ac:dyDescent="0.25">
      <c r="A52" s="31">
        <v>41502</v>
      </c>
      <c r="B52" s="5" t="s">
        <v>5</v>
      </c>
      <c r="C52" s="40">
        <v>1655.83</v>
      </c>
      <c r="D52" s="41" t="s">
        <v>4</v>
      </c>
      <c r="E52" s="45">
        <f t="shared" si="1"/>
        <v>1687.0489999999998</v>
      </c>
      <c r="F52" s="41" t="s">
        <v>4</v>
      </c>
      <c r="G52" s="46">
        <f>C52*2/(10+1)+G51*(1-2/(10+1))</f>
        <v>1680.9842016492964</v>
      </c>
      <c r="H52" s="41" t="s">
        <v>4</v>
      </c>
      <c r="I52" s="47">
        <f>((I51 * COUNT(C43:C52))-I51+C52)/COUNT(C43:C52)</f>
        <v>1682.1620612463551</v>
      </c>
      <c r="J52" s="7" t="s">
        <v>6</v>
      </c>
    </row>
    <row r="53" spans="1:10" x14ac:dyDescent="0.25">
      <c r="A53" s="31">
        <v>41505</v>
      </c>
      <c r="B53" s="5" t="s">
        <v>5</v>
      </c>
      <c r="C53" s="40">
        <v>1646.06</v>
      </c>
      <c r="D53" s="41" t="s">
        <v>4</v>
      </c>
      <c r="E53" s="45">
        <f t="shared" si="1"/>
        <v>1680.941</v>
      </c>
      <c r="F53" s="41" t="s">
        <v>4</v>
      </c>
      <c r="G53" s="46">
        <f>C53*2/(10+1)+G52*(1-2/(10+1))</f>
        <v>1674.6343468039697</v>
      </c>
      <c r="H53" s="41" t="s">
        <v>4</v>
      </c>
      <c r="I53" s="47">
        <f>((I52 * COUNT(C44:C53))-I52+C53)/COUNT(C44:C53)</f>
        <v>1678.5518551217197</v>
      </c>
      <c r="J53" s="7" t="s">
        <v>6</v>
      </c>
    </row>
    <row r="54" spans="1:10" x14ac:dyDescent="0.25">
      <c r="A54" s="31">
        <v>41506</v>
      </c>
      <c r="B54" s="5" t="s">
        <v>5</v>
      </c>
      <c r="C54" s="40">
        <v>1652.35</v>
      </c>
      <c r="D54" s="41" t="s">
        <v>4</v>
      </c>
      <c r="E54" s="45">
        <f t="shared" si="1"/>
        <v>1676.4389999999999</v>
      </c>
      <c r="F54" s="41" t="s">
        <v>4</v>
      </c>
      <c r="G54" s="46">
        <f>C54*2/(10+1)+G53*(1-2/(10+1))</f>
        <v>1670.5826473850661</v>
      </c>
      <c r="H54" s="41" t="s">
        <v>4</v>
      </c>
      <c r="I54" s="47">
        <f>((I53 * COUNT(C45:C54))-I53+C54)/COUNT(C45:C54)</f>
        <v>1675.9316696095477</v>
      </c>
      <c r="J54" s="7" t="s">
        <v>6</v>
      </c>
    </row>
    <row r="55" spans="1:10" x14ac:dyDescent="0.25">
      <c r="A55" s="31">
        <v>41507</v>
      </c>
      <c r="B55" s="5" t="s">
        <v>5</v>
      </c>
      <c r="C55" s="40">
        <v>1642.8</v>
      </c>
      <c r="D55" s="41" t="s">
        <v>4</v>
      </c>
      <c r="E55" s="45">
        <f t="shared" si="1"/>
        <v>1671.6279999999999</v>
      </c>
      <c r="F55" s="41" t="s">
        <v>4</v>
      </c>
      <c r="G55" s="46">
        <f>C55*2/(10+1)+G54*(1-2/(10+1))</f>
        <v>1665.5312569514176</v>
      </c>
      <c r="H55" s="41" t="s">
        <v>4</v>
      </c>
      <c r="I55" s="47">
        <f>((I54 * COUNT(C46:C55))-I54+C55)/COUNT(C46:C55)</f>
        <v>1672.6185026485928</v>
      </c>
      <c r="J55" s="7" t="s">
        <v>6</v>
      </c>
    </row>
    <row r="56" spans="1:10" x14ac:dyDescent="0.25">
      <c r="A56" s="31">
        <v>41508</v>
      </c>
      <c r="B56" s="5" t="s">
        <v>5</v>
      </c>
      <c r="C56" s="40">
        <v>1656.96</v>
      </c>
      <c r="D56" s="41" t="s">
        <v>4</v>
      </c>
      <c r="E56" s="45">
        <f t="shared" si="1"/>
        <v>1667.5759999999998</v>
      </c>
      <c r="F56" s="41" t="s">
        <v>4</v>
      </c>
      <c r="G56" s="46">
        <f>C56*2/(10+1)+G55*(1-2/(10+1))</f>
        <v>1663.9728465966143</v>
      </c>
      <c r="H56" s="41" t="s">
        <v>4</v>
      </c>
      <c r="I56" s="47">
        <f>((I55 * COUNT(C47:C56))-I55+C56)/COUNT(C47:C56)</f>
        <v>1671.0526523837336</v>
      </c>
      <c r="J56" s="7" t="s">
        <v>6</v>
      </c>
    </row>
    <row r="57" spans="1:10" x14ac:dyDescent="0.25">
      <c r="A57" s="31">
        <v>41509</v>
      </c>
      <c r="B57" s="5" t="s">
        <v>5</v>
      </c>
      <c r="C57" s="40">
        <v>1663.5</v>
      </c>
      <c r="D57" s="41" t="s">
        <v>4</v>
      </c>
      <c r="E57" s="45">
        <f t="shared" si="1"/>
        <v>1664.7840000000001</v>
      </c>
      <c r="F57" s="41" t="s">
        <v>4</v>
      </c>
      <c r="G57" s="46">
        <f>C57*2/(10+1)+G56*(1-2/(10+1))</f>
        <v>1663.886874488139</v>
      </c>
      <c r="H57" s="41" t="s">
        <v>4</v>
      </c>
      <c r="I57" s="47">
        <f>((I56 * COUNT(C48:C57))-I56+C57)/COUNT(C48:C57)</f>
        <v>1670.2973871453601</v>
      </c>
      <c r="J57" s="7" t="s">
        <v>6</v>
      </c>
    </row>
    <row r="58" spans="1:10" x14ac:dyDescent="0.25">
      <c r="A58" s="31">
        <v>41512</v>
      </c>
      <c r="B58" s="5" t="s">
        <v>5</v>
      </c>
      <c r="C58" s="40">
        <v>1656.78</v>
      </c>
      <c r="D58" s="41" t="s">
        <v>4</v>
      </c>
      <c r="E58" s="45">
        <f t="shared" si="1"/>
        <v>1661.5149999999999</v>
      </c>
      <c r="F58" s="41" t="s">
        <v>4</v>
      </c>
      <c r="G58" s="46">
        <f>C58*2/(10+1)+G57*(1-2/(10+1))</f>
        <v>1662.5947154902956</v>
      </c>
      <c r="H58" s="41" t="s">
        <v>4</v>
      </c>
      <c r="I58" s="47">
        <f>((I57 * COUNT(C49:C58))-I57+C58)/COUNT(C49:C58)</f>
        <v>1668.9456484308241</v>
      </c>
      <c r="J58" s="7" t="s">
        <v>6</v>
      </c>
    </row>
    <row r="59" spans="1:10" x14ac:dyDescent="0.25">
      <c r="A59" s="31">
        <v>41513</v>
      </c>
      <c r="B59" s="5" t="s">
        <v>5</v>
      </c>
      <c r="C59" s="40">
        <v>1630.48</v>
      </c>
      <c r="D59" s="41" t="s">
        <v>4</v>
      </c>
      <c r="E59" s="45">
        <f t="shared" si="1"/>
        <v>1655.1470000000002</v>
      </c>
      <c r="F59" s="41" t="s">
        <v>4</v>
      </c>
      <c r="G59" s="46">
        <f>C59*2/(10+1)+G58*(1-2/(10+1))</f>
        <v>1656.7556763102418</v>
      </c>
      <c r="H59" s="41" t="s">
        <v>4</v>
      </c>
      <c r="I59" s="47">
        <f>((I58 * COUNT(C50:C59))-I58+C59)/COUNT(C50:C59)</f>
        <v>1665.0990835877415</v>
      </c>
      <c r="J59" s="7" t="s">
        <v>6</v>
      </c>
    </row>
    <row r="60" spans="1:10" x14ac:dyDescent="0.25">
      <c r="A60" s="31">
        <v>41514</v>
      </c>
      <c r="B60" s="5" t="s">
        <v>5</v>
      </c>
      <c r="C60" s="40">
        <v>1634.96</v>
      </c>
      <c r="D60" s="41" t="s">
        <v>4</v>
      </c>
      <c r="E60" s="45">
        <f t="shared" si="1"/>
        <v>1650.104</v>
      </c>
      <c r="F60" s="41" t="s">
        <v>4</v>
      </c>
      <c r="G60" s="46">
        <f>C60*2/(10+1)+G59*(1-2/(10+1))</f>
        <v>1652.7928260720159</v>
      </c>
      <c r="H60" s="41" t="s">
        <v>4</v>
      </c>
      <c r="I60" s="47">
        <f>((I59 * COUNT(C51:C60))-I59+C60)/COUNT(C51:C60)</f>
        <v>1662.0851752289673</v>
      </c>
      <c r="J60" s="7" t="s">
        <v>6</v>
      </c>
    </row>
    <row r="61" spans="1:10" x14ac:dyDescent="0.25">
      <c r="A61" s="31">
        <v>41515</v>
      </c>
      <c r="B61" s="5" t="s">
        <v>5</v>
      </c>
      <c r="C61" s="40">
        <v>1638.17</v>
      </c>
      <c r="D61" s="41" t="s">
        <v>4</v>
      </c>
      <c r="E61" s="45">
        <f t="shared" si="1"/>
        <v>1647.789</v>
      </c>
      <c r="F61" s="41" t="s">
        <v>4</v>
      </c>
      <c r="G61" s="46">
        <f>C61*2/(10+1)+G60*(1-2/(10+1))</f>
        <v>1650.1341304225584</v>
      </c>
      <c r="H61" s="41" t="s">
        <v>4</v>
      </c>
      <c r="I61" s="47">
        <f>((I60 * COUNT(C52:C61))-I60+C61)/COUNT(C52:C61)</f>
        <v>1659.6936577060703</v>
      </c>
      <c r="J61" s="7" t="s">
        <v>6</v>
      </c>
    </row>
    <row r="62" spans="1:10" x14ac:dyDescent="0.25">
      <c r="A62" s="31">
        <v>41516</v>
      </c>
      <c r="B62" s="5" t="s">
        <v>5</v>
      </c>
      <c r="C62" s="40">
        <v>1632.97</v>
      </c>
      <c r="D62" s="41" t="s">
        <v>4</v>
      </c>
      <c r="E62" s="45">
        <f t="shared" si="1"/>
        <v>1645.5029999999999</v>
      </c>
      <c r="F62" s="41" t="s">
        <v>4</v>
      </c>
      <c r="G62" s="46">
        <f>C62*2/(10+1)+G61*(1-2/(10+1))</f>
        <v>1647.0133794366386</v>
      </c>
      <c r="H62" s="41" t="s">
        <v>4</v>
      </c>
      <c r="I62" s="47">
        <f>((I61 * COUNT(C53:C62))-I61+C62)/COUNT(C53:C62)</f>
        <v>1657.0212919354635</v>
      </c>
      <c r="J62" s="7" t="s">
        <v>6</v>
      </c>
    </row>
    <row r="63" spans="1:10" x14ac:dyDescent="0.25">
      <c r="A63" s="31">
        <v>41520</v>
      </c>
      <c r="B63" s="5" t="s">
        <v>5</v>
      </c>
      <c r="C63" s="40">
        <v>1639.77</v>
      </c>
      <c r="D63" s="41" t="s">
        <v>4</v>
      </c>
      <c r="E63" s="45">
        <f t="shared" si="1"/>
        <v>1644.8739999999998</v>
      </c>
      <c r="F63" s="41" t="s">
        <v>4</v>
      </c>
      <c r="G63" s="46">
        <f>C63*2/(10+1)+G62*(1-2/(10+1))</f>
        <v>1645.6964013572497</v>
      </c>
      <c r="H63" s="41" t="s">
        <v>4</v>
      </c>
      <c r="I63" s="47">
        <f>((I62 * COUNT(C54:C63))-I62+C63)/COUNT(C54:C63)</f>
        <v>1655.2961627419172</v>
      </c>
      <c r="J63" s="7" t="s">
        <v>6</v>
      </c>
    </row>
    <row r="64" spans="1:10" x14ac:dyDescent="0.25">
      <c r="A64" s="31">
        <v>41521</v>
      </c>
      <c r="B64" s="5" t="s">
        <v>5</v>
      </c>
      <c r="C64" s="40">
        <v>1653.08</v>
      </c>
      <c r="D64" s="41" t="s">
        <v>4</v>
      </c>
      <c r="E64" s="45">
        <f t="shared" si="1"/>
        <v>1644.9470000000001</v>
      </c>
      <c r="F64" s="41" t="s">
        <v>4</v>
      </c>
      <c r="G64" s="46">
        <f>C64*2/(10+1)+G63*(1-2/(10+1))</f>
        <v>1647.0388738377496</v>
      </c>
      <c r="H64" s="41" t="s">
        <v>4</v>
      </c>
      <c r="I64" s="47">
        <f>((I63 * COUNT(C55:C64))-I63+C64)/COUNT(C55:C64)</f>
        <v>1655.0745464677252</v>
      </c>
      <c r="J64" s="7" t="s">
        <v>6</v>
      </c>
    </row>
    <row r="65" spans="1:10" x14ac:dyDescent="0.25">
      <c r="A65" s="31">
        <v>41522</v>
      </c>
      <c r="B65" s="5" t="s">
        <v>5</v>
      </c>
      <c r="C65" s="40">
        <v>1655.08</v>
      </c>
      <c r="D65" s="41" t="s">
        <v>4</v>
      </c>
      <c r="E65" s="45">
        <f t="shared" si="1"/>
        <v>1646.175</v>
      </c>
      <c r="F65" s="41" t="s">
        <v>4</v>
      </c>
      <c r="G65" s="46">
        <f>C65*2/(10+1)+G64*(1-2/(10+1))</f>
        <v>1648.5008967763406</v>
      </c>
      <c r="H65" s="41" t="s">
        <v>4</v>
      </c>
      <c r="I65" s="47">
        <f>((I64 * COUNT(C56:C65))-I64+C65)/COUNT(C56:C65)</f>
        <v>1655.0750918209528</v>
      </c>
      <c r="J65" s="7" t="s">
        <v>6</v>
      </c>
    </row>
    <row r="66" spans="1:10" x14ac:dyDescent="0.25">
      <c r="A66" s="31">
        <v>41523</v>
      </c>
      <c r="B66" s="5" t="s">
        <v>5</v>
      </c>
      <c r="C66" s="40">
        <v>1655.17</v>
      </c>
      <c r="D66" s="41" t="s">
        <v>4</v>
      </c>
      <c r="E66" s="45">
        <f t="shared" si="1"/>
        <v>1645.9959999999999</v>
      </c>
      <c r="F66" s="41" t="s">
        <v>4</v>
      </c>
      <c r="G66" s="46">
        <f>C66*2/(10+1)+G65*(1-2/(10+1))</f>
        <v>1649.7134609988241</v>
      </c>
      <c r="H66" s="41" t="s">
        <v>4</v>
      </c>
      <c r="I66" s="47">
        <f>((I65 * COUNT(C57:C66))-I65+C66)/COUNT(C57:C66)</f>
        <v>1655.0845826388577</v>
      </c>
      <c r="J66" s="7" t="s">
        <v>6</v>
      </c>
    </row>
    <row r="67" spans="1:10" x14ac:dyDescent="0.25">
      <c r="A67" s="31">
        <v>41526</v>
      </c>
      <c r="B67" s="5" t="s">
        <v>5</v>
      </c>
      <c r="C67" s="40">
        <v>1671.71</v>
      </c>
      <c r="D67" s="41" t="s">
        <v>4</v>
      </c>
      <c r="E67" s="45">
        <f t="shared" si="1"/>
        <v>1646.8170000000002</v>
      </c>
      <c r="F67" s="41" t="s">
        <v>4</v>
      </c>
      <c r="G67" s="46">
        <f>C67*2/(10+1)+G66*(1-2/(10+1))</f>
        <v>1653.7128317263105</v>
      </c>
      <c r="H67" s="41" t="s">
        <v>4</v>
      </c>
      <c r="I67" s="47">
        <f>((I66 * COUNT(C58:C67))-I66+C67)/COUNT(C58:C67)</f>
        <v>1656.7471243749719</v>
      </c>
      <c r="J67" s="7" t="s">
        <v>6</v>
      </c>
    </row>
    <row r="68" spans="1:10" x14ac:dyDescent="0.25">
      <c r="A68" s="31">
        <v>41527</v>
      </c>
      <c r="B68" s="5" t="s">
        <v>5</v>
      </c>
      <c r="C68" s="40">
        <v>1683.99</v>
      </c>
      <c r="D68" s="41" t="s">
        <v>4</v>
      </c>
      <c r="E68" s="45">
        <f t="shared" si="1"/>
        <v>1649.538</v>
      </c>
      <c r="F68" s="41" t="s">
        <v>4</v>
      </c>
      <c r="G68" s="46">
        <f>C68*2/(10+1)+G67*(1-2/(10+1))</f>
        <v>1659.2177714124357</v>
      </c>
      <c r="H68" s="41" t="s">
        <v>4</v>
      </c>
      <c r="I68" s="47">
        <f>((I67 * COUNT(C59:C68))-I67+C68)/COUNT(C59:C68)</f>
        <v>1659.4714119374748</v>
      </c>
      <c r="J68" s="7" t="s">
        <v>6</v>
      </c>
    </row>
    <row r="69" spans="1:10" x14ac:dyDescent="0.25">
      <c r="A69" s="31">
        <v>41528</v>
      </c>
      <c r="B69" s="5" t="s">
        <v>5</v>
      </c>
      <c r="C69" s="40">
        <v>1689.13</v>
      </c>
      <c r="D69" s="41" t="s">
        <v>4</v>
      </c>
      <c r="E69" s="45">
        <f t="shared" si="1"/>
        <v>1655.4029999999998</v>
      </c>
      <c r="F69" s="41" t="s">
        <v>4</v>
      </c>
      <c r="G69" s="46">
        <f>C69*2/(10+1)+G68*(1-2/(10+1))</f>
        <v>1664.6563584283563</v>
      </c>
      <c r="H69" s="41" t="s">
        <v>4</v>
      </c>
      <c r="I69" s="47">
        <f>((I68 * COUNT(C60:C69))-I68+C69)/COUNT(C60:C69)</f>
        <v>1662.4372707437274</v>
      </c>
      <c r="J69" s="7" t="s">
        <v>6</v>
      </c>
    </row>
    <row r="70" spans="1:10" x14ac:dyDescent="0.25">
      <c r="A70" s="31">
        <v>41529</v>
      </c>
      <c r="B70" s="5" t="s">
        <v>5</v>
      </c>
      <c r="C70" s="40">
        <v>1683.42</v>
      </c>
      <c r="D70" s="41" t="s">
        <v>4</v>
      </c>
      <c r="E70" s="45">
        <f t="shared" si="1"/>
        <v>1660.2489999999998</v>
      </c>
      <c r="F70" s="41" t="s">
        <v>4</v>
      </c>
      <c r="G70" s="46">
        <f>C70*2/(10+1)+G69*(1-2/(10+1))</f>
        <v>1668.0679296232004</v>
      </c>
      <c r="H70" s="41" t="s">
        <v>4</v>
      </c>
      <c r="I70" s="47">
        <f>((I69 * COUNT(C61:C70))-I69+C70)/COUNT(C61:C70)</f>
        <v>1664.5355436693546</v>
      </c>
      <c r="J70" s="7" t="s">
        <v>6</v>
      </c>
    </row>
    <row r="71" spans="1:10" x14ac:dyDescent="0.25">
      <c r="A71" s="31">
        <v>41530</v>
      </c>
      <c r="B71" s="5" t="s">
        <v>5</v>
      </c>
      <c r="C71" s="40">
        <v>1687.99</v>
      </c>
      <c r="D71" s="41" t="s">
        <v>4</v>
      </c>
      <c r="E71" s="45">
        <f t="shared" si="1"/>
        <v>1665.2309999999998</v>
      </c>
      <c r="F71" s="41" t="s">
        <v>4</v>
      </c>
      <c r="G71" s="46">
        <f>C71*2/(10+1)+G70*(1-2/(10+1))</f>
        <v>1671.6901242371639</v>
      </c>
      <c r="H71" s="41" t="s">
        <v>4</v>
      </c>
      <c r="I71" s="47">
        <f>((I70 * COUNT(C62:C71))-I70+C71)/COUNT(C62:C71)</f>
        <v>1666.880989302419</v>
      </c>
      <c r="J71" s="7" t="s">
        <v>6</v>
      </c>
    </row>
    <row r="72" spans="1:10" x14ac:dyDescent="0.25">
      <c r="A72" s="31">
        <v>41533</v>
      </c>
      <c r="B72" s="5" t="s">
        <v>5</v>
      </c>
      <c r="C72" s="40">
        <v>1697.6</v>
      </c>
      <c r="D72" s="41" t="s">
        <v>4</v>
      </c>
      <c r="E72" s="45">
        <f t="shared" si="1"/>
        <v>1671.694</v>
      </c>
      <c r="F72" s="41" t="s">
        <v>4</v>
      </c>
      <c r="G72" s="46">
        <f>C72*2/(10+1)+G71*(1-2/(10+1))</f>
        <v>1676.4010107394975</v>
      </c>
      <c r="H72" s="41" t="s">
        <v>4</v>
      </c>
      <c r="I72" s="47">
        <f>((I71 * COUNT(C63:C72))-I71+C72)/COUNT(C63:C72)</f>
        <v>1669.9528903721771</v>
      </c>
      <c r="J72" s="7" t="s">
        <v>6</v>
      </c>
    </row>
    <row r="73" spans="1:10" x14ac:dyDescent="0.25">
      <c r="A73" s="31">
        <v>41534</v>
      </c>
      <c r="B73" s="5" t="s">
        <v>5</v>
      </c>
      <c r="C73" s="40">
        <v>1704.76</v>
      </c>
      <c r="D73" s="41" t="s">
        <v>4</v>
      </c>
      <c r="E73" s="45">
        <f t="shared" si="1"/>
        <v>1678.193</v>
      </c>
      <c r="F73" s="41" t="s">
        <v>4</v>
      </c>
      <c r="G73" s="46">
        <f>C73*2/(10+1)+G72*(1-2/(10+1))</f>
        <v>1681.5571906050434</v>
      </c>
      <c r="H73" s="41" t="s">
        <v>4</v>
      </c>
      <c r="I73" s="47">
        <f>((I72 * COUNT(C64:C73))-I72+C73)/COUNT(C64:C73)</f>
        <v>1673.4336013349591</v>
      </c>
      <c r="J73" s="7" t="s">
        <v>6</v>
      </c>
    </row>
    <row r="74" spans="1:10" x14ac:dyDescent="0.25">
      <c r="A74" s="31">
        <v>41535</v>
      </c>
      <c r="B74" s="5" t="s">
        <v>5</v>
      </c>
      <c r="C74" s="40">
        <v>1725.52</v>
      </c>
      <c r="D74" s="41" t="s">
        <v>4</v>
      </c>
      <c r="E74" s="45">
        <f t="shared" si="1"/>
        <v>1685.4369999999999</v>
      </c>
      <c r="F74" s="41" t="s">
        <v>4</v>
      </c>
      <c r="G74" s="46">
        <f>C74*2/(10+1)+G73*(1-2/(10+1))</f>
        <v>1689.5504286768537</v>
      </c>
      <c r="H74" s="41" t="s">
        <v>4</v>
      </c>
      <c r="I74" s="47">
        <f>((I73 * COUNT(C65:C74))-I73+C74)/COUNT(C65:C74)</f>
        <v>1678.6422412014631</v>
      </c>
      <c r="J74" s="7" t="s">
        <v>6</v>
      </c>
    </row>
    <row r="75" spans="1:10" x14ac:dyDescent="0.25">
      <c r="A75" s="31">
        <v>41536</v>
      </c>
      <c r="B75" s="5" t="s">
        <v>5</v>
      </c>
      <c r="C75" s="40">
        <v>1722.34</v>
      </c>
      <c r="D75" s="41" t="s">
        <v>4</v>
      </c>
      <c r="E75" s="45">
        <f t="shared" si="1"/>
        <v>1692.163</v>
      </c>
      <c r="F75" s="41" t="s">
        <v>4</v>
      </c>
      <c r="G75" s="46">
        <f>C75*2/(10+1)+G74*(1-2/(10+1))</f>
        <v>1695.5121689174257</v>
      </c>
      <c r="H75" s="41" t="s">
        <v>4</v>
      </c>
      <c r="I75" s="47">
        <f>((I74 * COUNT(C66:C75))-I74+C75)/COUNT(C66:C75)</f>
        <v>1683.0120170813166</v>
      </c>
      <c r="J75" s="7" t="s">
        <v>6</v>
      </c>
    </row>
    <row r="76" spans="1:10" x14ac:dyDescent="0.25">
      <c r="A76" s="31">
        <v>41537</v>
      </c>
      <c r="B76" s="5" t="s">
        <v>5</v>
      </c>
      <c r="C76" s="40">
        <v>1709.91</v>
      </c>
      <c r="D76" s="41" t="s">
        <v>4</v>
      </c>
      <c r="E76" s="45">
        <f t="shared" si="1"/>
        <v>1697.6370000000002</v>
      </c>
      <c r="F76" s="41" t="s">
        <v>4</v>
      </c>
      <c r="G76" s="46">
        <f>C76*2/(10+1)+G75*(1-2/(10+1))</f>
        <v>1698.1299563869848</v>
      </c>
      <c r="H76" s="41" t="s">
        <v>4</v>
      </c>
      <c r="I76" s="47">
        <f>((I75 * COUNT(C67:C76))-I75+C76)/COUNT(C67:C76)</f>
        <v>1685.7018153731849</v>
      </c>
      <c r="J76" s="7" t="s">
        <v>6</v>
      </c>
    </row>
    <row r="77" spans="1:10" x14ac:dyDescent="0.25">
      <c r="A77" s="31">
        <v>41540</v>
      </c>
      <c r="B77" s="5" t="s">
        <v>5</v>
      </c>
      <c r="C77" s="40">
        <v>1701.84</v>
      </c>
      <c r="D77" s="41" t="s">
        <v>4</v>
      </c>
      <c r="E77" s="45">
        <f t="shared" ref="E77:E112" si="2">AVERAGE(C68:C77)</f>
        <v>1700.65</v>
      </c>
      <c r="F77" s="41" t="s">
        <v>4</v>
      </c>
      <c r="G77" s="46">
        <f>C77*2/(10+1)+G76*(1-2/(10+1))</f>
        <v>1698.8045097711693</v>
      </c>
      <c r="H77" s="41" t="s">
        <v>4</v>
      </c>
      <c r="I77" s="47">
        <f>((I76 * COUNT(C68:C77))-I76+C77)/COUNT(C68:C77)</f>
        <v>1687.3156338358665</v>
      </c>
      <c r="J77" s="7" t="s">
        <v>6</v>
      </c>
    </row>
    <row r="78" spans="1:10" x14ac:dyDescent="0.25">
      <c r="A78" s="31">
        <v>41541</v>
      </c>
      <c r="B78" s="5" t="s">
        <v>5</v>
      </c>
      <c r="C78" s="40">
        <v>1697.42</v>
      </c>
      <c r="D78" s="41" t="s">
        <v>4</v>
      </c>
      <c r="E78" s="45">
        <f t="shared" si="2"/>
        <v>1701.9929999999999</v>
      </c>
      <c r="F78" s="41" t="s">
        <v>4</v>
      </c>
      <c r="G78" s="46">
        <f>C78*2/(10+1)+G77*(1-2/(10+1))</f>
        <v>1698.5527807218655</v>
      </c>
      <c r="H78" s="41" t="s">
        <v>4</v>
      </c>
      <c r="I78" s="47">
        <f>((I77 * COUNT(C69:C78))-I77+C78)/COUNT(C69:C78)</f>
        <v>1688.32607045228</v>
      </c>
      <c r="J78" s="7" t="s">
        <v>6</v>
      </c>
    </row>
    <row r="79" spans="1:10" x14ac:dyDescent="0.25">
      <c r="A79" s="31">
        <v>41542</v>
      </c>
      <c r="B79" s="5" t="s">
        <v>5</v>
      </c>
      <c r="C79" s="40">
        <v>1692.77</v>
      </c>
      <c r="D79" s="41" t="s">
        <v>4</v>
      </c>
      <c r="E79" s="45">
        <f t="shared" si="2"/>
        <v>1702.357</v>
      </c>
      <c r="F79" s="41" t="s">
        <v>4</v>
      </c>
      <c r="G79" s="46">
        <f>C79*2/(10+1)+G78*(1-2/(10+1))</f>
        <v>1697.5013660451625</v>
      </c>
      <c r="H79" s="41" t="s">
        <v>4</v>
      </c>
      <c r="I79" s="47">
        <f>((I78 * COUNT(C70:C79))-I78+C79)/COUNT(C70:C79)</f>
        <v>1688.7704634070519</v>
      </c>
      <c r="J79" s="7" t="s">
        <v>6</v>
      </c>
    </row>
    <row r="80" spans="1:10" x14ac:dyDescent="0.25">
      <c r="A80" s="31">
        <v>41543</v>
      </c>
      <c r="B80" s="5" t="s">
        <v>5</v>
      </c>
      <c r="C80" s="40">
        <v>1698.67</v>
      </c>
      <c r="D80" s="41" t="s">
        <v>4</v>
      </c>
      <c r="E80" s="45">
        <f t="shared" si="2"/>
        <v>1703.8820000000001</v>
      </c>
      <c r="F80" s="41" t="s">
        <v>4</v>
      </c>
      <c r="G80" s="46">
        <f>C80*2/(10+1)+G79*(1-2/(10+1))</f>
        <v>1697.7138449460422</v>
      </c>
      <c r="H80" s="41" t="s">
        <v>4</v>
      </c>
      <c r="I80" s="47">
        <f>((I79 * COUNT(C71:C80))-I79+C80)/COUNT(C71:C80)</f>
        <v>1689.7604170663467</v>
      </c>
      <c r="J80" s="7" t="s">
        <v>6</v>
      </c>
    </row>
    <row r="81" spans="1:10" x14ac:dyDescent="0.25">
      <c r="A81" s="31">
        <v>41544</v>
      </c>
      <c r="B81" s="5" t="s">
        <v>5</v>
      </c>
      <c r="C81" s="40">
        <v>1691.75</v>
      </c>
      <c r="D81" s="41" t="s">
        <v>4</v>
      </c>
      <c r="E81" s="45">
        <f t="shared" si="2"/>
        <v>1704.2580000000003</v>
      </c>
      <c r="F81" s="41" t="s">
        <v>4</v>
      </c>
      <c r="G81" s="46">
        <f>C81*2/(10+1)+G80*(1-2/(10+1))</f>
        <v>1696.629509501307</v>
      </c>
      <c r="H81" s="41" t="s">
        <v>4</v>
      </c>
      <c r="I81" s="47">
        <f>((I80 * COUNT(C72:C81))-I80+C81)/COUNT(C72:C81)</f>
        <v>1689.9593753597121</v>
      </c>
      <c r="J81" s="7" t="s">
        <v>6</v>
      </c>
    </row>
    <row r="82" spans="1:10" x14ac:dyDescent="0.25">
      <c r="A82" s="31">
        <v>41547</v>
      </c>
      <c r="B82" s="5" t="s">
        <v>5</v>
      </c>
      <c r="C82" s="40">
        <v>1681.55</v>
      </c>
      <c r="D82" s="41" t="s">
        <v>4</v>
      </c>
      <c r="E82" s="45">
        <f t="shared" si="2"/>
        <v>1702.6529999999998</v>
      </c>
      <c r="F82" s="41" t="s">
        <v>4</v>
      </c>
      <c r="G82" s="46">
        <f>C82*2/(10+1)+G81*(1-2/(10+1))</f>
        <v>1693.8877805010693</v>
      </c>
      <c r="H82" s="41" t="s">
        <v>4</v>
      </c>
      <c r="I82" s="47">
        <f>((I81 * COUNT(C73:C82))-I81+C82)/COUNT(C73:C82)</f>
        <v>1689.1184378237408</v>
      </c>
      <c r="J82" s="7" t="s">
        <v>6</v>
      </c>
    </row>
    <row r="83" spans="1:10" x14ac:dyDescent="0.25">
      <c r="A83" s="31">
        <v>41548</v>
      </c>
      <c r="B83" s="5" t="s">
        <v>5</v>
      </c>
      <c r="C83" s="40">
        <v>1695</v>
      </c>
      <c r="D83" s="41" t="s">
        <v>4</v>
      </c>
      <c r="E83" s="45">
        <f t="shared" si="2"/>
        <v>1701.6769999999997</v>
      </c>
      <c r="F83" s="41" t="s">
        <v>4</v>
      </c>
      <c r="G83" s="46">
        <f>C83*2/(10+1)+G82*(1-2/(10+1))</f>
        <v>1694.0900022281476</v>
      </c>
      <c r="H83" s="41" t="s">
        <v>4</v>
      </c>
      <c r="I83" s="47">
        <f>((I82 * COUNT(C74:C83))-I82+C83)/COUNT(C74:C83)</f>
        <v>1689.7065940413668</v>
      </c>
      <c r="J83" s="7" t="s">
        <v>6</v>
      </c>
    </row>
    <row r="84" spans="1:10" x14ac:dyDescent="0.25">
      <c r="A84" s="31">
        <v>41549</v>
      </c>
      <c r="B84" s="5" t="s">
        <v>5</v>
      </c>
      <c r="C84" s="40">
        <v>1693.87</v>
      </c>
      <c r="D84" s="41" t="s">
        <v>4</v>
      </c>
      <c r="E84" s="45">
        <f t="shared" si="2"/>
        <v>1698.5119999999999</v>
      </c>
      <c r="F84" s="41" t="s">
        <v>4</v>
      </c>
      <c r="G84" s="46">
        <f>C84*2/(10+1)+G83*(1-2/(10+1))</f>
        <v>1694.0500018230298</v>
      </c>
      <c r="H84" s="41" t="s">
        <v>4</v>
      </c>
      <c r="I84" s="47">
        <f>((I83 * COUNT(C75:C84))-I83+C84)/COUNT(C75:C84)</f>
        <v>1690.1229346372299</v>
      </c>
      <c r="J84" s="7" t="s">
        <v>6</v>
      </c>
    </row>
    <row r="85" spans="1:10" x14ac:dyDescent="0.25">
      <c r="A85" s="31">
        <v>41550</v>
      </c>
      <c r="B85" s="5" t="s">
        <v>5</v>
      </c>
      <c r="C85" s="40">
        <v>1678.66</v>
      </c>
      <c r="D85" s="41" t="s">
        <v>4</v>
      </c>
      <c r="E85" s="45">
        <f t="shared" si="2"/>
        <v>1694.1439999999998</v>
      </c>
      <c r="F85" s="41" t="s">
        <v>4</v>
      </c>
      <c r="G85" s="46">
        <f>C85*2/(10+1)+G84*(1-2/(10+1))</f>
        <v>1691.2518196733879</v>
      </c>
      <c r="H85" s="41" t="s">
        <v>4</v>
      </c>
      <c r="I85" s="47">
        <f>((I84 * COUNT(C76:C85))-I84+C85)/COUNT(C76:C85)</f>
        <v>1688.9766411735072</v>
      </c>
      <c r="J85" s="7" t="s">
        <v>6</v>
      </c>
    </row>
    <row r="86" spans="1:10" x14ac:dyDescent="0.25">
      <c r="A86" s="31">
        <v>41551</v>
      </c>
      <c r="B86" s="5" t="s">
        <v>5</v>
      </c>
      <c r="C86" s="40">
        <v>1690.5</v>
      </c>
      <c r="D86" s="41" t="s">
        <v>4</v>
      </c>
      <c r="E86" s="45">
        <f t="shared" si="2"/>
        <v>1692.203</v>
      </c>
      <c r="F86" s="41" t="s">
        <v>4</v>
      </c>
      <c r="G86" s="46">
        <f>C86*2/(10+1)+G85*(1-2/(10+1))</f>
        <v>1691.1151251873171</v>
      </c>
      <c r="H86" s="41" t="s">
        <v>4</v>
      </c>
      <c r="I86" s="47">
        <f>((I85 * COUNT(C77:C86))-I85+C86)/COUNT(C77:C86)</f>
        <v>1689.1289770561566</v>
      </c>
      <c r="J86" s="7" t="s">
        <v>6</v>
      </c>
    </row>
    <row r="87" spans="1:10" x14ac:dyDescent="0.25">
      <c r="A87" s="31">
        <v>41554</v>
      </c>
      <c r="B87" s="5" t="s">
        <v>5</v>
      </c>
      <c r="C87" s="40">
        <v>1676.12</v>
      </c>
      <c r="D87" s="41" t="s">
        <v>4</v>
      </c>
      <c r="E87" s="45">
        <f t="shared" si="2"/>
        <v>1689.6309999999999</v>
      </c>
      <c r="F87" s="41" t="s">
        <v>4</v>
      </c>
      <c r="G87" s="46">
        <f>C87*2/(10+1)+G86*(1-2/(10+1))</f>
        <v>1688.3887387896229</v>
      </c>
      <c r="H87" s="41" t="s">
        <v>4</v>
      </c>
      <c r="I87" s="47">
        <f>((I86 * COUNT(C78:C87))-I86+C87)/COUNT(C78:C87)</f>
        <v>1687.8280793505407</v>
      </c>
      <c r="J87" s="7" t="s">
        <v>6</v>
      </c>
    </row>
    <row r="88" spans="1:10" x14ac:dyDescent="0.25">
      <c r="A88" s="31">
        <v>41555</v>
      </c>
      <c r="B88" s="5" t="s">
        <v>5</v>
      </c>
      <c r="C88" s="40">
        <v>1655.45</v>
      </c>
      <c r="D88" s="41" t="s">
        <v>4</v>
      </c>
      <c r="E88" s="45">
        <f t="shared" si="2"/>
        <v>1685.434</v>
      </c>
      <c r="F88" s="41" t="s">
        <v>4</v>
      </c>
      <c r="G88" s="46">
        <f>C88*2/(10+1)+G87*(1-2/(10+1))</f>
        <v>1682.3998771915096</v>
      </c>
      <c r="H88" s="41" t="s">
        <v>4</v>
      </c>
      <c r="I88" s="47">
        <f>((I87 * COUNT(C79:C88))-I87+C88)/COUNT(C79:C88)</f>
        <v>1684.5902714154868</v>
      </c>
      <c r="J88" s="7" t="s">
        <v>6</v>
      </c>
    </row>
    <row r="89" spans="1:10" x14ac:dyDescent="0.25">
      <c r="A89" s="31">
        <v>41556</v>
      </c>
      <c r="B89" s="5" t="s">
        <v>5</v>
      </c>
      <c r="C89" s="40">
        <v>1656.4</v>
      </c>
      <c r="D89" s="41" t="s">
        <v>4</v>
      </c>
      <c r="E89" s="45">
        <f t="shared" si="2"/>
        <v>1681.797</v>
      </c>
      <c r="F89" s="41" t="s">
        <v>4</v>
      </c>
      <c r="G89" s="46">
        <f>C89*2/(10+1)+G88*(1-2/(10+1))</f>
        <v>1677.6726267930533</v>
      </c>
      <c r="H89" s="41" t="s">
        <v>4</v>
      </c>
      <c r="I89" s="47">
        <f>((I88 * COUNT(C80:C89))-I88+C89)/COUNT(C80:C89)</f>
        <v>1681.7712442739382</v>
      </c>
      <c r="J89" s="7" t="s">
        <v>6</v>
      </c>
    </row>
    <row r="90" spans="1:10" x14ac:dyDescent="0.25">
      <c r="A90" s="31">
        <v>41557</v>
      </c>
      <c r="B90" s="5" t="s">
        <v>5</v>
      </c>
      <c r="C90" s="40">
        <v>1692.56</v>
      </c>
      <c r="D90" s="41" t="s">
        <v>4</v>
      </c>
      <c r="E90" s="45">
        <f t="shared" si="2"/>
        <v>1681.1860000000001</v>
      </c>
      <c r="F90" s="41" t="s">
        <v>4</v>
      </c>
      <c r="G90" s="46">
        <f>C90*2/(10+1)+G89*(1-2/(10+1))</f>
        <v>1680.379421921589</v>
      </c>
      <c r="H90" s="41" t="s">
        <v>4</v>
      </c>
      <c r="I90" s="47">
        <f>((I89 * COUNT(C81:C90))-I89+C90)/COUNT(C81:C90)</f>
        <v>1682.8501198465444</v>
      </c>
      <c r="J90" s="7" t="s">
        <v>6</v>
      </c>
    </row>
    <row r="91" spans="1:10" x14ac:dyDescent="0.25">
      <c r="A91" s="31">
        <v>41558</v>
      </c>
      <c r="B91" s="5" t="s">
        <v>5</v>
      </c>
      <c r="C91" s="40">
        <v>1703.2</v>
      </c>
      <c r="D91" s="41" t="s">
        <v>4</v>
      </c>
      <c r="E91" s="45">
        <f t="shared" si="2"/>
        <v>1682.3310000000001</v>
      </c>
      <c r="F91" s="41" t="s">
        <v>4</v>
      </c>
      <c r="G91" s="46">
        <f>C91*2/(10+1)+G90*(1-2/(10+1))</f>
        <v>1684.5286179358454</v>
      </c>
      <c r="H91" s="41" t="s">
        <v>4</v>
      </c>
      <c r="I91" s="47">
        <f>((I90 * COUNT(C82:C91))-I90+C91)/COUNT(C82:C91)</f>
        <v>1684.88510786189</v>
      </c>
      <c r="J91" s="7" t="s">
        <v>6</v>
      </c>
    </row>
    <row r="92" spans="1:10" x14ac:dyDescent="0.25">
      <c r="A92" s="31">
        <v>41561</v>
      </c>
      <c r="B92" s="5" t="s">
        <v>5</v>
      </c>
      <c r="C92" s="40">
        <v>1710.14</v>
      </c>
      <c r="D92" s="41" t="s">
        <v>4</v>
      </c>
      <c r="E92" s="45">
        <f t="shared" si="2"/>
        <v>1685.19</v>
      </c>
      <c r="F92" s="41" t="s">
        <v>4</v>
      </c>
      <c r="G92" s="46">
        <f>C92*2/(10+1)+G91*(1-2/(10+1))</f>
        <v>1689.1852328566008</v>
      </c>
      <c r="H92" s="41" t="s">
        <v>4</v>
      </c>
      <c r="I92" s="47">
        <f>((I91 * COUNT(C83:C92))-I91+C92)/COUNT(C83:C92)</f>
        <v>1687.4105970757009</v>
      </c>
      <c r="J92" s="7" t="s">
        <v>6</v>
      </c>
    </row>
    <row r="93" spans="1:10" x14ac:dyDescent="0.25">
      <c r="A93" s="31">
        <v>41562</v>
      </c>
      <c r="B93" s="5" t="s">
        <v>5</v>
      </c>
      <c r="C93" s="40">
        <v>1698.06</v>
      </c>
      <c r="D93" s="41" t="s">
        <v>4</v>
      </c>
      <c r="E93" s="45">
        <f t="shared" si="2"/>
        <v>1685.4959999999999</v>
      </c>
      <c r="F93" s="41" t="s">
        <v>4</v>
      </c>
      <c r="G93" s="46">
        <f>C93*2/(10+1)+G92*(1-2/(10+1))</f>
        <v>1690.7988268826732</v>
      </c>
      <c r="H93" s="41" t="s">
        <v>4</v>
      </c>
      <c r="I93" s="47">
        <f>((I92 * COUNT(C84:C93))-I92+C93)/COUNT(C84:C93)</f>
        <v>1688.475537368131</v>
      </c>
      <c r="J93" s="7" t="s">
        <v>6</v>
      </c>
    </row>
    <row r="94" spans="1:10" x14ac:dyDescent="0.25">
      <c r="A94" s="31">
        <v>41563</v>
      </c>
      <c r="B94" s="5" t="s">
        <v>5</v>
      </c>
      <c r="C94" s="40">
        <v>1721.54</v>
      </c>
      <c r="D94" s="41" t="s">
        <v>4</v>
      </c>
      <c r="E94" s="45">
        <f t="shared" si="2"/>
        <v>1688.2629999999997</v>
      </c>
      <c r="F94" s="41" t="s">
        <v>4</v>
      </c>
      <c r="G94" s="46">
        <f>C94*2/(10+1)+G93*(1-2/(10+1))</f>
        <v>1696.3881310858235</v>
      </c>
      <c r="H94" s="41" t="s">
        <v>4</v>
      </c>
      <c r="I94" s="47">
        <f>((I93 * COUNT(C85:C94))-I93+C94)/COUNT(C85:C94)</f>
        <v>1691.7819836313179</v>
      </c>
      <c r="J94" s="7" t="s">
        <v>6</v>
      </c>
    </row>
    <row r="95" spans="1:10" x14ac:dyDescent="0.25">
      <c r="A95" s="31">
        <v>41564</v>
      </c>
      <c r="B95" s="5" t="s">
        <v>5</v>
      </c>
      <c r="C95" s="40">
        <v>1733.15</v>
      </c>
      <c r="D95" s="41" t="s">
        <v>4</v>
      </c>
      <c r="E95" s="45">
        <f t="shared" si="2"/>
        <v>1693.712</v>
      </c>
      <c r="F95" s="41" t="s">
        <v>4</v>
      </c>
      <c r="G95" s="46">
        <f>C95*2/(10+1)+G94*(1-2/(10+1))</f>
        <v>1703.0721072520373</v>
      </c>
      <c r="H95" s="41" t="s">
        <v>4</v>
      </c>
      <c r="I95" s="47">
        <f>((I94 * COUNT(C86:C95))-I94+C95)/COUNT(C86:C95)</f>
        <v>1695.9187852681862</v>
      </c>
      <c r="J95" s="7" t="s">
        <v>6</v>
      </c>
    </row>
    <row r="96" spans="1:10" x14ac:dyDescent="0.25">
      <c r="A96" s="31">
        <v>41565</v>
      </c>
      <c r="B96" s="5" t="s">
        <v>5</v>
      </c>
      <c r="C96" s="40">
        <v>1744.5</v>
      </c>
      <c r="D96" s="41" t="s">
        <v>4</v>
      </c>
      <c r="E96" s="45">
        <f t="shared" si="2"/>
        <v>1699.1119999999996</v>
      </c>
      <c r="F96" s="41" t="s">
        <v>4</v>
      </c>
      <c r="G96" s="46">
        <f>C96*2/(10+1)+G95*(1-2/(10+1))</f>
        <v>1710.6044513880304</v>
      </c>
      <c r="H96" s="41" t="s">
        <v>4</v>
      </c>
      <c r="I96" s="47">
        <f>((I95 * COUNT(C87:C96))-I95+C96)/COUNT(C87:C96)</f>
        <v>1700.7769067413676</v>
      </c>
      <c r="J96" s="7" t="s">
        <v>6</v>
      </c>
    </row>
    <row r="97" spans="1:10" x14ac:dyDescent="0.25">
      <c r="A97" s="31">
        <v>41568</v>
      </c>
      <c r="B97" s="5" t="s">
        <v>5</v>
      </c>
      <c r="C97" s="40">
        <v>1744.66</v>
      </c>
      <c r="D97" s="41" t="s">
        <v>4</v>
      </c>
      <c r="E97" s="45">
        <f t="shared" si="2"/>
        <v>1705.9659999999999</v>
      </c>
      <c r="F97" s="41" t="s">
        <v>4</v>
      </c>
      <c r="G97" s="46">
        <f>C97*2/(10+1)+G96*(1-2/(10+1))</f>
        <v>1716.7963693174793</v>
      </c>
      <c r="H97" s="41" t="s">
        <v>4</v>
      </c>
      <c r="I97" s="47">
        <f>((I96 * COUNT(C88:C97))-I96+C97)/COUNT(C88:C97)</f>
        <v>1705.1652160672306</v>
      </c>
      <c r="J97" s="7" t="s">
        <v>6</v>
      </c>
    </row>
    <row r="98" spans="1:10" x14ac:dyDescent="0.25">
      <c r="A98" s="31">
        <v>41569</v>
      </c>
      <c r="B98" s="5" t="s">
        <v>5</v>
      </c>
      <c r="C98" s="40">
        <v>1754.67</v>
      </c>
      <c r="D98" s="41" t="s">
        <v>4</v>
      </c>
      <c r="E98" s="45">
        <f t="shared" si="2"/>
        <v>1715.8880000000001</v>
      </c>
      <c r="F98" s="41" t="s">
        <v>4</v>
      </c>
      <c r="G98" s="46">
        <f>C98*2/(10+1)+G97*(1-2/(10+1))</f>
        <v>1723.6824839870283</v>
      </c>
      <c r="H98" s="41" t="s">
        <v>4</v>
      </c>
      <c r="I98" s="47">
        <f>((I97 * COUNT(C89:C98))-I97+C98)/COUNT(C89:C98)</f>
        <v>1710.1156944605077</v>
      </c>
      <c r="J98" s="7" t="s">
        <v>6</v>
      </c>
    </row>
    <row r="99" spans="1:10" x14ac:dyDescent="0.25">
      <c r="A99" s="31">
        <v>41570</v>
      </c>
      <c r="B99" s="5" t="s">
        <v>5</v>
      </c>
      <c r="C99" s="40">
        <v>1746.38</v>
      </c>
      <c r="D99" s="41" t="s">
        <v>4</v>
      </c>
      <c r="E99" s="45">
        <f t="shared" si="2"/>
        <v>1724.886</v>
      </c>
      <c r="F99" s="41" t="s">
        <v>4</v>
      </c>
      <c r="G99" s="46">
        <f>C99*2/(10+1)+G98*(1-2/(10+1))</f>
        <v>1727.8093050802956</v>
      </c>
      <c r="H99" s="41" t="s">
        <v>4</v>
      </c>
      <c r="I99" s="47">
        <f>((I98 * COUNT(C90:C99))-I98+C99)/COUNT(C90:C99)</f>
        <v>1713.7421250144569</v>
      </c>
      <c r="J99" s="7" t="s">
        <v>6</v>
      </c>
    </row>
    <row r="100" spans="1:10" x14ac:dyDescent="0.25">
      <c r="A100" s="31">
        <v>41571</v>
      </c>
      <c r="B100" s="5" t="s">
        <v>5</v>
      </c>
      <c r="C100" s="40">
        <v>1752.07</v>
      </c>
      <c r="D100" s="41" t="s">
        <v>4</v>
      </c>
      <c r="E100" s="45">
        <f t="shared" si="2"/>
        <v>1730.837</v>
      </c>
      <c r="F100" s="41" t="s">
        <v>4</v>
      </c>
      <c r="G100" s="46">
        <f>C100*2/(10+1)+G99*(1-2/(10+1))</f>
        <v>1732.2203405202417</v>
      </c>
      <c r="H100" s="41" t="s">
        <v>4</v>
      </c>
      <c r="I100" s="47">
        <f>((I99 * COUNT(C91:C100))-I99+C100)/COUNT(C91:C100)</f>
        <v>1717.5749125130114</v>
      </c>
      <c r="J100" s="7" t="s">
        <v>6</v>
      </c>
    </row>
    <row r="101" spans="1:10" x14ac:dyDescent="0.25">
      <c r="A101" s="31">
        <v>41572</v>
      </c>
      <c r="B101" s="5" t="s">
        <v>5</v>
      </c>
      <c r="C101" s="40">
        <v>1759.77</v>
      </c>
      <c r="D101" s="41" t="s">
        <v>4</v>
      </c>
      <c r="E101" s="45">
        <f t="shared" si="2"/>
        <v>1736.4939999999999</v>
      </c>
      <c r="F101" s="41" t="s">
        <v>4</v>
      </c>
      <c r="G101" s="46">
        <f>C101*2/(10+1)+G100*(1-2/(10+1))</f>
        <v>1737.2293695165613</v>
      </c>
      <c r="H101" s="41" t="s">
        <v>4</v>
      </c>
      <c r="I101" s="47">
        <f>((I100 * COUNT(C92:C101))-I100+C101)/COUNT(C92:C101)</f>
        <v>1721.7944212617101</v>
      </c>
      <c r="J101" s="7" t="s">
        <v>6</v>
      </c>
    </row>
    <row r="102" spans="1:10" x14ac:dyDescent="0.25">
      <c r="A102" s="31">
        <v>41575</v>
      </c>
      <c r="B102" s="5" t="s">
        <v>5</v>
      </c>
      <c r="C102" s="40">
        <v>1762.11</v>
      </c>
      <c r="D102" s="41" t="s">
        <v>4</v>
      </c>
      <c r="E102" s="45">
        <f t="shared" si="2"/>
        <v>1741.691</v>
      </c>
      <c r="F102" s="41" t="s">
        <v>4</v>
      </c>
      <c r="G102" s="46">
        <f>C102*2/(10+1)+G101*(1-2/(10+1))</f>
        <v>1741.7531205135501</v>
      </c>
      <c r="H102" s="41" t="s">
        <v>4</v>
      </c>
      <c r="I102" s="47">
        <f>((I101 * COUNT(C93:C102))-I101+C102)/COUNT(C93:C102)</f>
        <v>1725.825979135539</v>
      </c>
      <c r="J102" s="7" t="s">
        <v>6</v>
      </c>
    </row>
    <row r="103" spans="1:10" x14ac:dyDescent="0.25">
      <c r="A103" s="31">
        <v>41576</v>
      </c>
      <c r="B103" s="5" t="s">
        <v>5</v>
      </c>
      <c r="C103" s="40">
        <v>1771.95</v>
      </c>
      <c r="D103" s="41" t="s">
        <v>4</v>
      </c>
      <c r="E103" s="45">
        <f t="shared" si="2"/>
        <v>1749.0800000000004</v>
      </c>
      <c r="F103" s="41" t="s">
        <v>4</v>
      </c>
      <c r="G103" s="46">
        <f>C103*2/(10+1)+G102*(1-2/(10+1))</f>
        <v>1747.2434622383591</v>
      </c>
      <c r="H103" s="41" t="s">
        <v>4</v>
      </c>
      <c r="I103" s="47">
        <f>((I102 * COUNT(C94:C103))-I102+C103)/COUNT(C94:C103)</f>
        <v>1730.4383812219851</v>
      </c>
      <c r="J103" s="7" t="s">
        <v>6</v>
      </c>
    </row>
    <row r="104" spans="1:10" x14ac:dyDescent="0.25">
      <c r="A104" s="31">
        <v>41577</v>
      </c>
      <c r="B104" s="5" t="s">
        <v>5</v>
      </c>
      <c r="C104" s="40">
        <v>1763.31</v>
      </c>
      <c r="D104" s="41" t="s">
        <v>4</v>
      </c>
      <c r="E104" s="45">
        <f t="shared" si="2"/>
        <v>1753.2570000000003</v>
      </c>
      <c r="F104" s="41" t="s">
        <v>4</v>
      </c>
      <c r="G104" s="46">
        <f>C104*2/(10+1)+G103*(1-2/(10+1))</f>
        <v>1750.1646509222937</v>
      </c>
      <c r="H104" s="41" t="s">
        <v>4</v>
      </c>
      <c r="I104" s="47">
        <f>((I103 * COUNT(C95:C104))-I103+C104)/COUNT(C95:C104)</f>
        <v>1733.7255430997866</v>
      </c>
      <c r="J104" s="7" t="s">
        <v>6</v>
      </c>
    </row>
    <row r="105" spans="1:10" x14ac:dyDescent="0.25">
      <c r="A105" s="31">
        <v>41578</v>
      </c>
      <c r="B105" s="5" t="s">
        <v>5</v>
      </c>
      <c r="C105" s="40">
        <v>1756.54</v>
      </c>
      <c r="D105" s="41" t="s">
        <v>4</v>
      </c>
      <c r="E105" s="45">
        <f t="shared" si="2"/>
        <v>1755.5960000000002</v>
      </c>
      <c r="F105" s="41" t="s">
        <v>4</v>
      </c>
      <c r="G105" s="46">
        <f>C105*2/(10+1)+G104*(1-2/(10+1))</f>
        <v>1751.3238053000582</v>
      </c>
      <c r="H105" s="41" t="s">
        <v>4</v>
      </c>
      <c r="I105" s="47">
        <f>((I104 * COUNT(C96:C105))-I104+C105)/COUNT(C96:C105)</f>
        <v>1736.006988789808</v>
      </c>
      <c r="J105" s="7" t="s">
        <v>6</v>
      </c>
    </row>
    <row r="106" spans="1:10" x14ac:dyDescent="0.25">
      <c r="A106" s="31">
        <v>41579</v>
      </c>
      <c r="B106" s="5" t="s">
        <v>5</v>
      </c>
      <c r="C106" s="40">
        <v>1761.64</v>
      </c>
      <c r="D106" s="41" t="s">
        <v>4</v>
      </c>
      <c r="E106" s="45">
        <f t="shared" si="2"/>
        <v>1757.31</v>
      </c>
      <c r="F106" s="41" t="s">
        <v>4</v>
      </c>
      <c r="G106" s="46">
        <f>C106*2/(10+1)+G105*(1-2/(10+1))</f>
        <v>1753.1994770636838</v>
      </c>
      <c r="H106" s="41" t="s">
        <v>4</v>
      </c>
      <c r="I106" s="47">
        <f>((I105 * COUNT(C97:C106))-I105+C106)/COUNT(C97:C106)</f>
        <v>1738.5702899108273</v>
      </c>
      <c r="J106" s="7" t="s">
        <v>6</v>
      </c>
    </row>
    <row r="107" spans="1:10" x14ac:dyDescent="0.25">
      <c r="A107" s="31">
        <v>41582</v>
      </c>
      <c r="B107" s="5" t="s">
        <v>5</v>
      </c>
      <c r="C107" s="40">
        <v>1767.93</v>
      </c>
      <c r="D107" s="41" t="s">
        <v>4</v>
      </c>
      <c r="E107" s="45">
        <f t="shared" si="2"/>
        <v>1759.6369999999999</v>
      </c>
      <c r="F107" s="41" t="s">
        <v>4</v>
      </c>
      <c r="G107" s="46">
        <f>C107*2/(10+1)+G106*(1-2/(10+1))</f>
        <v>1755.8777539611958</v>
      </c>
      <c r="H107" s="41" t="s">
        <v>4</v>
      </c>
      <c r="I107" s="47">
        <f>((I106 * COUNT(C98:C107))-I106+C107)/COUNT(C98:C107)</f>
        <v>1741.5062609197444</v>
      </c>
      <c r="J107" s="7" t="s">
        <v>6</v>
      </c>
    </row>
    <row r="108" spans="1:10" x14ac:dyDescent="0.25">
      <c r="A108" s="31">
        <v>41583</v>
      </c>
      <c r="B108" s="5" t="s">
        <v>5</v>
      </c>
      <c r="C108" s="40">
        <v>1762.97</v>
      </c>
      <c r="D108" s="41" t="s">
        <v>4</v>
      </c>
      <c r="E108" s="45">
        <f t="shared" si="2"/>
        <v>1760.4669999999999</v>
      </c>
      <c r="F108" s="41" t="s">
        <v>4</v>
      </c>
      <c r="G108" s="46">
        <f>C108*2/(10+1)+G107*(1-2/(10+1))</f>
        <v>1757.1672532409782</v>
      </c>
      <c r="H108" s="41" t="s">
        <v>4</v>
      </c>
      <c r="I108" s="47">
        <f>((I107 * COUNT(C99:C108))-I107+C108)/COUNT(C99:C108)</f>
        <v>1743.65263482777</v>
      </c>
      <c r="J108" s="7" t="s">
        <v>6</v>
      </c>
    </row>
    <row r="109" spans="1:10" x14ac:dyDescent="0.25">
      <c r="A109" s="31">
        <v>41584</v>
      </c>
      <c r="B109" s="5" t="s">
        <v>5</v>
      </c>
      <c r="C109" s="40">
        <v>1770.49</v>
      </c>
      <c r="D109" s="41" t="s">
        <v>4</v>
      </c>
      <c r="E109" s="45">
        <f t="shared" si="2"/>
        <v>1762.8779999999999</v>
      </c>
      <c r="F109" s="41" t="s">
        <v>4</v>
      </c>
      <c r="G109" s="46">
        <f>C109*2/(10+1)+G108*(1-2/(10+1))</f>
        <v>1759.5895708335277</v>
      </c>
      <c r="H109" s="41" t="s">
        <v>4</v>
      </c>
      <c r="I109" s="47">
        <f>((I108 * COUNT(C100:C109))-I108+C109)/COUNT(C100:C109)</f>
        <v>1746.3363713449933</v>
      </c>
      <c r="J109" s="7" t="s">
        <v>6</v>
      </c>
    </row>
    <row r="110" spans="1:10" x14ac:dyDescent="0.25">
      <c r="A110" s="31">
        <v>41585</v>
      </c>
      <c r="B110" s="5" t="s">
        <v>5</v>
      </c>
      <c r="C110" s="40">
        <v>1747.15</v>
      </c>
      <c r="D110" s="41" t="s">
        <v>4</v>
      </c>
      <c r="E110" s="45">
        <f t="shared" si="2"/>
        <v>1762.386</v>
      </c>
      <c r="F110" s="41" t="s">
        <v>4</v>
      </c>
      <c r="G110" s="46">
        <f>C110*2/(10+1)+G109*(1-2/(10+1))</f>
        <v>1757.327830681977</v>
      </c>
      <c r="H110" s="41" t="s">
        <v>4</v>
      </c>
      <c r="I110" s="47">
        <f>((I109 * COUNT(C101:C110))-I109+C110)/COUNT(C101:C110)</f>
        <v>1746.417734210494</v>
      </c>
      <c r="J110" s="7" t="s">
        <v>6</v>
      </c>
    </row>
    <row r="111" spans="1:10" x14ac:dyDescent="0.25">
      <c r="A111" s="31">
        <v>41586</v>
      </c>
      <c r="B111" s="5" t="s">
        <v>5</v>
      </c>
      <c r="C111" s="40">
        <v>1770.61</v>
      </c>
      <c r="D111" s="41" t="s">
        <v>4</v>
      </c>
      <c r="E111" s="45">
        <f t="shared" si="2"/>
        <v>1763.4699999999998</v>
      </c>
      <c r="F111" s="41" t="s">
        <v>4</v>
      </c>
      <c r="G111" s="46">
        <f>C111*2/(10+1)+G110*(1-2/(10+1))</f>
        <v>1759.7427705579812</v>
      </c>
      <c r="H111" s="41" t="s">
        <v>4</v>
      </c>
      <c r="I111" s="47">
        <f>((I110 * COUNT(C102:C111))-I110+C111)/COUNT(C102:C111)</f>
        <v>1748.8369607894444</v>
      </c>
      <c r="J111" s="7" t="s">
        <v>6</v>
      </c>
    </row>
    <row r="112" spans="1:10" x14ac:dyDescent="0.25">
      <c r="A112" s="31">
        <v>41589</v>
      </c>
      <c r="B112" s="5" t="s">
        <v>5</v>
      </c>
      <c r="C112" s="40">
        <v>1771.89</v>
      </c>
      <c r="D112" s="41" t="s">
        <v>4</v>
      </c>
      <c r="E112" s="45">
        <f t="shared" si="2"/>
        <v>1764.4479999999999</v>
      </c>
      <c r="F112" s="41" t="s">
        <v>4</v>
      </c>
      <c r="G112" s="46">
        <f>C112*2/(10+1)+G111*(1-2/(10+1))</f>
        <v>1761.9513577292573</v>
      </c>
      <c r="H112" s="41" t="s">
        <v>4</v>
      </c>
      <c r="I112" s="47">
        <f>((I111 * COUNT(C103:C112))-I111+C112)/COUNT(C103:C112)</f>
        <v>1751.1422647105003</v>
      </c>
      <c r="J112" s="7" t="s">
        <v>6</v>
      </c>
    </row>
    <row r="113" spans="3:7" x14ac:dyDescent="0.25">
      <c r="C113" s="40">
        <f>COUNT(C3:C112)</f>
        <v>110</v>
      </c>
      <c r="E113" s="45">
        <f>COUNTIF(E3:E112, "&gt;0")</f>
        <v>100</v>
      </c>
      <c r="G113" s="46">
        <f>COUNTIF(G3:G112,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74" workbookViewId="0">
      <selection activeCell="B3" sqref="B3:J112"/>
    </sheetView>
  </sheetViews>
  <sheetFormatPr defaultRowHeight="15" x14ac:dyDescent="0.25"/>
  <cols>
    <col min="1" max="1" width="12.28515625" style="28" customWidth="1"/>
    <col min="2" max="2" width="2" style="5" customWidth="1"/>
    <col min="3" max="3" width="9.140625" style="1"/>
    <col min="4" max="4" width="2.140625" style="7" customWidth="1"/>
    <col min="5" max="5" width="10" style="14" bestFit="1" customWidth="1"/>
    <col min="6" max="6" width="2.140625" style="7" customWidth="1"/>
    <col min="7" max="7" width="9.140625" style="9"/>
    <col min="8" max="8" width="2.140625" style="7" customWidth="1"/>
    <col min="9" max="9" width="9.140625" style="9"/>
    <col min="10" max="10" width="2.28515625" style="15" bestFit="1" customWidth="1"/>
    <col min="11" max="11" width="9.140625" style="25"/>
  </cols>
  <sheetData>
    <row r="1" spans="1:11" s="17" customFormat="1" x14ac:dyDescent="0.25">
      <c r="A1" s="22" t="s">
        <v>9</v>
      </c>
      <c r="B1" s="16"/>
      <c r="D1" s="19"/>
      <c r="E1" s="18"/>
      <c r="F1" s="19"/>
      <c r="G1" s="20"/>
      <c r="H1" s="19"/>
      <c r="I1" s="20"/>
      <c r="J1" s="21"/>
      <c r="K1" s="29"/>
    </row>
    <row r="2" spans="1:11" x14ac:dyDescent="0.25">
      <c r="A2" s="27" t="s">
        <v>0</v>
      </c>
      <c r="B2" s="4"/>
      <c r="C2" s="2" t="s">
        <v>1</v>
      </c>
      <c r="D2" s="6"/>
      <c r="E2" s="12" t="s">
        <v>2</v>
      </c>
      <c r="F2" s="6"/>
      <c r="G2" s="8" t="s">
        <v>7</v>
      </c>
      <c r="H2" s="6"/>
      <c r="I2" s="8" t="s">
        <v>8</v>
      </c>
      <c r="K2" s="26" t="s">
        <v>11</v>
      </c>
    </row>
    <row r="3" spans="1:11" x14ac:dyDescent="0.25">
      <c r="A3" s="28">
        <v>41435</v>
      </c>
      <c r="B3" s="5" t="s">
        <v>5</v>
      </c>
      <c r="C3" s="1">
        <v>1642.81</v>
      </c>
      <c r="D3" s="7" t="s">
        <v>4</v>
      </c>
      <c r="E3" s="13">
        <v>0</v>
      </c>
      <c r="F3" s="7" t="s">
        <v>4</v>
      </c>
      <c r="G3" s="9">
        <v>0</v>
      </c>
      <c r="H3" s="7" t="s">
        <v>4</v>
      </c>
      <c r="I3" s="9">
        <v>0</v>
      </c>
      <c r="J3" s="15" t="s">
        <v>6</v>
      </c>
    </row>
    <row r="4" spans="1:11" x14ac:dyDescent="0.25">
      <c r="A4" s="28">
        <v>41436</v>
      </c>
      <c r="B4" s="5" t="s">
        <v>5</v>
      </c>
      <c r="C4" s="1">
        <v>1626.13</v>
      </c>
      <c r="D4" s="7" t="s">
        <v>4</v>
      </c>
      <c r="E4" s="13">
        <v>0</v>
      </c>
      <c r="F4" s="7" t="s">
        <v>4</v>
      </c>
      <c r="G4" s="9">
        <v>0</v>
      </c>
      <c r="H4" s="7" t="s">
        <v>4</v>
      </c>
      <c r="I4" s="9">
        <v>0</v>
      </c>
      <c r="J4" s="15" t="s">
        <v>6</v>
      </c>
    </row>
    <row r="5" spans="1:11" x14ac:dyDescent="0.25">
      <c r="A5" s="28">
        <v>41437</v>
      </c>
      <c r="B5" s="5" t="s">
        <v>5</v>
      </c>
      <c r="C5" s="1">
        <v>1612.52</v>
      </c>
      <c r="D5" s="7" t="s">
        <v>4</v>
      </c>
      <c r="E5" s="13">
        <v>0</v>
      </c>
      <c r="F5" s="7" t="s">
        <v>4</v>
      </c>
      <c r="G5" s="9">
        <v>0</v>
      </c>
      <c r="H5" s="7" t="s">
        <v>4</v>
      </c>
      <c r="I5" s="9">
        <v>0</v>
      </c>
      <c r="J5" s="15" t="s">
        <v>6</v>
      </c>
    </row>
    <row r="6" spans="1:11" x14ac:dyDescent="0.25">
      <c r="A6" s="28">
        <v>41438</v>
      </c>
      <c r="B6" s="5" t="s">
        <v>5</v>
      </c>
      <c r="C6" s="1">
        <v>1636.36</v>
      </c>
      <c r="D6" s="7" t="s">
        <v>4</v>
      </c>
      <c r="E6" s="13">
        <v>0</v>
      </c>
      <c r="F6" s="7" t="s">
        <v>4</v>
      </c>
      <c r="G6" s="9">
        <v>0</v>
      </c>
      <c r="H6" s="7" t="s">
        <v>4</v>
      </c>
      <c r="I6" s="9">
        <v>0</v>
      </c>
      <c r="J6" s="15" t="s">
        <v>6</v>
      </c>
    </row>
    <row r="7" spans="1:11" x14ac:dyDescent="0.25">
      <c r="A7" s="28">
        <v>41439</v>
      </c>
      <c r="B7" s="5" t="s">
        <v>5</v>
      </c>
      <c r="C7" s="1">
        <v>1626.73</v>
      </c>
      <c r="D7" s="7" t="s">
        <v>4</v>
      </c>
      <c r="E7" s="13">
        <v>0</v>
      </c>
      <c r="F7" s="7" t="s">
        <v>4</v>
      </c>
      <c r="G7" s="9">
        <v>0</v>
      </c>
      <c r="H7" s="7" t="s">
        <v>4</v>
      </c>
      <c r="I7" s="9">
        <v>0</v>
      </c>
      <c r="J7" s="15" t="s">
        <v>6</v>
      </c>
    </row>
    <row r="8" spans="1:11" x14ac:dyDescent="0.25">
      <c r="A8" s="28">
        <v>41442</v>
      </c>
      <c r="B8" s="5" t="s">
        <v>5</v>
      </c>
      <c r="C8" s="1">
        <v>1639.04</v>
      </c>
      <c r="D8" s="7" t="s">
        <v>4</v>
      </c>
      <c r="E8" s="13">
        <v>0</v>
      </c>
      <c r="F8" s="7" t="s">
        <v>4</v>
      </c>
      <c r="G8" s="9">
        <v>0</v>
      </c>
      <c r="H8" s="7" t="s">
        <v>4</v>
      </c>
      <c r="I8" s="9">
        <v>0</v>
      </c>
      <c r="J8" s="15" t="s">
        <v>6</v>
      </c>
    </row>
    <row r="9" spans="1:11" x14ac:dyDescent="0.25">
      <c r="A9" s="28">
        <v>41443</v>
      </c>
      <c r="B9" s="5" t="s">
        <v>5</v>
      </c>
      <c r="C9" s="1">
        <v>1651.81</v>
      </c>
      <c r="D9" s="7" t="s">
        <v>4</v>
      </c>
      <c r="E9" s="13">
        <v>0</v>
      </c>
      <c r="F9" s="7" t="s">
        <v>4</v>
      </c>
      <c r="G9" s="9">
        <v>0</v>
      </c>
      <c r="H9" s="7" t="s">
        <v>4</v>
      </c>
      <c r="I9" s="9">
        <v>0</v>
      </c>
      <c r="J9" s="15" t="s">
        <v>6</v>
      </c>
    </row>
    <row r="10" spans="1:11" x14ac:dyDescent="0.25">
      <c r="A10" s="28">
        <v>41444</v>
      </c>
      <c r="B10" s="5" t="s">
        <v>5</v>
      </c>
      <c r="C10" s="1">
        <v>1628.93</v>
      </c>
      <c r="D10" s="7" t="s">
        <v>4</v>
      </c>
      <c r="E10" s="13">
        <v>0</v>
      </c>
      <c r="F10" s="7" t="s">
        <v>4</v>
      </c>
      <c r="G10" s="9">
        <v>0</v>
      </c>
      <c r="H10" s="7" t="s">
        <v>4</v>
      </c>
      <c r="I10" s="9">
        <v>0</v>
      </c>
      <c r="J10" s="15" t="s">
        <v>6</v>
      </c>
    </row>
    <row r="11" spans="1:11" x14ac:dyDescent="0.25">
      <c r="A11" s="28">
        <v>41445</v>
      </c>
      <c r="B11" s="5" t="s">
        <v>5</v>
      </c>
      <c r="C11" s="1">
        <v>1588.19</v>
      </c>
      <c r="D11" s="7" t="s">
        <v>4</v>
      </c>
      <c r="E11" s="13">
        <v>0</v>
      </c>
      <c r="F11" s="7" t="s">
        <v>4</v>
      </c>
      <c r="G11" s="9">
        <v>0</v>
      </c>
      <c r="H11" s="7" t="s">
        <v>4</v>
      </c>
      <c r="I11" s="9">
        <v>0</v>
      </c>
      <c r="J11" s="15" t="s">
        <v>6</v>
      </c>
    </row>
    <row r="12" spans="1:11" x14ac:dyDescent="0.25">
      <c r="A12" s="28">
        <v>41446</v>
      </c>
      <c r="B12" s="5" t="s">
        <v>5</v>
      </c>
      <c r="C12" s="1">
        <v>1592.43</v>
      </c>
      <c r="D12" s="7" t="s">
        <v>4</v>
      </c>
      <c r="E12" s="13">
        <v>0</v>
      </c>
      <c r="F12" s="7" t="s">
        <v>4</v>
      </c>
      <c r="G12" s="9">
        <v>0</v>
      </c>
      <c r="H12" s="7" t="s">
        <v>4</v>
      </c>
      <c r="I12" s="9">
        <v>0</v>
      </c>
      <c r="J12" s="15" t="s">
        <v>6</v>
      </c>
    </row>
    <row r="13" spans="1:11" x14ac:dyDescent="0.25">
      <c r="A13" s="28">
        <v>41449</v>
      </c>
      <c r="B13" s="5" t="s">
        <v>5</v>
      </c>
      <c r="C13" s="1">
        <v>1573.09</v>
      </c>
      <c r="D13" s="7" t="s">
        <v>4</v>
      </c>
      <c r="E13" s="13">
        <v>0</v>
      </c>
      <c r="F13" s="7" t="s">
        <v>4</v>
      </c>
      <c r="G13" s="9">
        <v>0</v>
      </c>
      <c r="H13" s="7" t="s">
        <v>4</v>
      </c>
      <c r="I13" s="9">
        <v>0</v>
      </c>
      <c r="J13" s="15" t="s">
        <v>6</v>
      </c>
    </row>
    <row r="14" spans="1:11" x14ac:dyDescent="0.25">
      <c r="A14" s="28">
        <v>41450</v>
      </c>
      <c r="B14" s="5" t="s">
        <v>5</v>
      </c>
      <c r="C14" s="1">
        <v>1588.03</v>
      </c>
      <c r="D14" s="7" t="s">
        <v>4</v>
      </c>
      <c r="E14" s="13">
        <v>0</v>
      </c>
      <c r="F14" s="7" t="s">
        <v>4</v>
      </c>
      <c r="G14" s="9">
        <v>0</v>
      </c>
      <c r="H14" s="7" t="s">
        <v>4</v>
      </c>
      <c r="I14" s="9">
        <v>0</v>
      </c>
      <c r="J14" s="15" t="s">
        <v>6</v>
      </c>
    </row>
    <row r="15" spans="1:11" x14ac:dyDescent="0.25">
      <c r="A15" s="28">
        <v>41451</v>
      </c>
      <c r="B15" s="5" t="s">
        <v>5</v>
      </c>
      <c r="C15" s="1">
        <v>1603.26</v>
      </c>
      <c r="D15" s="7" t="s">
        <v>4</v>
      </c>
      <c r="E15" s="13">
        <v>0</v>
      </c>
      <c r="F15" s="7" t="s">
        <v>4</v>
      </c>
      <c r="G15" s="9">
        <v>0</v>
      </c>
      <c r="H15" s="7" t="s">
        <v>4</v>
      </c>
      <c r="I15" s="9">
        <v>0</v>
      </c>
      <c r="J15" s="15" t="s">
        <v>6</v>
      </c>
    </row>
    <row r="16" spans="1:11" x14ac:dyDescent="0.25">
      <c r="A16" s="28">
        <v>41452</v>
      </c>
      <c r="B16" s="5" t="s">
        <v>5</v>
      </c>
      <c r="C16" s="1">
        <v>1613.2</v>
      </c>
      <c r="D16" s="7" t="s">
        <v>4</v>
      </c>
      <c r="E16" s="13">
        <v>0</v>
      </c>
      <c r="F16" s="7" t="s">
        <v>4</v>
      </c>
      <c r="G16" s="9">
        <v>0</v>
      </c>
      <c r="H16" s="7" t="s">
        <v>4</v>
      </c>
      <c r="I16" s="9">
        <v>0</v>
      </c>
      <c r="J16" s="15" t="s">
        <v>6</v>
      </c>
    </row>
    <row r="17" spans="1:11" x14ac:dyDescent="0.25">
      <c r="A17" s="28">
        <v>41453</v>
      </c>
      <c r="B17" s="5" t="s">
        <v>5</v>
      </c>
      <c r="C17" s="1">
        <v>1606.28</v>
      </c>
      <c r="D17" s="7" t="s">
        <v>4</v>
      </c>
      <c r="E17" s="13">
        <v>0</v>
      </c>
      <c r="F17" s="7" t="s">
        <v>4</v>
      </c>
      <c r="G17" s="9">
        <v>0</v>
      </c>
      <c r="H17" s="7" t="s">
        <v>4</v>
      </c>
      <c r="I17" s="9">
        <v>0</v>
      </c>
      <c r="J17" s="15" t="s">
        <v>6</v>
      </c>
    </row>
    <row r="18" spans="1:11" x14ac:dyDescent="0.25">
      <c r="A18" s="28">
        <v>41456</v>
      </c>
      <c r="B18" s="5" t="s">
        <v>5</v>
      </c>
      <c r="C18" s="1">
        <v>1614.96</v>
      </c>
      <c r="D18" s="7" t="s">
        <v>4</v>
      </c>
      <c r="E18" s="13">
        <v>0</v>
      </c>
      <c r="F18" s="7" t="s">
        <v>4</v>
      </c>
      <c r="G18" s="9">
        <v>0</v>
      </c>
      <c r="H18" s="7" t="s">
        <v>4</v>
      </c>
      <c r="I18" s="9">
        <v>0</v>
      </c>
      <c r="J18" s="15" t="s">
        <v>6</v>
      </c>
    </row>
    <row r="19" spans="1:11" x14ac:dyDescent="0.25">
      <c r="A19" s="28">
        <v>41457</v>
      </c>
      <c r="B19" s="5" t="s">
        <v>5</v>
      </c>
      <c r="C19" s="1">
        <v>1614.08</v>
      </c>
      <c r="D19" s="7" t="s">
        <v>4</v>
      </c>
      <c r="E19" s="13">
        <v>0</v>
      </c>
      <c r="F19" s="7" t="s">
        <v>4</v>
      </c>
      <c r="G19" s="9">
        <v>0</v>
      </c>
      <c r="H19" s="7" t="s">
        <v>4</v>
      </c>
      <c r="I19" s="9">
        <v>0</v>
      </c>
      <c r="J19" s="15" t="s">
        <v>6</v>
      </c>
    </row>
    <row r="20" spans="1:11" x14ac:dyDescent="0.25">
      <c r="A20" s="28">
        <v>41458</v>
      </c>
      <c r="B20" s="5" t="s">
        <v>5</v>
      </c>
      <c r="C20" s="1">
        <v>1615.41</v>
      </c>
      <c r="D20" s="7" t="s">
        <v>4</v>
      </c>
      <c r="E20" s="13">
        <v>0</v>
      </c>
      <c r="F20" s="7" t="s">
        <v>4</v>
      </c>
      <c r="G20" s="9">
        <v>0</v>
      </c>
      <c r="H20" s="7" t="s">
        <v>4</v>
      </c>
      <c r="I20" s="9">
        <v>0</v>
      </c>
      <c r="J20" s="15" t="s">
        <v>6</v>
      </c>
    </row>
    <row r="21" spans="1:11" x14ac:dyDescent="0.25">
      <c r="A21" s="28">
        <v>41460</v>
      </c>
      <c r="B21" s="5" t="s">
        <v>5</v>
      </c>
      <c r="C21" s="1">
        <v>1631.89</v>
      </c>
      <c r="D21" s="7" t="s">
        <v>4</v>
      </c>
      <c r="E21" s="13">
        <v>0</v>
      </c>
      <c r="F21" s="7" t="s">
        <v>4</v>
      </c>
      <c r="G21" s="9">
        <v>0</v>
      </c>
      <c r="H21" s="7" t="s">
        <v>4</v>
      </c>
      <c r="I21" s="9">
        <v>0</v>
      </c>
      <c r="J21" s="15" t="s">
        <v>6</v>
      </c>
    </row>
    <row r="22" spans="1:11" x14ac:dyDescent="0.25">
      <c r="A22" s="28">
        <v>41463</v>
      </c>
      <c r="B22" s="5" t="s">
        <v>5</v>
      </c>
      <c r="C22" s="1">
        <v>1640.46</v>
      </c>
      <c r="D22" s="7" t="s">
        <v>4</v>
      </c>
      <c r="E22" s="13">
        <f>ROUND(AVERAGE(C3:C22),2)</f>
        <v>1617.28</v>
      </c>
      <c r="F22" s="7" t="s">
        <v>4</v>
      </c>
      <c r="G22" s="9">
        <f>E22+(2*STDEVP(C3:C22))</f>
        <v>1658.2282861546121</v>
      </c>
      <c r="H22" s="7" t="s">
        <v>4</v>
      </c>
      <c r="I22" s="9">
        <f>E22-(2*STDEVP(C3:C22))</f>
        <v>1576.3317138453879</v>
      </c>
      <c r="J22" s="15" t="s">
        <v>6</v>
      </c>
      <c r="K22" s="25">
        <f>STDEVP(C3:C22)</f>
        <v>20.474143077306067</v>
      </c>
    </row>
    <row r="23" spans="1:11" x14ac:dyDescent="0.25">
      <c r="A23" s="28">
        <v>41464</v>
      </c>
      <c r="B23" s="5" t="s">
        <v>5</v>
      </c>
      <c r="C23" s="1">
        <v>1652.32</v>
      </c>
      <c r="D23" s="7" t="s">
        <v>4</v>
      </c>
      <c r="E23" s="13">
        <f t="shared" ref="E23:E72" si="0">ROUND(AVERAGE(C4:C23),2)</f>
        <v>1617.76</v>
      </c>
      <c r="F23" s="7" t="s">
        <v>4</v>
      </c>
      <c r="G23" s="9">
        <f t="shared" ref="G23:G72" si="1">E23+(2*STDEVP(C4:C23))</f>
        <v>1660.080916530718</v>
      </c>
      <c r="H23" s="7" t="s">
        <v>4</v>
      </c>
      <c r="I23" s="9">
        <f t="shared" ref="I23:I72" si="2">E23-(2*STDEVP(C4:C23))</f>
        <v>1575.439083469282</v>
      </c>
      <c r="J23" s="15" t="s">
        <v>6</v>
      </c>
      <c r="K23" s="25">
        <f t="shared" ref="K23:K72" si="3">STDEVP(C4:C23)</f>
        <v>21.160458265358997</v>
      </c>
    </row>
    <row r="24" spans="1:11" x14ac:dyDescent="0.25">
      <c r="A24" s="28">
        <v>41465</v>
      </c>
      <c r="B24" s="5" t="s">
        <v>5</v>
      </c>
      <c r="C24" s="1">
        <v>1652.62</v>
      </c>
      <c r="D24" s="7" t="s">
        <v>4</v>
      </c>
      <c r="E24" s="13">
        <f t="shared" si="0"/>
        <v>1619.08</v>
      </c>
      <c r="F24" s="7" t="s">
        <v>4</v>
      </c>
      <c r="G24" s="9">
        <f t="shared" si="1"/>
        <v>1663.9477801880146</v>
      </c>
      <c r="H24" s="7" t="s">
        <v>4</v>
      </c>
      <c r="I24" s="9">
        <f t="shared" si="2"/>
        <v>1574.2122198119853</v>
      </c>
      <c r="J24" s="15" t="s">
        <v>6</v>
      </c>
      <c r="K24" s="25">
        <f t="shared" si="3"/>
        <v>22.43389009400731</v>
      </c>
    </row>
    <row r="25" spans="1:11" x14ac:dyDescent="0.25">
      <c r="A25" s="28">
        <v>41466</v>
      </c>
      <c r="B25" s="5" t="s">
        <v>5</v>
      </c>
      <c r="C25" s="1">
        <v>1675.02</v>
      </c>
      <c r="D25" s="7" t="s">
        <v>4</v>
      </c>
      <c r="E25" s="13">
        <f t="shared" si="0"/>
        <v>1622.21</v>
      </c>
      <c r="F25" s="7" t="s">
        <v>4</v>
      </c>
      <c r="G25" s="9">
        <f t="shared" si="1"/>
        <v>1673.1147414196359</v>
      </c>
      <c r="H25" s="7" t="s">
        <v>4</v>
      </c>
      <c r="I25" s="9">
        <f t="shared" si="2"/>
        <v>1571.3052585803641</v>
      </c>
      <c r="J25" s="15" t="s">
        <v>6</v>
      </c>
      <c r="K25" s="25">
        <f t="shared" si="3"/>
        <v>25.452370709817966</v>
      </c>
    </row>
    <row r="26" spans="1:11" x14ac:dyDescent="0.25">
      <c r="A26" s="28">
        <v>41467</v>
      </c>
      <c r="B26" s="5" t="s">
        <v>5</v>
      </c>
      <c r="C26" s="1">
        <v>1680.19</v>
      </c>
      <c r="D26" s="7" t="s">
        <v>4</v>
      </c>
      <c r="E26" s="13">
        <f t="shared" si="0"/>
        <v>1624.4</v>
      </c>
      <c r="F26" s="7" t="s">
        <v>4</v>
      </c>
      <c r="G26" s="9">
        <f t="shared" si="1"/>
        <v>1681.0078835852394</v>
      </c>
      <c r="H26" s="7" t="s">
        <v>4</v>
      </c>
      <c r="I26" s="9">
        <f t="shared" si="2"/>
        <v>1567.7921164147608</v>
      </c>
      <c r="J26" s="15" t="s">
        <v>6</v>
      </c>
      <c r="K26" s="25">
        <f t="shared" si="3"/>
        <v>28.303941792619622</v>
      </c>
    </row>
    <row r="27" spans="1:11" x14ac:dyDescent="0.25">
      <c r="A27" s="28">
        <v>41470</v>
      </c>
      <c r="B27" s="5" t="s">
        <v>5</v>
      </c>
      <c r="C27" s="1">
        <v>1682.5</v>
      </c>
      <c r="D27" s="7" t="s">
        <v>4</v>
      </c>
      <c r="E27" s="13">
        <f t="shared" si="0"/>
        <v>1627.19</v>
      </c>
      <c r="F27" s="7" t="s">
        <v>4</v>
      </c>
      <c r="G27" s="9">
        <f t="shared" si="1"/>
        <v>1689.2178380970997</v>
      </c>
      <c r="H27" s="7" t="s">
        <v>4</v>
      </c>
      <c r="I27" s="9">
        <f t="shared" si="2"/>
        <v>1565.1621619029004</v>
      </c>
      <c r="J27" s="15" t="s">
        <v>6</v>
      </c>
      <c r="K27" s="25">
        <f t="shared" si="3"/>
        <v>31.013919048549791</v>
      </c>
    </row>
    <row r="28" spans="1:11" x14ac:dyDescent="0.25">
      <c r="A28" s="28">
        <v>41471</v>
      </c>
      <c r="B28" s="5" t="s">
        <v>5</v>
      </c>
      <c r="C28" s="1">
        <v>1676.26</v>
      </c>
      <c r="D28" s="7" t="s">
        <v>4</v>
      </c>
      <c r="E28" s="13">
        <f t="shared" si="0"/>
        <v>1629.05</v>
      </c>
      <c r="F28" s="7" t="s">
        <v>4</v>
      </c>
      <c r="G28" s="9">
        <f t="shared" si="1"/>
        <v>1694.5263689509429</v>
      </c>
      <c r="H28" s="7" t="s">
        <v>4</v>
      </c>
      <c r="I28" s="9">
        <f t="shared" si="2"/>
        <v>1563.573631049057</v>
      </c>
      <c r="J28" s="15" t="s">
        <v>6</v>
      </c>
      <c r="K28" s="25">
        <f t="shared" si="3"/>
        <v>32.738184475471449</v>
      </c>
    </row>
    <row r="29" spans="1:11" x14ac:dyDescent="0.25">
      <c r="A29" s="28">
        <v>41472</v>
      </c>
      <c r="B29" s="5" t="s">
        <v>5</v>
      </c>
      <c r="C29" s="1">
        <v>1680.91</v>
      </c>
      <c r="D29" s="7" t="s">
        <v>4</v>
      </c>
      <c r="E29" s="13">
        <f t="shared" si="0"/>
        <v>1630.5</v>
      </c>
      <c r="F29" s="7" t="s">
        <v>4</v>
      </c>
      <c r="G29" s="9">
        <f t="shared" si="1"/>
        <v>1699.1514088056465</v>
      </c>
      <c r="H29" s="7" t="s">
        <v>4</v>
      </c>
      <c r="I29" s="9">
        <f t="shared" si="2"/>
        <v>1561.8485911943535</v>
      </c>
      <c r="J29" s="15" t="s">
        <v>6</v>
      </c>
      <c r="K29" s="25">
        <f t="shared" si="3"/>
        <v>34.325704402823263</v>
      </c>
    </row>
    <row r="30" spans="1:11" x14ac:dyDescent="0.25">
      <c r="A30" s="28">
        <v>41473</v>
      </c>
      <c r="B30" s="5" t="s">
        <v>5</v>
      </c>
      <c r="C30" s="1">
        <v>1689.37</v>
      </c>
      <c r="D30" s="7" t="s">
        <v>4</v>
      </c>
      <c r="E30" s="13">
        <f t="shared" si="0"/>
        <v>1633.52</v>
      </c>
      <c r="F30" s="7" t="s">
        <v>4</v>
      </c>
      <c r="G30" s="9">
        <f t="shared" si="1"/>
        <v>1706.7940890833861</v>
      </c>
      <c r="H30" s="7" t="s">
        <v>4</v>
      </c>
      <c r="I30" s="9">
        <f t="shared" si="2"/>
        <v>1560.2459109166139</v>
      </c>
      <c r="J30" s="15" t="s">
        <v>6</v>
      </c>
      <c r="K30" s="25">
        <f t="shared" si="3"/>
        <v>36.637044541693037</v>
      </c>
    </row>
    <row r="31" spans="1:11" x14ac:dyDescent="0.25">
      <c r="A31" s="28">
        <v>41474</v>
      </c>
      <c r="B31" s="5" t="s">
        <v>5</v>
      </c>
      <c r="C31" s="1">
        <v>1692.09</v>
      </c>
      <c r="D31" s="7" t="s">
        <v>4</v>
      </c>
      <c r="E31" s="13">
        <f t="shared" si="0"/>
        <v>1638.72</v>
      </c>
      <c r="F31" s="7" t="s">
        <v>4</v>
      </c>
      <c r="G31" s="9">
        <f t="shared" si="1"/>
        <v>1713.1251192526429</v>
      </c>
      <c r="H31" s="7" t="s">
        <v>4</v>
      </c>
      <c r="I31" s="9">
        <f t="shared" si="2"/>
        <v>1564.3148807473572</v>
      </c>
      <c r="J31" s="15" t="s">
        <v>6</v>
      </c>
      <c r="K31" s="25">
        <f t="shared" si="3"/>
        <v>37.20255962632141</v>
      </c>
    </row>
    <row r="32" spans="1:11" x14ac:dyDescent="0.25">
      <c r="A32" s="28">
        <v>41477</v>
      </c>
      <c r="B32" s="5" t="s">
        <v>5</v>
      </c>
      <c r="C32" s="1">
        <v>1695.53</v>
      </c>
      <c r="D32" s="7" t="s">
        <v>4</v>
      </c>
      <c r="E32" s="13">
        <f t="shared" si="0"/>
        <v>1643.87</v>
      </c>
      <c r="F32" s="7" t="s">
        <v>4</v>
      </c>
      <c r="G32" s="9">
        <f t="shared" si="1"/>
        <v>1719.0152588723997</v>
      </c>
      <c r="H32" s="7" t="s">
        <v>4</v>
      </c>
      <c r="I32" s="9">
        <f t="shared" si="2"/>
        <v>1568.7247411276001</v>
      </c>
      <c r="J32" s="15" t="s">
        <v>6</v>
      </c>
      <c r="K32" s="25">
        <f t="shared" si="3"/>
        <v>37.572629436199961</v>
      </c>
    </row>
    <row r="33" spans="1:11" x14ac:dyDescent="0.25">
      <c r="A33" s="28">
        <v>41478</v>
      </c>
      <c r="B33" s="5" t="s">
        <v>5</v>
      </c>
      <c r="C33" s="1">
        <v>1692.39</v>
      </c>
      <c r="D33" s="7" t="s">
        <v>4</v>
      </c>
      <c r="E33" s="13">
        <f t="shared" si="0"/>
        <v>1649.84</v>
      </c>
      <c r="F33" s="7" t="s">
        <v>4</v>
      </c>
      <c r="G33" s="9">
        <f t="shared" si="1"/>
        <v>1720.3608792557211</v>
      </c>
      <c r="H33" s="7" t="s">
        <v>4</v>
      </c>
      <c r="I33" s="9">
        <f t="shared" si="2"/>
        <v>1579.3191207442787</v>
      </c>
      <c r="J33" s="15" t="s">
        <v>6</v>
      </c>
      <c r="K33" s="25">
        <f t="shared" si="3"/>
        <v>35.260439627860563</v>
      </c>
    </row>
    <row r="34" spans="1:11" x14ac:dyDescent="0.25">
      <c r="A34" s="28">
        <v>41479</v>
      </c>
      <c r="B34" s="5" t="s">
        <v>5</v>
      </c>
      <c r="C34" s="1">
        <v>1685.94</v>
      </c>
      <c r="D34" s="7" t="s">
        <v>4</v>
      </c>
      <c r="E34" s="13">
        <f t="shared" si="0"/>
        <v>1654.73</v>
      </c>
      <c r="F34" s="7" t="s">
        <v>4</v>
      </c>
      <c r="G34" s="9">
        <f t="shared" si="1"/>
        <v>1720.8657411389636</v>
      </c>
      <c r="H34" s="7" t="s">
        <v>4</v>
      </c>
      <c r="I34" s="9">
        <f t="shared" si="2"/>
        <v>1588.5942588610365</v>
      </c>
      <c r="J34" s="15" t="s">
        <v>6</v>
      </c>
      <c r="K34" s="25">
        <f t="shared" si="3"/>
        <v>33.067870569481791</v>
      </c>
    </row>
    <row r="35" spans="1:11" x14ac:dyDescent="0.25">
      <c r="A35" s="28">
        <v>41480</v>
      </c>
      <c r="B35" s="5" t="s">
        <v>5</v>
      </c>
      <c r="C35" s="1">
        <v>1690.25</v>
      </c>
      <c r="D35" s="7" t="s">
        <v>4</v>
      </c>
      <c r="E35" s="13">
        <f t="shared" si="0"/>
        <v>1659.08</v>
      </c>
      <c r="F35" s="7" t="s">
        <v>4</v>
      </c>
      <c r="G35" s="9">
        <f t="shared" si="1"/>
        <v>1722.4884093082296</v>
      </c>
      <c r="H35" s="7" t="s">
        <v>4</v>
      </c>
      <c r="I35" s="9">
        <f t="shared" si="2"/>
        <v>1595.6715906917702</v>
      </c>
      <c r="J35" s="15" t="s">
        <v>6</v>
      </c>
      <c r="K35" s="25">
        <f t="shared" si="3"/>
        <v>31.704204654114875</v>
      </c>
    </row>
    <row r="36" spans="1:11" x14ac:dyDescent="0.25">
      <c r="A36" s="28">
        <v>41481</v>
      </c>
      <c r="B36" s="5" t="s">
        <v>5</v>
      </c>
      <c r="C36" s="1">
        <v>1691.65</v>
      </c>
      <c r="D36" s="7" t="s">
        <v>4</v>
      </c>
      <c r="E36" s="13">
        <f t="shared" si="0"/>
        <v>1663.01</v>
      </c>
      <c r="F36" s="7" t="s">
        <v>4</v>
      </c>
      <c r="G36" s="9">
        <f t="shared" si="1"/>
        <v>1724.2483753540212</v>
      </c>
      <c r="H36" s="7" t="s">
        <v>4</v>
      </c>
      <c r="I36" s="9">
        <f t="shared" si="2"/>
        <v>1601.7716246459788</v>
      </c>
      <c r="J36" s="15" t="s">
        <v>6</v>
      </c>
      <c r="K36" s="25">
        <f t="shared" si="3"/>
        <v>30.619187677010636</v>
      </c>
    </row>
    <row r="37" spans="1:11" x14ac:dyDescent="0.25">
      <c r="A37" s="28">
        <v>41484</v>
      </c>
      <c r="B37" s="5" t="s">
        <v>5</v>
      </c>
      <c r="C37" s="1">
        <v>1685.33</v>
      </c>
      <c r="D37" s="7" t="s">
        <v>4</v>
      </c>
      <c r="E37" s="13">
        <f t="shared" si="0"/>
        <v>1666.96</v>
      </c>
      <c r="F37" s="7" t="s">
        <v>4</v>
      </c>
      <c r="G37" s="9">
        <f t="shared" si="1"/>
        <v>1723.0291891416312</v>
      </c>
      <c r="H37" s="7" t="s">
        <v>4</v>
      </c>
      <c r="I37" s="9">
        <f t="shared" si="2"/>
        <v>1610.8908108583689</v>
      </c>
      <c r="J37" s="15" t="s">
        <v>6</v>
      </c>
      <c r="K37" s="25">
        <f t="shared" si="3"/>
        <v>28.034594570815532</v>
      </c>
    </row>
    <row r="38" spans="1:11" x14ac:dyDescent="0.25">
      <c r="A38" s="28">
        <v>41485</v>
      </c>
      <c r="B38" s="5" t="s">
        <v>5</v>
      </c>
      <c r="C38" s="1">
        <v>1685.96</v>
      </c>
      <c r="D38" s="7" t="s">
        <v>4</v>
      </c>
      <c r="E38" s="13">
        <f t="shared" si="0"/>
        <v>1670.51</v>
      </c>
      <c r="F38" s="7" t="s">
        <v>4</v>
      </c>
      <c r="G38" s="9">
        <f t="shared" si="1"/>
        <v>1721.7426709336924</v>
      </c>
      <c r="H38" s="7" t="s">
        <v>4</v>
      </c>
      <c r="I38" s="9">
        <f t="shared" si="2"/>
        <v>1619.2773290663076</v>
      </c>
      <c r="J38" s="15" t="s">
        <v>6</v>
      </c>
      <c r="K38" s="25">
        <f t="shared" si="3"/>
        <v>25.616335466846149</v>
      </c>
    </row>
    <row r="39" spans="1:11" x14ac:dyDescent="0.25">
      <c r="A39" s="28">
        <v>41486</v>
      </c>
      <c r="B39" s="5" t="s">
        <v>5</v>
      </c>
      <c r="C39" s="1">
        <v>1685.73</v>
      </c>
      <c r="D39" s="7" t="s">
        <v>4</v>
      </c>
      <c r="E39" s="13">
        <f t="shared" si="0"/>
        <v>1674.09</v>
      </c>
      <c r="F39" s="7" t="s">
        <v>4</v>
      </c>
      <c r="G39" s="9">
        <f t="shared" si="1"/>
        <v>1718.6203608339299</v>
      </c>
      <c r="H39" s="7" t="s">
        <v>4</v>
      </c>
      <c r="I39" s="9">
        <f t="shared" si="2"/>
        <v>1629.5596391660699</v>
      </c>
      <c r="J39" s="15" t="s">
        <v>6</v>
      </c>
      <c r="K39" s="25">
        <f t="shared" si="3"/>
        <v>22.265180416964952</v>
      </c>
    </row>
    <row r="40" spans="1:11" x14ac:dyDescent="0.25">
      <c r="A40" s="28">
        <v>41487</v>
      </c>
      <c r="B40" s="5" t="s">
        <v>5</v>
      </c>
      <c r="C40" s="1">
        <v>1706.87</v>
      </c>
      <c r="D40" s="7" t="s">
        <v>4</v>
      </c>
      <c r="E40" s="13">
        <f t="shared" si="0"/>
        <v>1678.66</v>
      </c>
      <c r="F40" s="7" t="s">
        <v>4</v>
      </c>
      <c r="G40" s="9">
        <f t="shared" si="1"/>
        <v>1716.4158516789121</v>
      </c>
      <c r="H40" s="7" t="s">
        <v>4</v>
      </c>
      <c r="I40" s="9">
        <f t="shared" si="2"/>
        <v>1640.9041483210881</v>
      </c>
      <c r="J40" s="15" t="s">
        <v>6</v>
      </c>
      <c r="K40" s="25">
        <f t="shared" si="3"/>
        <v>18.877925839455976</v>
      </c>
    </row>
    <row r="41" spans="1:11" x14ac:dyDescent="0.25">
      <c r="A41" s="28">
        <v>41488</v>
      </c>
      <c r="B41" s="5" t="s">
        <v>5</v>
      </c>
      <c r="C41" s="1">
        <v>1709.67</v>
      </c>
      <c r="D41" s="7" t="s">
        <v>4</v>
      </c>
      <c r="E41" s="13">
        <f t="shared" si="0"/>
        <v>1682.55</v>
      </c>
      <c r="F41" s="7" t="s">
        <v>4</v>
      </c>
      <c r="G41" s="9">
        <f t="shared" si="1"/>
        <v>1716.0122181571992</v>
      </c>
      <c r="H41" s="7" t="s">
        <v>4</v>
      </c>
      <c r="I41" s="9">
        <f t="shared" si="2"/>
        <v>1649.0877818428007</v>
      </c>
      <c r="J41" s="15" t="s">
        <v>6</v>
      </c>
      <c r="K41" s="25">
        <f t="shared" si="3"/>
        <v>16.731109078599673</v>
      </c>
    </row>
    <row r="42" spans="1:11" x14ac:dyDescent="0.25">
      <c r="A42" s="28">
        <v>41491</v>
      </c>
      <c r="B42" s="5" t="s">
        <v>5</v>
      </c>
      <c r="C42" s="1">
        <v>1707.14</v>
      </c>
      <c r="D42" s="7" t="s">
        <v>4</v>
      </c>
      <c r="E42" s="13">
        <f t="shared" si="0"/>
        <v>1685.89</v>
      </c>
      <c r="F42" s="7" t="s">
        <v>4</v>
      </c>
      <c r="G42" s="9">
        <f t="shared" si="1"/>
        <v>1714.9037519807421</v>
      </c>
      <c r="H42" s="7" t="s">
        <v>4</v>
      </c>
      <c r="I42" s="9">
        <f t="shared" si="2"/>
        <v>1656.8762480192581</v>
      </c>
      <c r="J42" s="15" t="s">
        <v>6</v>
      </c>
      <c r="K42" s="25">
        <f t="shared" si="3"/>
        <v>14.506875990370935</v>
      </c>
    </row>
    <row r="43" spans="1:11" x14ac:dyDescent="0.25">
      <c r="A43" s="28">
        <v>41492</v>
      </c>
      <c r="B43" s="5" t="s">
        <v>5</v>
      </c>
      <c r="C43" s="1">
        <v>1697.37</v>
      </c>
      <c r="D43" s="7" t="s">
        <v>4</v>
      </c>
      <c r="E43" s="13">
        <f t="shared" si="0"/>
        <v>1688.14</v>
      </c>
      <c r="F43" s="7" t="s">
        <v>4</v>
      </c>
      <c r="G43" s="9">
        <f t="shared" si="1"/>
        <v>1713.0904697150174</v>
      </c>
      <c r="H43" s="7" t="s">
        <v>4</v>
      </c>
      <c r="I43" s="9">
        <f t="shared" si="2"/>
        <v>1663.1895302849828</v>
      </c>
      <c r="J43" s="15" t="s">
        <v>6</v>
      </c>
      <c r="K43" s="25">
        <f t="shared" si="3"/>
        <v>12.47523485750871</v>
      </c>
    </row>
    <row r="44" spans="1:11" x14ac:dyDescent="0.25">
      <c r="A44" s="28">
        <v>41493</v>
      </c>
      <c r="B44" s="5" t="s">
        <v>5</v>
      </c>
      <c r="C44" s="1">
        <v>1690.91</v>
      </c>
      <c r="D44" s="7" t="s">
        <v>4</v>
      </c>
      <c r="E44" s="13">
        <f t="shared" si="0"/>
        <v>1690.05</v>
      </c>
      <c r="F44" s="7" t="s">
        <v>4</v>
      </c>
      <c r="G44" s="9">
        <f t="shared" si="1"/>
        <v>1708.9463715035454</v>
      </c>
      <c r="H44" s="7" t="s">
        <v>4</v>
      </c>
      <c r="I44" s="9">
        <f t="shared" si="2"/>
        <v>1671.1536284964545</v>
      </c>
      <c r="J44" s="15" t="s">
        <v>6</v>
      </c>
      <c r="K44" s="25">
        <f t="shared" si="3"/>
        <v>9.4481857517726642</v>
      </c>
    </row>
    <row r="45" spans="1:11" x14ac:dyDescent="0.25">
      <c r="A45" s="28">
        <v>41494</v>
      </c>
      <c r="B45" s="5" t="s">
        <v>5</v>
      </c>
      <c r="C45" s="1">
        <v>1697.48</v>
      </c>
      <c r="D45" s="7" t="s">
        <v>4</v>
      </c>
      <c r="E45" s="13">
        <f t="shared" si="0"/>
        <v>1691.18</v>
      </c>
      <c r="F45" s="7" t="s">
        <v>4</v>
      </c>
      <c r="G45" s="9">
        <f t="shared" si="1"/>
        <v>1709.0084380695562</v>
      </c>
      <c r="H45" s="7" t="s">
        <v>4</v>
      </c>
      <c r="I45" s="9">
        <f t="shared" si="2"/>
        <v>1673.3515619304439</v>
      </c>
      <c r="J45" s="15" t="s">
        <v>6</v>
      </c>
      <c r="K45" s="25">
        <f t="shared" si="3"/>
        <v>8.9142190347780854</v>
      </c>
    </row>
    <row r="46" spans="1:11" x14ac:dyDescent="0.25">
      <c r="A46" s="28">
        <v>41495</v>
      </c>
      <c r="B46" s="5" t="s">
        <v>5</v>
      </c>
      <c r="C46" s="1">
        <v>1691.42</v>
      </c>
      <c r="D46" s="7" t="s">
        <v>4</v>
      </c>
      <c r="E46" s="13">
        <f t="shared" si="0"/>
        <v>1691.74</v>
      </c>
      <c r="F46" s="7" t="s">
        <v>4</v>
      </c>
      <c r="G46" s="9">
        <f t="shared" si="1"/>
        <v>1708.8414926541516</v>
      </c>
      <c r="H46" s="7" t="s">
        <v>4</v>
      </c>
      <c r="I46" s="9">
        <f t="shared" si="2"/>
        <v>1674.6385073458484</v>
      </c>
      <c r="J46" s="15" t="s">
        <v>6</v>
      </c>
      <c r="K46" s="25">
        <f t="shared" si="3"/>
        <v>8.5507463270757817</v>
      </c>
    </row>
    <row r="47" spans="1:11" x14ac:dyDescent="0.25">
      <c r="A47" s="28">
        <v>41498</v>
      </c>
      <c r="B47" s="5" t="s">
        <v>5</v>
      </c>
      <c r="C47" s="1">
        <v>1689.47</v>
      </c>
      <c r="D47" s="7" t="s">
        <v>4</v>
      </c>
      <c r="E47" s="13">
        <f t="shared" si="0"/>
        <v>1692.09</v>
      </c>
      <c r="F47" s="7" t="s">
        <v>4</v>
      </c>
      <c r="G47" s="9">
        <f t="shared" si="1"/>
        <v>1708.7012758089195</v>
      </c>
      <c r="H47" s="7" t="s">
        <v>4</v>
      </c>
      <c r="I47" s="9">
        <f t="shared" si="2"/>
        <v>1675.4787241910803</v>
      </c>
      <c r="J47" s="15" t="s">
        <v>6</v>
      </c>
      <c r="K47" s="25">
        <f t="shared" si="3"/>
        <v>8.3056379044598359</v>
      </c>
    </row>
    <row r="48" spans="1:11" x14ac:dyDescent="0.25">
      <c r="A48" s="28">
        <v>41499</v>
      </c>
      <c r="B48" s="5" t="s">
        <v>5</v>
      </c>
      <c r="C48" s="1">
        <v>1694.16</v>
      </c>
      <c r="D48" s="7" t="s">
        <v>4</v>
      </c>
      <c r="E48" s="13">
        <f t="shared" si="0"/>
        <v>1692.98</v>
      </c>
      <c r="F48" s="7" t="s">
        <v>4</v>
      </c>
      <c r="G48" s="9">
        <f t="shared" si="1"/>
        <v>1707.929617520191</v>
      </c>
      <c r="H48" s="7" t="s">
        <v>4</v>
      </c>
      <c r="I48" s="9">
        <f t="shared" si="2"/>
        <v>1678.0303824798091</v>
      </c>
      <c r="J48" s="15" t="s">
        <v>6</v>
      </c>
      <c r="K48" s="25">
        <f t="shared" si="3"/>
        <v>7.4748087600954678</v>
      </c>
    </row>
    <row r="49" spans="1:11" x14ac:dyDescent="0.25">
      <c r="A49" s="28">
        <v>41500</v>
      </c>
      <c r="B49" s="5" t="s">
        <v>5</v>
      </c>
      <c r="C49" s="1">
        <v>1685.39</v>
      </c>
      <c r="D49" s="7" t="s">
        <v>4</v>
      </c>
      <c r="E49" s="13">
        <f t="shared" si="0"/>
        <v>1693.21</v>
      </c>
      <c r="F49" s="7" t="s">
        <v>4</v>
      </c>
      <c r="G49" s="9">
        <f t="shared" si="1"/>
        <v>1707.5512487601325</v>
      </c>
      <c r="H49" s="7" t="s">
        <v>4</v>
      </c>
      <c r="I49" s="9">
        <f t="shared" si="2"/>
        <v>1678.8687512398676</v>
      </c>
      <c r="J49" s="15" t="s">
        <v>6</v>
      </c>
      <c r="K49" s="25">
        <f t="shared" si="3"/>
        <v>7.1706243800662133</v>
      </c>
    </row>
    <row r="50" spans="1:11" x14ac:dyDescent="0.25">
      <c r="A50" s="28">
        <v>41501</v>
      </c>
      <c r="B50" s="5" t="s">
        <v>5</v>
      </c>
      <c r="C50" s="1">
        <v>1661.32</v>
      </c>
      <c r="D50" s="7" t="s">
        <v>4</v>
      </c>
      <c r="E50" s="13">
        <f t="shared" si="0"/>
        <v>1691.8</v>
      </c>
      <c r="F50" s="7" t="s">
        <v>4</v>
      </c>
      <c r="G50" s="9">
        <f t="shared" si="1"/>
        <v>1711.7550447506389</v>
      </c>
      <c r="H50" s="7" t="s">
        <v>4</v>
      </c>
      <c r="I50" s="9">
        <f t="shared" si="2"/>
        <v>1671.844955249361</v>
      </c>
      <c r="J50" s="15" t="s">
        <v>6</v>
      </c>
      <c r="K50" s="25">
        <f t="shared" si="3"/>
        <v>9.9775223753194435</v>
      </c>
    </row>
    <row r="51" spans="1:11" x14ac:dyDescent="0.25">
      <c r="A51" s="28">
        <v>41502</v>
      </c>
      <c r="B51" s="5" t="s">
        <v>5</v>
      </c>
      <c r="C51" s="1">
        <v>1655.83</v>
      </c>
      <c r="D51" s="7" t="s">
        <v>4</v>
      </c>
      <c r="E51" s="13">
        <f t="shared" si="0"/>
        <v>1689.99</v>
      </c>
      <c r="F51" s="7" t="s">
        <v>4</v>
      </c>
      <c r="G51" s="9">
        <f t="shared" si="1"/>
        <v>1715.3643582973048</v>
      </c>
      <c r="H51" s="7" t="s">
        <v>4</v>
      </c>
      <c r="I51" s="9">
        <f t="shared" si="2"/>
        <v>1664.6156417026953</v>
      </c>
      <c r="J51" s="15" t="s">
        <v>6</v>
      </c>
      <c r="K51" s="25">
        <f t="shared" si="3"/>
        <v>12.687179148652412</v>
      </c>
    </row>
    <row r="52" spans="1:11" x14ac:dyDescent="0.25">
      <c r="A52" s="28">
        <v>41505</v>
      </c>
      <c r="B52" s="5" t="s">
        <v>5</v>
      </c>
      <c r="C52" s="1">
        <v>1646.06</v>
      </c>
      <c r="D52" s="7" t="s">
        <v>4</v>
      </c>
      <c r="E52" s="13">
        <f t="shared" si="0"/>
        <v>1687.52</v>
      </c>
      <c r="F52" s="7" t="s">
        <v>4</v>
      </c>
      <c r="G52" s="9">
        <f t="shared" si="1"/>
        <v>1719.130533117934</v>
      </c>
      <c r="H52" s="7" t="s">
        <v>4</v>
      </c>
      <c r="I52" s="9">
        <f t="shared" si="2"/>
        <v>1655.909466882066</v>
      </c>
      <c r="J52" s="15" t="s">
        <v>6</v>
      </c>
      <c r="K52" s="25">
        <f t="shared" si="3"/>
        <v>15.805266558967009</v>
      </c>
    </row>
    <row r="53" spans="1:11" x14ac:dyDescent="0.25">
      <c r="A53" s="28">
        <v>41506</v>
      </c>
      <c r="B53" s="5" t="s">
        <v>5</v>
      </c>
      <c r="C53" s="1">
        <v>1652.35</v>
      </c>
      <c r="D53" s="7" t="s">
        <v>4</v>
      </c>
      <c r="E53" s="13">
        <f t="shared" si="0"/>
        <v>1685.52</v>
      </c>
      <c r="F53" s="7" t="s">
        <v>4</v>
      </c>
      <c r="G53" s="9">
        <f t="shared" si="1"/>
        <v>1720.5312573324638</v>
      </c>
      <c r="H53" s="7" t="s">
        <v>4</v>
      </c>
      <c r="I53" s="9">
        <f t="shared" si="2"/>
        <v>1650.5087426675361</v>
      </c>
      <c r="J53" s="15" t="s">
        <v>6</v>
      </c>
      <c r="K53" s="25">
        <f t="shared" si="3"/>
        <v>17.505628666231932</v>
      </c>
    </row>
    <row r="54" spans="1:11" x14ac:dyDescent="0.25">
      <c r="A54" s="28">
        <v>41507</v>
      </c>
      <c r="B54" s="5" t="s">
        <v>5</v>
      </c>
      <c r="C54" s="1">
        <v>1642.8</v>
      </c>
      <c r="D54" s="7" t="s">
        <v>4</v>
      </c>
      <c r="E54" s="13">
        <f t="shared" si="0"/>
        <v>1683.36</v>
      </c>
      <c r="F54" s="7" t="s">
        <v>4</v>
      </c>
      <c r="G54" s="9">
        <f t="shared" si="1"/>
        <v>1723.0091571663256</v>
      </c>
      <c r="H54" s="7" t="s">
        <v>4</v>
      </c>
      <c r="I54" s="9">
        <f t="shared" si="2"/>
        <v>1643.7108428336742</v>
      </c>
      <c r="J54" s="15" t="s">
        <v>6</v>
      </c>
      <c r="K54" s="25">
        <f t="shared" si="3"/>
        <v>19.824578583162907</v>
      </c>
    </row>
    <row r="55" spans="1:11" x14ac:dyDescent="0.25">
      <c r="A55" s="28">
        <v>41508</v>
      </c>
      <c r="B55" s="5" t="s">
        <v>5</v>
      </c>
      <c r="C55" s="1">
        <v>1656.96</v>
      </c>
      <c r="D55" s="7" t="s">
        <v>4</v>
      </c>
      <c r="E55" s="13">
        <f t="shared" si="0"/>
        <v>1681.69</v>
      </c>
      <c r="F55" s="7" t="s">
        <v>4</v>
      </c>
      <c r="G55" s="9">
        <f t="shared" si="1"/>
        <v>1722.8098780518621</v>
      </c>
      <c r="H55" s="7" t="s">
        <v>4</v>
      </c>
      <c r="I55" s="9">
        <f t="shared" si="2"/>
        <v>1640.570121948138</v>
      </c>
      <c r="J55" s="15" t="s">
        <v>6</v>
      </c>
      <c r="K55" s="25">
        <f t="shared" si="3"/>
        <v>20.559939025931019</v>
      </c>
    </row>
    <row r="56" spans="1:11" x14ac:dyDescent="0.25">
      <c r="A56" s="28">
        <v>41509</v>
      </c>
      <c r="B56" s="5" t="s">
        <v>5</v>
      </c>
      <c r="C56" s="1">
        <v>1663.5</v>
      </c>
      <c r="D56" s="7" t="s">
        <v>4</v>
      </c>
      <c r="E56" s="13">
        <f t="shared" si="0"/>
        <v>1680.29</v>
      </c>
      <c r="F56" s="7" t="s">
        <v>4</v>
      </c>
      <c r="G56" s="9">
        <f t="shared" si="1"/>
        <v>1721.8747863527035</v>
      </c>
      <c r="H56" s="7" t="s">
        <v>4</v>
      </c>
      <c r="I56" s="9">
        <f t="shared" si="2"/>
        <v>1638.7052136472964</v>
      </c>
      <c r="J56" s="15" t="s">
        <v>6</v>
      </c>
      <c r="K56" s="25">
        <f t="shared" si="3"/>
        <v>20.792393176351805</v>
      </c>
    </row>
    <row r="57" spans="1:11" x14ac:dyDescent="0.25">
      <c r="A57" s="28">
        <v>41512</v>
      </c>
      <c r="B57" s="5" t="s">
        <v>5</v>
      </c>
      <c r="C57" s="1">
        <v>1656.78</v>
      </c>
      <c r="D57" s="7" t="s">
        <v>4</v>
      </c>
      <c r="E57" s="13">
        <f t="shared" si="0"/>
        <v>1678.86</v>
      </c>
      <c r="F57" s="7" t="s">
        <v>4</v>
      </c>
      <c r="G57" s="9">
        <f t="shared" si="1"/>
        <v>1721.5982902208311</v>
      </c>
      <c r="H57" s="7" t="s">
        <v>4</v>
      </c>
      <c r="I57" s="9">
        <f t="shared" si="2"/>
        <v>1636.1217097791687</v>
      </c>
      <c r="J57" s="15" t="s">
        <v>6</v>
      </c>
      <c r="K57" s="25">
        <f t="shared" si="3"/>
        <v>21.369145110415655</v>
      </c>
    </row>
    <row r="58" spans="1:11" x14ac:dyDescent="0.25">
      <c r="A58" s="28">
        <v>41513</v>
      </c>
      <c r="B58" s="5" t="s">
        <v>5</v>
      </c>
      <c r="C58" s="1">
        <v>1630.48</v>
      </c>
      <c r="D58" s="7" t="s">
        <v>4</v>
      </c>
      <c r="E58" s="13">
        <f t="shared" si="0"/>
        <v>1676.08</v>
      </c>
      <c r="F58" s="7" t="s">
        <v>4</v>
      </c>
      <c r="G58" s="9">
        <f t="shared" si="1"/>
        <v>1723.5541059842099</v>
      </c>
      <c r="H58" s="7" t="s">
        <v>4</v>
      </c>
      <c r="I58" s="9">
        <f t="shared" si="2"/>
        <v>1628.60589401579</v>
      </c>
      <c r="J58" s="15" t="s">
        <v>6</v>
      </c>
      <c r="K58" s="25">
        <f t="shared" si="3"/>
        <v>23.73705299210501</v>
      </c>
    </row>
    <row r="59" spans="1:11" x14ac:dyDescent="0.25">
      <c r="A59" s="28">
        <v>41514</v>
      </c>
      <c r="B59" s="5" t="s">
        <v>5</v>
      </c>
      <c r="C59" s="1">
        <v>1634.96</v>
      </c>
      <c r="D59" s="7" t="s">
        <v>4</v>
      </c>
      <c r="E59" s="13">
        <f t="shared" si="0"/>
        <v>1673.55</v>
      </c>
      <c r="F59" s="7" t="s">
        <v>4</v>
      </c>
      <c r="G59" s="9">
        <f t="shared" si="1"/>
        <v>1724.0242763791616</v>
      </c>
      <c r="H59" s="7" t="s">
        <v>4</v>
      </c>
      <c r="I59" s="9">
        <f t="shared" si="2"/>
        <v>1623.0757236208383</v>
      </c>
      <c r="J59" s="15" t="s">
        <v>6</v>
      </c>
      <c r="K59" s="25">
        <f t="shared" si="3"/>
        <v>25.237138189580872</v>
      </c>
    </row>
    <row r="60" spans="1:11" x14ac:dyDescent="0.25">
      <c r="A60" s="28">
        <v>41515</v>
      </c>
      <c r="B60" s="5" t="s">
        <v>5</v>
      </c>
      <c r="C60" s="1">
        <v>1638.17</v>
      </c>
      <c r="D60" s="7" t="s">
        <v>4</v>
      </c>
      <c r="E60" s="13">
        <f t="shared" si="0"/>
        <v>1670.11</v>
      </c>
      <c r="F60" s="7" t="s">
        <v>4</v>
      </c>
      <c r="G60" s="9">
        <f t="shared" si="1"/>
        <v>1720.3956853985305</v>
      </c>
      <c r="H60" s="7" t="s">
        <v>4</v>
      </c>
      <c r="I60" s="9">
        <f t="shared" si="2"/>
        <v>1619.8243146014693</v>
      </c>
      <c r="J60" s="15" t="s">
        <v>6</v>
      </c>
      <c r="K60" s="25">
        <f t="shared" si="3"/>
        <v>25.142842699265358</v>
      </c>
    </row>
    <row r="61" spans="1:11" x14ac:dyDescent="0.25">
      <c r="A61" s="28">
        <v>41516</v>
      </c>
      <c r="B61" s="5" t="s">
        <v>5</v>
      </c>
      <c r="C61" s="1">
        <v>1632.97</v>
      </c>
      <c r="D61" s="7" t="s">
        <v>4</v>
      </c>
      <c r="E61" s="13">
        <f t="shared" si="0"/>
        <v>1666.28</v>
      </c>
      <c r="F61" s="7" t="s">
        <v>4</v>
      </c>
      <c r="G61" s="9">
        <f t="shared" si="1"/>
        <v>1715.6027040621254</v>
      </c>
      <c r="H61" s="7" t="s">
        <v>4</v>
      </c>
      <c r="I61" s="9">
        <f t="shared" si="2"/>
        <v>1616.9572959378745</v>
      </c>
      <c r="J61" s="15" t="s">
        <v>6</v>
      </c>
      <c r="K61" s="25">
        <f t="shared" si="3"/>
        <v>24.661352031062712</v>
      </c>
    </row>
    <row r="62" spans="1:11" x14ac:dyDescent="0.25">
      <c r="A62" s="28">
        <v>41520</v>
      </c>
      <c r="B62" s="5" t="s">
        <v>5</v>
      </c>
      <c r="C62" s="1">
        <v>1639.77</v>
      </c>
      <c r="D62" s="7" t="s">
        <v>4</v>
      </c>
      <c r="E62" s="13">
        <f t="shared" si="0"/>
        <v>1662.91</v>
      </c>
      <c r="F62" s="7" t="s">
        <v>4</v>
      </c>
      <c r="G62" s="9">
        <f t="shared" si="1"/>
        <v>1709.7488970301395</v>
      </c>
      <c r="H62" s="7" t="s">
        <v>4</v>
      </c>
      <c r="I62" s="9">
        <f t="shared" si="2"/>
        <v>1616.0711029698607</v>
      </c>
      <c r="J62" s="15" t="s">
        <v>6</v>
      </c>
      <c r="K62" s="25">
        <f t="shared" si="3"/>
        <v>23.4194485150697</v>
      </c>
    </row>
    <row r="63" spans="1:11" x14ac:dyDescent="0.25">
      <c r="A63" s="28">
        <v>41521</v>
      </c>
      <c r="B63" s="5" t="s">
        <v>5</v>
      </c>
      <c r="C63" s="1">
        <v>1653.08</v>
      </c>
      <c r="D63" s="7" t="s">
        <v>4</v>
      </c>
      <c r="E63" s="13">
        <f t="shared" si="0"/>
        <v>1660.69</v>
      </c>
      <c r="F63" s="7" t="s">
        <v>4</v>
      </c>
      <c r="G63" s="9">
        <f t="shared" si="1"/>
        <v>1704.9172473029919</v>
      </c>
      <c r="H63" s="7" t="s">
        <v>4</v>
      </c>
      <c r="I63" s="9">
        <f t="shared" si="2"/>
        <v>1616.4627526970082</v>
      </c>
      <c r="J63" s="15" t="s">
        <v>6</v>
      </c>
      <c r="K63" s="25">
        <f t="shared" si="3"/>
        <v>22.113623651495949</v>
      </c>
    </row>
    <row r="64" spans="1:11" x14ac:dyDescent="0.25">
      <c r="A64" s="28">
        <v>41522</v>
      </c>
      <c r="B64" s="5" t="s">
        <v>5</v>
      </c>
      <c r="C64" s="1">
        <v>1655.08</v>
      </c>
      <c r="D64" s="7" t="s">
        <v>4</v>
      </c>
      <c r="E64" s="13">
        <f t="shared" si="0"/>
        <v>1658.9</v>
      </c>
      <c r="F64" s="7" t="s">
        <v>4</v>
      </c>
      <c r="G64" s="9">
        <f t="shared" si="1"/>
        <v>1700.9345007226209</v>
      </c>
      <c r="H64" s="7" t="s">
        <v>4</v>
      </c>
      <c r="I64" s="9">
        <f t="shared" si="2"/>
        <v>1616.8654992773793</v>
      </c>
      <c r="J64" s="15" t="s">
        <v>6</v>
      </c>
      <c r="K64" s="25">
        <f t="shared" si="3"/>
        <v>21.017250361310371</v>
      </c>
    </row>
    <row r="65" spans="1:11" x14ac:dyDescent="0.25">
      <c r="A65" s="28">
        <v>41523</v>
      </c>
      <c r="B65" s="5" t="s">
        <v>5</v>
      </c>
      <c r="C65" s="1">
        <v>1655.17</v>
      </c>
      <c r="D65" s="7" t="s">
        <v>4</v>
      </c>
      <c r="E65" s="13">
        <f t="shared" si="0"/>
        <v>1656.79</v>
      </c>
      <c r="F65" s="7" t="s">
        <v>4</v>
      </c>
      <c r="G65" s="9">
        <f t="shared" si="1"/>
        <v>1694.9229591823137</v>
      </c>
      <c r="H65" s="7" t="s">
        <v>4</v>
      </c>
      <c r="I65" s="9">
        <f t="shared" si="2"/>
        <v>1618.6570408176863</v>
      </c>
      <c r="J65" s="15" t="s">
        <v>6</v>
      </c>
      <c r="K65" s="25">
        <f t="shared" si="3"/>
        <v>19.066479591156853</v>
      </c>
    </row>
    <row r="66" spans="1:11" x14ac:dyDescent="0.25">
      <c r="A66" s="28">
        <v>41526</v>
      </c>
      <c r="B66" s="5" t="s">
        <v>5</v>
      </c>
      <c r="C66" s="1">
        <v>1671.71</v>
      </c>
      <c r="D66" s="7" t="s">
        <v>4</v>
      </c>
      <c r="E66" s="13">
        <f t="shared" si="0"/>
        <v>1655.8</v>
      </c>
      <c r="F66" s="7" t="s">
        <v>4</v>
      </c>
      <c r="G66" s="9">
        <f t="shared" si="1"/>
        <v>1691.2242868523842</v>
      </c>
      <c r="H66" s="7" t="s">
        <v>4</v>
      </c>
      <c r="I66" s="9">
        <f t="shared" si="2"/>
        <v>1620.3757131476157</v>
      </c>
      <c r="J66" s="15" t="s">
        <v>6</v>
      </c>
      <c r="K66" s="25">
        <f t="shared" si="3"/>
        <v>17.712143426192117</v>
      </c>
    </row>
    <row r="67" spans="1:11" x14ac:dyDescent="0.25">
      <c r="A67" s="28">
        <v>41527</v>
      </c>
      <c r="B67" s="5" t="s">
        <v>5</v>
      </c>
      <c r="C67" s="1">
        <v>1683.99</v>
      </c>
      <c r="D67" s="7" t="s">
        <v>4</v>
      </c>
      <c r="E67" s="13">
        <f t="shared" si="0"/>
        <v>1655.53</v>
      </c>
      <c r="F67" s="7" t="s">
        <v>4</v>
      </c>
      <c r="G67" s="9">
        <f t="shared" si="1"/>
        <v>1689.9797072701642</v>
      </c>
      <c r="H67" s="7" t="s">
        <v>4</v>
      </c>
      <c r="I67" s="9">
        <f t="shared" si="2"/>
        <v>1621.0802927298357</v>
      </c>
      <c r="J67" s="15" t="s">
        <v>6</v>
      </c>
      <c r="K67" s="25">
        <f t="shared" si="3"/>
        <v>17.224853635082084</v>
      </c>
    </row>
    <row r="68" spans="1:11" x14ac:dyDescent="0.25">
      <c r="A68" s="28">
        <v>41528</v>
      </c>
      <c r="B68" s="5" t="s">
        <v>5</v>
      </c>
      <c r="C68" s="1">
        <v>1689.13</v>
      </c>
      <c r="D68" s="7" t="s">
        <v>4</v>
      </c>
      <c r="E68" s="13">
        <f t="shared" si="0"/>
        <v>1655.28</v>
      </c>
      <c r="F68" s="7" t="s">
        <v>4</v>
      </c>
      <c r="G68" s="9">
        <f t="shared" si="1"/>
        <v>1688.6545247157169</v>
      </c>
      <c r="H68" s="7" t="s">
        <v>4</v>
      </c>
      <c r="I68" s="9">
        <f t="shared" si="2"/>
        <v>1621.9054752842831</v>
      </c>
      <c r="J68" s="15" t="s">
        <v>6</v>
      </c>
      <c r="K68" s="25">
        <f t="shared" si="3"/>
        <v>16.687262357858483</v>
      </c>
    </row>
    <row r="69" spans="1:11" x14ac:dyDescent="0.25">
      <c r="A69" s="28">
        <v>41529</v>
      </c>
      <c r="B69" s="5" t="s">
        <v>5</v>
      </c>
      <c r="C69" s="1">
        <v>1683.42</v>
      </c>
      <c r="D69" s="7" t="s">
        <v>4</v>
      </c>
      <c r="E69" s="13">
        <f t="shared" si="0"/>
        <v>1655.18</v>
      </c>
      <c r="F69" s="7" t="s">
        <v>4</v>
      </c>
      <c r="G69" s="9">
        <f t="shared" si="1"/>
        <v>1688.2082553429636</v>
      </c>
      <c r="H69" s="7" t="s">
        <v>4</v>
      </c>
      <c r="I69" s="9">
        <f t="shared" si="2"/>
        <v>1622.1517446570365</v>
      </c>
      <c r="J69" s="15" t="s">
        <v>6</v>
      </c>
      <c r="K69" s="25">
        <f t="shared" si="3"/>
        <v>16.514127671481788</v>
      </c>
    </row>
    <row r="70" spans="1:11" x14ac:dyDescent="0.25">
      <c r="A70" s="28">
        <v>41530</v>
      </c>
      <c r="B70" s="5" t="s">
        <v>5</v>
      </c>
      <c r="C70" s="1">
        <v>1687.99</v>
      </c>
      <c r="D70" s="7" t="s">
        <v>4</v>
      </c>
      <c r="E70" s="13">
        <f t="shared" si="0"/>
        <v>1656.51</v>
      </c>
      <c r="F70" s="7" t="s">
        <v>4</v>
      </c>
      <c r="G70" s="9">
        <f t="shared" si="1"/>
        <v>1692.4481329509479</v>
      </c>
      <c r="H70" s="7" t="s">
        <v>4</v>
      </c>
      <c r="I70" s="9">
        <f t="shared" si="2"/>
        <v>1620.5718670490521</v>
      </c>
      <c r="J70" s="15" t="s">
        <v>6</v>
      </c>
      <c r="K70" s="25">
        <f t="shared" si="3"/>
        <v>17.969066475473916</v>
      </c>
    </row>
    <row r="71" spans="1:11" x14ac:dyDescent="0.25">
      <c r="A71" s="28">
        <v>41533</v>
      </c>
      <c r="B71" s="5" t="s">
        <v>5</v>
      </c>
      <c r="C71" s="1">
        <v>1697.6</v>
      </c>
      <c r="D71" s="7" t="s">
        <v>4</v>
      </c>
      <c r="E71" s="13">
        <f t="shared" si="0"/>
        <v>1658.6</v>
      </c>
      <c r="F71" s="7" t="s">
        <v>4</v>
      </c>
      <c r="G71" s="9">
        <f t="shared" si="1"/>
        <v>1698.7458243283158</v>
      </c>
      <c r="H71" s="7" t="s">
        <v>4</v>
      </c>
      <c r="I71" s="9">
        <f t="shared" si="2"/>
        <v>1618.454175671684</v>
      </c>
      <c r="J71" s="15" t="s">
        <v>6</v>
      </c>
      <c r="K71" s="25">
        <f t="shared" si="3"/>
        <v>20.072912164157948</v>
      </c>
    </row>
    <row r="72" spans="1:11" x14ac:dyDescent="0.25">
      <c r="A72" s="28">
        <v>41534</v>
      </c>
      <c r="B72" s="5" t="s">
        <v>5</v>
      </c>
      <c r="C72" s="1">
        <v>1704.76</v>
      </c>
      <c r="D72" s="7" t="s">
        <v>4</v>
      </c>
      <c r="E72" s="13">
        <f t="shared" si="0"/>
        <v>1661.53</v>
      </c>
      <c r="F72" s="7" t="s">
        <v>4</v>
      </c>
      <c r="G72" s="9">
        <f t="shared" si="1"/>
        <v>1705.9368050077912</v>
      </c>
      <c r="H72" s="7" t="s">
        <v>4</v>
      </c>
      <c r="I72" s="9">
        <f t="shared" si="2"/>
        <v>1617.1231949922087</v>
      </c>
      <c r="J72" s="15" t="s">
        <v>6</v>
      </c>
      <c r="K72" s="25">
        <f t="shared" si="3"/>
        <v>22.203402503895656</v>
      </c>
    </row>
    <row r="73" spans="1:11" x14ac:dyDescent="0.25">
      <c r="B73" s="5" t="s">
        <v>5</v>
      </c>
      <c r="C73" s="1">
        <v>0</v>
      </c>
      <c r="D73" s="7" t="s">
        <v>4</v>
      </c>
      <c r="E73" s="13">
        <v>0</v>
      </c>
      <c r="F73" s="7" t="s">
        <v>4</v>
      </c>
      <c r="G73" s="9">
        <v>0</v>
      </c>
      <c r="H73" s="7" t="s">
        <v>4</v>
      </c>
      <c r="I73" s="9">
        <v>0</v>
      </c>
      <c r="J73" s="15" t="s">
        <v>6</v>
      </c>
      <c r="K73" s="25">
        <v>0</v>
      </c>
    </row>
    <row r="74" spans="1:11" x14ac:dyDescent="0.25">
      <c r="A74" s="28">
        <v>41535</v>
      </c>
      <c r="B74" s="5" t="s">
        <v>5</v>
      </c>
      <c r="C74" s="1">
        <v>1725.52</v>
      </c>
      <c r="D74" s="7" t="s">
        <v>4</v>
      </c>
      <c r="E74" s="23">
        <f>ROUND(AVERAGE(C54:C$72,C$74:C74), 2)</f>
        <v>1665.19</v>
      </c>
      <c r="F74" s="7" t="s">
        <v>4</v>
      </c>
      <c r="G74" s="10">
        <f>E74+(2*STDEVP(C54:C$72,C$74:C74))</f>
        <v>1717.3475780112535</v>
      </c>
      <c r="H74" s="7" t="s">
        <v>4</v>
      </c>
      <c r="I74" s="10">
        <f>E74-(2*STDEVP(C54:C$72,C$74:C74))</f>
        <v>1613.0324219887466</v>
      </c>
      <c r="J74" s="15" t="s">
        <v>6</v>
      </c>
      <c r="K74" s="25">
        <f>STDEVP(C54:C$72,C$74:C74)</f>
        <v>26.078789005626774</v>
      </c>
    </row>
    <row r="75" spans="1:11" x14ac:dyDescent="0.25">
      <c r="A75" s="28">
        <v>41536</v>
      </c>
      <c r="B75" s="5" t="s">
        <v>5</v>
      </c>
      <c r="C75" s="1">
        <v>1722.34</v>
      </c>
      <c r="D75" s="7" t="s">
        <v>4</v>
      </c>
      <c r="E75" s="23">
        <f>ROUND(AVERAGE(C55:C$72,C$74:C75), 2)</f>
        <v>1669.17</v>
      </c>
      <c r="F75" s="7" t="s">
        <v>4</v>
      </c>
      <c r="G75" s="10">
        <f>E75+(2*STDEVP(C55:C$72,C$74:C75))</f>
        <v>1725.8272614587045</v>
      </c>
      <c r="H75" s="7" t="s">
        <v>4</v>
      </c>
      <c r="I75" s="10">
        <f>E75-(2*STDEVP(C55:C$72,C$74:C75))</f>
        <v>1612.5127385412957</v>
      </c>
      <c r="J75" s="15" t="s">
        <v>6</v>
      </c>
      <c r="K75" s="25">
        <f>STDEVP(C55:C$72,C$74:C75)</f>
        <v>28.328630729352227</v>
      </c>
    </row>
    <row r="76" spans="1:11" x14ac:dyDescent="0.25">
      <c r="A76" s="28">
        <v>41537</v>
      </c>
      <c r="B76" s="5" t="s">
        <v>5</v>
      </c>
      <c r="C76" s="1">
        <v>1709.91</v>
      </c>
      <c r="D76" s="7" t="s">
        <v>4</v>
      </c>
      <c r="E76" s="23">
        <f>ROUND(AVERAGE(C56:C$72,C$74:C76), 2)</f>
        <v>1671.82</v>
      </c>
      <c r="F76" s="7" t="s">
        <v>4</v>
      </c>
      <c r="G76" s="10">
        <f>E76+(2*STDEVP(C56:C$72,C$74:C76))</f>
        <v>1730.8467916373572</v>
      </c>
      <c r="H76" s="7" t="s">
        <v>4</v>
      </c>
      <c r="I76" s="10">
        <f>E76-(2*STDEVP(C56:C$72,C$74:C76))</f>
        <v>1612.7932083626426</v>
      </c>
      <c r="J76" s="15" t="s">
        <v>6</v>
      </c>
      <c r="K76" s="25">
        <f>STDEVP(C56:C$72,C$74:C76)</f>
        <v>29.513395818678671</v>
      </c>
    </row>
    <row r="77" spans="1:11" x14ac:dyDescent="0.25">
      <c r="A77" s="28">
        <v>41540</v>
      </c>
      <c r="B77" s="5" t="s">
        <v>5</v>
      </c>
      <c r="C77" s="1">
        <v>1701.84</v>
      </c>
      <c r="D77" s="7" t="s">
        <v>4</v>
      </c>
      <c r="E77" s="23">
        <f>ROUND(AVERAGE(C57:C$72,C$74:C77), 2)</f>
        <v>1673.73</v>
      </c>
      <c r="F77" s="7" t="s">
        <v>4</v>
      </c>
      <c r="G77" s="10">
        <f>E77+(2*STDEVP(C57:C$72,C$74:C77))</f>
        <v>1734.0285227928512</v>
      </c>
      <c r="H77" s="7" t="s">
        <v>4</v>
      </c>
      <c r="I77" s="10">
        <f>E77-(2*STDEVP(C57:C$72,C$74:C77))</f>
        <v>1613.4314772071489</v>
      </c>
      <c r="J77" s="15" t="s">
        <v>6</v>
      </c>
      <c r="K77" s="25">
        <f>STDEVP(C57:C$72,C$74:C77)</f>
        <v>30.149261396425612</v>
      </c>
    </row>
    <row r="78" spans="1:11" x14ac:dyDescent="0.25">
      <c r="A78" s="28">
        <v>41541</v>
      </c>
      <c r="B78" s="5" t="s">
        <v>5</v>
      </c>
      <c r="C78" s="1">
        <v>1697.42</v>
      </c>
      <c r="D78" s="7" t="s">
        <v>4</v>
      </c>
      <c r="E78" s="23">
        <f>ROUND(AVERAGE(C58:C$72,C$74:C78), 2)</f>
        <v>1675.77</v>
      </c>
      <c r="F78" s="7" t="s">
        <v>4</v>
      </c>
      <c r="G78" s="10">
        <f>E78+(2*STDEVP(C58:C$72,C$74:C78))</f>
        <v>1736.3845327376198</v>
      </c>
      <c r="H78" s="7" t="s">
        <v>4</v>
      </c>
      <c r="I78" s="10">
        <f>E78-(2*STDEVP(C58:C$72,C$74:C78))</f>
        <v>1615.1554672623802</v>
      </c>
      <c r="J78" s="15" t="s">
        <v>6</v>
      </c>
      <c r="K78" s="25">
        <f>STDEVP(C58:C$72,C$74:C78)</f>
        <v>30.307266368809962</v>
      </c>
    </row>
    <row r="79" spans="1:11" x14ac:dyDescent="0.25">
      <c r="A79" s="28">
        <v>41542</v>
      </c>
      <c r="B79" s="5" t="s">
        <v>5</v>
      </c>
      <c r="C79" s="1">
        <v>1692.77</v>
      </c>
      <c r="D79" s="7" t="s">
        <v>4</v>
      </c>
      <c r="E79" s="23">
        <f>ROUND(AVERAGE(C59:C$72,C$74:C79), 2)</f>
        <v>1678.88</v>
      </c>
      <c r="F79" s="7" t="s">
        <v>4</v>
      </c>
      <c r="G79" s="10">
        <f>E79+(2*STDEVP(C59:C$72,C$74:C79))</f>
        <v>1736.1774383371544</v>
      </c>
      <c r="H79" s="7" t="s">
        <v>4</v>
      </c>
      <c r="I79" s="10">
        <f>E79-(2*STDEVP(C59:C$72,C$74:C79))</f>
        <v>1621.5825616628458</v>
      </c>
      <c r="J79" s="15" t="s">
        <v>6</v>
      </c>
      <c r="K79" s="25">
        <f>STDEVP(C59:C$72,C$74:C79)</f>
        <v>28.648719168577145</v>
      </c>
    </row>
    <row r="80" spans="1:11" x14ac:dyDescent="0.25">
      <c r="A80" s="28">
        <v>41543</v>
      </c>
      <c r="B80" s="5" t="s">
        <v>5</v>
      </c>
      <c r="C80" s="1">
        <v>1698.67</v>
      </c>
      <c r="D80" s="7" t="s">
        <v>4</v>
      </c>
      <c r="E80" s="23">
        <f>ROUND(AVERAGE(C60:C$72,C$74:C80), 2)</f>
        <v>1682.07</v>
      </c>
      <c r="F80" s="7" t="s">
        <v>4</v>
      </c>
      <c r="G80" s="10">
        <f>E80+(2*STDEVP(C60:C$72,C$74:C80))</f>
        <v>1736.24510811249</v>
      </c>
      <c r="H80" s="7" t="s">
        <v>4</v>
      </c>
      <c r="I80" s="10">
        <f>E80-(2*STDEVP(C60:C$72,C$74:C80))</f>
        <v>1627.8948918875099</v>
      </c>
      <c r="J80" s="15" t="s">
        <v>6</v>
      </c>
      <c r="K80" s="25">
        <f>STDEVP(C60:C$72,C$74:C80)</f>
        <v>27.087554056245086</v>
      </c>
    </row>
    <row r="81" spans="1:11" x14ac:dyDescent="0.25">
      <c r="A81" s="28">
        <v>41544</v>
      </c>
      <c r="B81" s="5" t="s">
        <v>5</v>
      </c>
      <c r="C81" s="1">
        <v>1691.75</v>
      </c>
      <c r="D81" s="7" t="s">
        <v>4</v>
      </c>
      <c r="E81" s="23">
        <f>ROUND(AVERAGE(C61:C$72,C$74:C81), 2)</f>
        <v>1684.74</v>
      </c>
      <c r="F81" s="7" t="s">
        <v>4</v>
      </c>
      <c r="G81" s="10">
        <f>E81+(2*STDEVP(C61:C$72,C$74:C81))</f>
        <v>1735.1347328497732</v>
      </c>
      <c r="H81" s="7" t="s">
        <v>4</v>
      </c>
      <c r="I81" s="10">
        <f>E81-(2*STDEVP(C61:C$72,C$74:C81))</f>
        <v>1634.3452671502268</v>
      </c>
      <c r="J81" s="15" t="s">
        <v>6</v>
      </c>
      <c r="K81" s="25">
        <f>STDEVP(C61:C$72,C$74:C81)</f>
        <v>25.197366424886546</v>
      </c>
    </row>
    <row r="82" spans="1:11" x14ac:dyDescent="0.25">
      <c r="A82" s="28">
        <v>41547</v>
      </c>
      <c r="B82" s="5" t="s">
        <v>5</v>
      </c>
      <c r="C82" s="1">
        <v>1681.55</v>
      </c>
      <c r="D82" s="7" t="s">
        <v>4</v>
      </c>
      <c r="E82" s="23">
        <f>ROUND(AVERAGE(C62:C$72,C$74:C82), 2)</f>
        <v>1687.17</v>
      </c>
      <c r="F82" s="7" t="s">
        <v>4</v>
      </c>
      <c r="G82" s="10">
        <f>E82+(2*STDEVP(C62:C$72,C$74:C82))</f>
        <v>1731.6890984971619</v>
      </c>
      <c r="H82" s="7" t="s">
        <v>4</v>
      </c>
      <c r="I82" s="10">
        <f>E82-(2*STDEVP(C62:C$72,C$74:C82))</f>
        <v>1642.6509015028382</v>
      </c>
      <c r="J82" s="15" t="s">
        <v>6</v>
      </c>
      <c r="K82" s="25">
        <f>STDEVP(C62:C$72,C$74:C82)</f>
        <v>22.259549248580932</v>
      </c>
    </row>
    <row r="83" spans="1:11" x14ac:dyDescent="0.25">
      <c r="A83" s="28">
        <v>41548</v>
      </c>
      <c r="B83" s="5" t="s">
        <v>5</v>
      </c>
      <c r="C83" s="1">
        <v>1695</v>
      </c>
      <c r="D83" s="7" t="s">
        <v>4</v>
      </c>
      <c r="E83" s="23">
        <f>ROUND(AVERAGE(C63:C$72,C$74:C83), 2)</f>
        <v>1689.94</v>
      </c>
      <c r="F83" s="7" t="s">
        <v>4</v>
      </c>
      <c r="G83" s="10">
        <f>E83+(2*STDEVP(C63:C$72,C$74:C83))</f>
        <v>1728.8537387049871</v>
      </c>
      <c r="H83" s="7" t="s">
        <v>4</v>
      </c>
      <c r="I83" s="10">
        <f>E83-(2*STDEVP(C63:C$72,C$74:C83))</f>
        <v>1651.026261295013</v>
      </c>
      <c r="J83" s="15" t="s">
        <v>6</v>
      </c>
      <c r="K83" s="25">
        <f>STDEVP(C63:C$72,C$74:C83)</f>
        <v>19.456869352493477</v>
      </c>
    </row>
    <row r="84" spans="1:11" x14ac:dyDescent="0.25">
      <c r="A84" s="28">
        <v>41549</v>
      </c>
      <c r="B84" s="5" t="s">
        <v>5</v>
      </c>
      <c r="C84" s="1">
        <v>1693.87</v>
      </c>
      <c r="D84" s="7" t="s">
        <v>4</v>
      </c>
      <c r="E84" s="23">
        <f>ROUND(AVERAGE(C64:C$72,C$74:C84), 2)</f>
        <v>1691.97</v>
      </c>
      <c r="F84" s="7" t="s">
        <v>4</v>
      </c>
      <c r="G84" s="10">
        <f>E84+(2*STDEVP(C64:C$72,C$74:C84))</f>
        <v>1727.0282295474258</v>
      </c>
      <c r="H84" s="7" t="s">
        <v>4</v>
      </c>
      <c r="I84" s="10">
        <f>E84-(2*STDEVP(C64:C$72,C$74:C84))</f>
        <v>1656.9117704525743</v>
      </c>
      <c r="J84" s="15" t="s">
        <v>6</v>
      </c>
      <c r="K84" s="25">
        <f>STDEVP(C64:C$72,C$74:C84)</f>
        <v>17.529114773712891</v>
      </c>
    </row>
    <row r="85" spans="1:11" x14ac:dyDescent="0.25">
      <c r="A85" s="28">
        <v>41550</v>
      </c>
      <c r="B85" s="5" t="s">
        <v>5</v>
      </c>
      <c r="C85" s="1">
        <v>1678.66</v>
      </c>
      <c r="D85" s="7" t="s">
        <v>4</v>
      </c>
      <c r="E85" s="23">
        <f>ROUND(AVERAGE(C65:C$72,C$74:C85), 2)</f>
        <v>1693.15</v>
      </c>
      <c r="F85" s="7" t="s">
        <v>4</v>
      </c>
      <c r="G85" s="10">
        <f>E85+(2*STDEVP(C65:C$72,C$74:C85))</f>
        <v>1724.5623168677512</v>
      </c>
      <c r="H85" s="7" t="s">
        <v>4</v>
      </c>
      <c r="I85" s="10">
        <f>E85-(2*STDEVP(C65:C$72,C$74:C85))</f>
        <v>1661.737683132249</v>
      </c>
      <c r="J85" s="15" t="s">
        <v>6</v>
      </c>
      <c r="K85" s="25">
        <f>STDEVP(C65:C$72,C$74:C85)</f>
        <v>15.706158433875524</v>
      </c>
    </row>
    <row r="86" spans="1:11" x14ac:dyDescent="0.25">
      <c r="A86" s="28">
        <v>41551</v>
      </c>
      <c r="B86" s="5" t="s">
        <v>5</v>
      </c>
      <c r="C86" s="1">
        <v>1690.5</v>
      </c>
      <c r="D86" s="7" t="s">
        <v>4</v>
      </c>
      <c r="E86" s="23">
        <f>ROUND(AVERAGE(C66:C$72,C$74:C86), 2)</f>
        <v>1694.92</v>
      </c>
      <c r="F86" s="7" t="s">
        <v>4</v>
      </c>
      <c r="G86" s="10">
        <f>E86+(2*STDEVP(C66:C$72,C$74:C86))</f>
        <v>1721.1327930598782</v>
      </c>
      <c r="H86" s="7" t="s">
        <v>4</v>
      </c>
      <c r="I86" s="10">
        <f>E86-(2*STDEVP(C66:C$72,C$74:C86))</f>
        <v>1668.707206940122</v>
      </c>
      <c r="J86" s="15" t="s">
        <v>6</v>
      </c>
      <c r="K86" s="25">
        <f>STDEVP(C66:C$72,C$74:C86)</f>
        <v>13.106396529939092</v>
      </c>
    </row>
    <row r="87" spans="1:11" x14ac:dyDescent="0.25">
      <c r="A87" s="28">
        <v>41554</v>
      </c>
      <c r="B87" s="5" t="s">
        <v>5</v>
      </c>
      <c r="C87" s="1">
        <v>1676.12</v>
      </c>
      <c r="D87" s="7" t="s">
        <v>4</v>
      </c>
      <c r="E87" s="23">
        <f>ROUND(AVERAGE(C67:C$72,C$74:C87), 2)</f>
        <v>1695.14</v>
      </c>
      <c r="F87" s="7" t="s">
        <v>4</v>
      </c>
      <c r="G87" s="10">
        <f>E87+(2*STDEVP(C67:C$72,C$74:C87))</f>
        <v>1720.6324149307202</v>
      </c>
      <c r="H87" s="7" t="s">
        <v>4</v>
      </c>
      <c r="I87" s="10">
        <f>E87-(2*STDEVP(C67:C$72,C$74:C87))</f>
        <v>1669.64758506928</v>
      </c>
      <c r="J87" s="15" t="s">
        <v>6</v>
      </c>
      <c r="K87" s="25">
        <f>STDEVP(C67:C$72,C$74:C87)</f>
        <v>12.74620746536003</v>
      </c>
    </row>
    <row r="88" spans="1:11" x14ac:dyDescent="0.25">
      <c r="A88" s="28">
        <v>41555</v>
      </c>
      <c r="B88" s="5" t="s">
        <v>5</v>
      </c>
      <c r="C88" s="1">
        <v>1655.45</v>
      </c>
      <c r="D88" s="7" t="s">
        <v>4</v>
      </c>
      <c r="E88" s="23">
        <f>ROUND(AVERAGE(C68:C$72,C$74:C88), 2)</f>
        <v>1693.71</v>
      </c>
      <c r="F88" s="7" t="s">
        <v>4</v>
      </c>
      <c r="G88" s="10">
        <f>E88+(2*STDEVP(C68:C$72,C$74:C88))</f>
        <v>1724.2373374371234</v>
      </c>
      <c r="H88" s="7" t="s">
        <v>4</v>
      </c>
      <c r="I88" s="10">
        <f>E88-(2*STDEVP(C68:C$72,C$74:C88))</f>
        <v>1663.1826625628767</v>
      </c>
      <c r="J88" s="15" t="s">
        <v>6</v>
      </c>
      <c r="K88" s="25">
        <f>STDEVP(C68:C$72,C$74:C88)</f>
        <v>15.263668718561719</v>
      </c>
    </row>
    <row r="89" spans="1:11" x14ac:dyDescent="0.25">
      <c r="A89" s="28">
        <v>41556</v>
      </c>
      <c r="B89" s="5" t="s">
        <v>5</v>
      </c>
      <c r="C89" s="1">
        <v>1656.4</v>
      </c>
      <c r="D89" s="7" t="s">
        <v>4</v>
      </c>
      <c r="E89" s="23">
        <f>ROUND(AVERAGE(C69:C$72,C$74:C89), 2)</f>
        <v>1692.08</v>
      </c>
      <c r="F89" s="7" t="s">
        <v>4</v>
      </c>
      <c r="G89" s="10">
        <f>E89+(2*STDEVP(C69:C$72,C$74:C89))</f>
        <v>1726.6554763380057</v>
      </c>
      <c r="H89" s="7" t="s">
        <v>4</v>
      </c>
      <c r="I89" s="10">
        <f>E89-(2*STDEVP(C69:C$72,C$74:C89))</f>
        <v>1657.5045236619942</v>
      </c>
      <c r="J89" s="15" t="s">
        <v>6</v>
      </c>
      <c r="K89" s="25">
        <f>STDEVP(C69:C$72,C$74:C89)</f>
        <v>17.287738169002886</v>
      </c>
    </row>
    <row r="90" spans="1:11" x14ac:dyDescent="0.25">
      <c r="A90" s="28">
        <v>41557</v>
      </c>
      <c r="B90" s="5" t="s">
        <v>5</v>
      </c>
      <c r="C90" s="1">
        <v>1692.56</v>
      </c>
      <c r="D90" s="7" t="s">
        <v>4</v>
      </c>
      <c r="E90" s="23">
        <f>ROUND(AVERAGE(C70:C$72,C$74:C90), 2)</f>
        <v>1692.53</v>
      </c>
      <c r="F90" s="7" t="s">
        <v>4</v>
      </c>
      <c r="G90" s="10">
        <f>E90+(2*STDEVP(C70:C$72,C$74:C90))</f>
        <v>1726.8765587213625</v>
      </c>
      <c r="H90" s="7" t="s">
        <v>4</v>
      </c>
      <c r="I90" s="10">
        <f>E90-(2*STDEVP(C70:C$72,C$74:C90))</f>
        <v>1658.1834412786375</v>
      </c>
      <c r="J90" s="15" t="s">
        <v>6</v>
      </c>
      <c r="K90" s="25">
        <f>STDEVP(C70:C$72,C$74:C90)</f>
        <v>17.17327936068121</v>
      </c>
    </row>
    <row r="91" spans="1:11" x14ac:dyDescent="0.25">
      <c r="A91" s="28">
        <v>41558</v>
      </c>
      <c r="B91" s="5" t="s">
        <v>5</v>
      </c>
      <c r="C91" s="1">
        <v>1703.2</v>
      </c>
      <c r="D91" s="7" t="s">
        <v>4</v>
      </c>
      <c r="E91" s="23">
        <f>ROUND(AVERAGE(C71:C$72,C$74:C91), 2)</f>
        <v>1693.29</v>
      </c>
      <c r="F91" s="7" t="s">
        <v>4</v>
      </c>
      <c r="G91" s="10">
        <f>E91+(2*STDEVP(C71:C$72,C$74:C91))</f>
        <v>1727.873171904844</v>
      </c>
      <c r="H91" s="7" t="s">
        <v>4</v>
      </c>
      <c r="I91" s="10">
        <f>E91-(2*STDEVP(C71:C$72,C$74:C91))</f>
        <v>1658.706828095156</v>
      </c>
      <c r="J91" s="15" t="s">
        <v>6</v>
      </c>
      <c r="K91" s="25">
        <f>STDEVP(C71:C$72,C$74:C91)</f>
        <v>17.291585952422047</v>
      </c>
    </row>
    <row r="92" spans="1:11" x14ac:dyDescent="0.25">
      <c r="A92" s="28">
        <v>41561</v>
      </c>
      <c r="B92" s="5" t="s">
        <v>5</v>
      </c>
      <c r="C92" s="1">
        <v>1710.14</v>
      </c>
      <c r="D92" s="7" t="s">
        <v>4</v>
      </c>
      <c r="E92" s="23">
        <f>ROUND(AVERAGE(C72:C$72,C$74:C92), 2)</f>
        <v>1693.92</v>
      </c>
      <c r="F92" s="7" t="s">
        <v>4</v>
      </c>
      <c r="G92" s="10">
        <f>E92+(2*STDEVP(C72:C$72,C$74:C92))</f>
        <v>1729.2395409228377</v>
      </c>
      <c r="H92" s="7" t="s">
        <v>4</v>
      </c>
      <c r="I92" s="10">
        <f>E92-(2*STDEVP(C72:C$72,C$74:C92))</f>
        <v>1658.6004590771624</v>
      </c>
      <c r="J92" s="15" t="s">
        <v>6</v>
      </c>
      <c r="K92" s="25">
        <f>STDEVP(C72:C$72,C$74:C92)</f>
        <v>17.659770461418791</v>
      </c>
    </row>
    <row r="93" spans="1:11" x14ac:dyDescent="0.25">
      <c r="A93" s="28">
        <v>41562</v>
      </c>
      <c r="B93" s="5" t="s">
        <v>5</v>
      </c>
      <c r="C93" s="1">
        <v>1698.06</v>
      </c>
      <c r="D93" s="7" t="s">
        <v>4</v>
      </c>
      <c r="E93" s="13">
        <f>ROUND(AVERAGE(C74:C93),2)</f>
        <v>1693.59</v>
      </c>
      <c r="F93" s="7" t="s">
        <v>4</v>
      </c>
      <c r="G93" s="9">
        <f t="shared" ref="G93:G112" si="4">E93+(2*STDEVP(C74:C93))</f>
        <v>1728.6178730584659</v>
      </c>
      <c r="H93" s="7" t="s">
        <v>4</v>
      </c>
      <c r="I93" s="9">
        <f t="shared" ref="I93:I112" si="5">E93-(2*STDEVP(C74:C93))</f>
        <v>1658.562126941534</v>
      </c>
      <c r="J93" s="15" t="s">
        <v>6</v>
      </c>
      <c r="K93" s="25">
        <f t="shared" ref="K93:K112" si="6">STDEVP(C74:C93)</f>
        <v>17.513936529232932</v>
      </c>
    </row>
    <row r="94" spans="1:11" x14ac:dyDescent="0.25">
      <c r="A94" s="28">
        <v>41563</v>
      </c>
      <c r="B94" s="5" t="s">
        <v>5</v>
      </c>
      <c r="C94" s="1">
        <v>1721.54</v>
      </c>
      <c r="D94" s="7" t="s">
        <v>4</v>
      </c>
      <c r="E94" s="13">
        <f t="shared" ref="E94:E112" si="7">ROUND(AVERAGE(C75:C94),2)</f>
        <v>1693.39</v>
      </c>
      <c r="F94" s="7" t="s">
        <v>4</v>
      </c>
      <c r="G94" s="9">
        <f t="shared" si="4"/>
        <v>1727.7283668074067</v>
      </c>
      <c r="H94" s="7" t="s">
        <v>4</v>
      </c>
      <c r="I94" s="9">
        <f t="shared" si="5"/>
        <v>1659.0516331925935</v>
      </c>
      <c r="J94" s="15" t="s">
        <v>6</v>
      </c>
      <c r="K94" s="25">
        <f t="shared" si="6"/>
        <v>17.169183403703265</v>
      </c>
    </row>
    <row r="95" spans="1:11" x14ac:dyDescent="0.25">
      <c r="A95" s="28">
        <v>41564</v>
      </c>
      <c r="B95" s="5" t="s">
        <v>5</v>
      </c>
      <c r="C95" s="1">
        <v>1733.15</v>
      </c>
      <c r="D95" s="7" t="s">
        <v>4</v>
      </c>
      <c r="E95" s="13">
        <f t="shared" si="7"/>
        <v>1693.93</v>
      </c>
      <c r="F95" s="7" t="s">
        <v>4</v>
      </c>
      <c r="G95" s="9">
        <f t="shared" si="4"/>
        <v>1730.3513770195473</v>
      </c>
      <c r="H95" s="7" t="s">
        <v>4</v>
      </c>
      <c r="I95" s="9">
        <f t="shared" si="5"/>
        <v>1657.5086229804529</v>
      </c>
      <c r="J95" s="15" t="s">
        <v>6</v>
      </c>
      <c r="K95" s="25">
        <f t="shared" si="6"/>
        <v>18.2106885097736</v>
      </c>
    </row>
    <row r="96" spans="1:11" x14ac:dyDescent="0.25">
      <c r="A96" s="28">
        <v>41565</v>
      </c>
      <c r="B96" s="5" t="s">
        <v>5</v>
      </c>
      <c r="C96" s="1">
        <v>1744.5</v>
      </c>
      <c r="D96" s="7" t="s">
        <v>4</v>
      </c>
      <c r="E96" s="13">
        <f t="shared" si="7"/>
        <v>1695.66</v>
      </c>
      <c r="F96" s="7" t="s">
        <v>4</v>
      </c>
      <c r="G96" s="9">
        <f t="shared" si="4"/>
        <v>1737.7904236271131</v>
      </c>
      <c r="H96" s="7" t="s">
        <v>4</v>
      </c>
      <c r="I96" s="9">
        <f t="shared" si="5"/>
        <v>1653.529576372887</v>
      </c>
      <c r="J96" s="15" t="s">
        <v>6</v>
      </c>
      <c r="K96" s="25">
        <f t="shared" si="6"/>
        <v>21.065211813556491</v>
      </c>
    </row>
    <row r="97" spans="1:11" x14ac:dyDescent="0.25">
      <c r="A97" s="28">
        <v>41568</v>
      </c>
      <c r="B97" s="5" t="s">
        <v>5</v>
      </c>
      <c r="C97" s="1">
        <v>1744.66</v>
      </c>
      <c r="D97" s="7" t="s">
        <v>4</v>
      </c>
      <c r="E97" s="13">
        <f t="shared" si="7"/>
        <v>1697.8</v>
      </c>
      <c r="F97" s="7" t="s">
        <v>4</v>
      </c>
      <c r="G97" s="9">
        <f t="shared" si="4"/>
        <v>1745.0148431216285</v>
      </c>
      <c r="H97" s="7" t="s">
        <v>4</v>
      </c>
      <c r="I97" s="9">
        <f t="shared" si="5"/>
        <v>1650.5851568783714</v>
      </c>
      <c r="J97" s="15" t="s">
        <v>6</v>
      </c>
      <c r="K97" s="25">
        <f t="shared" si="6"/>
        <v>23.607421560814309</v>
      </c>
    </row>
    <row r="98" spans="1:11" x14ac:dyDescent="0.25">
      <c r="A98" s="28">
        <v>41569</v>
      </c>
      <c r="B98" s="5" t="s">
        <v>5</v>
      </c>
      <c r="C98" s="1">
        <v>1754.67</v>
      </c>
      <c r="D98" s="7" t="s">
        <v>4</v>
      </c>
      <c r="E98" s="13">
        <f t="shared" si="7"/>
        <v>1700.66</v>
      </c>
      <c r="F98" s="7" t="s">
        <v>4</v>
      </c>
      <c r="G98" s="9">
        <f t="shared" si="4"/>
        <v>1753.9827028197185</v>
      </c>
      <c r="H98" s="7" t="s">
        <v>4</v>
      </c>
      <c r="I98" s="9">
        <f t="shared" si="5"/>
        <v>1647.3372971802817</v>
      </c>
      <c r="J98" s="15" t="s">
        <v>6</v>
      </c>
      <c r="K98" s="25">
        <f t="shared" si="6"/>
        <v>26.661351409859193</v>
      </c>
    </row>
    <row r="99" spans="1:11" x14ac:dyDescent="0.25">
      <c r="A99" s="28">
        <v>41570</v>
      </c>
      <c r="B99" s="5" t="s">
        <v>5</v>
      </c>
      <c r="C99" s="1">
        <v>1746.38</v>
      </c>
      <c r="D99" s="7" t="s">
        <v>4</v>
      </c>
      <c r="E99" s="13">
        <f t="shared" si="7"/>
        <v>1703.34</v>
      </c>
      <c r="F99" s="7" t="s">
        <v>4</v>
      </c>
      <c r="G99" s="9">
        <f t="shared" si="4"/>
        <v>1760.0864724101859</v>
      </c>
      <c r="H99" s="7" t="s">
        <v>4</v>
      </c>
      <c r="I99" s="9">
        <f t="shared" si="5"/>
        <v>1646.5935275898139</v>
      </c>
      <c r="J99" s="15" t="s">
        <v>6</v>
      </c>
      <c r="K99" s="25">
        <f t="shared" si="6"/>
        <v>28.373236205093015</v>
      </c>
    </row>
    <row r="100" spans="1:11" x14ac:dyDescent="0.25">
      <c r="A100" s="28">
        <v>41571</v>
      </c>
      <c r="B100" s="5" t="s">
        <v>5</v>
      </c>
      <c r="C100" s="1">
        <v>1752.07</v>
      </c>
      <c r="D100" s="7" t="s">
        <v>4</v>
      </c>
      <c r="E100" s="13">
        <f t="shared" si="7"/>
        <v>1706.01</v>
      </c>
      <c r="F100" s="7" t="s">
        <v>4</v>
      </c>
      <c r="G100" s="9">
        <f t="shared" si="4"/>
        <v>1766.5259094040566</v>
      </c>
      <c r="H100" s="7" t="s">
        <v>4</v>
      </c>
      <c r="I100" s="9">
        <f t="shared" si="5"/>
        <v>1645.4940905959434</v>
      </c>
      <c r="J100" s="15" t="s">
        <v>6</v>
      </c>
      <c r="K100" s="25">
        <f t="shared" si="6"/>
        <v>30.257954702028368</v>
      </c>
    </row>
    <row r="101" spans="1:11" x14ac:dyDescent="0.25">
      <c r="A101" s="28">
        <v>41572</v>
      </c>
      <c r="B101" s="5" t="s">
        <v>5</v>
      </c>
      <c r="C101" s="1">
        <v>1759.77</v>
      </c>
      <c r="D101" s="7" t="s">
        <v>4</v>
      </c>
      <c r="E101" s="13">
        <f t="shared" si="7"/>
        <v>1709.41</v>
      </c>
      <c r="F101" s="7" t="s">
        <v>4</v>
      </c>
      <c r="G101" s="9">
        <f t="shared" si="4"/>
        <v>1773.8555217606313</v>
      </c>
      <c r="H101" s="7" t="s">
        <v>4</v>
      </c>
      <c r="I101" s="9">
        <f t="shared" si="5"/>
        <v>1644.9644782393689</v>
      </c>
      <c r="J101" s="15" t="s">
        <v>6</v>
      </c>
      <c r="K101" s="25">
        <f t="shared" si="6"/>
        <v>32.222760880315647</v>
      </c>
    </row>
    <row r="102" spans="1:11" x14ac:dyDescent="0.25">
      <c r="A102" s="28">
        <v>41575</v>
      </c>
      <c r="B102" s="5" t="s">
        <v>5</v>
      </c>
      <c r="C102" s="1">
        <v>1762.11</v>
      </c>
      <c r="D102" s="7" t="s">
        <v>4</v>
      </c>
      <c r="E102" s="13">
        <f t="shared" si="7"/>
        <v>1713.44</v>
      </c>
      <c r="F102" s="7" t="s">
        <v>4</v>
      </c>
      <c r="G102" s="9">
        <f t="shared" si="4"/>
        <v>1780.4360271881849</v>
      </c>
      <c r="H102" s="7" t="s">
        <v>4</v>
      </c>
      <c r="I102" s="9">
        <f t="shared" si="5"/>
        <v>1646.4439728118152</v>
      </c>
      <c r="J102" s="15" t="s">
        <v>6</v>
      </c>
      <c r="K102" s="25">
        <f t="shared" si="6"/>
        <v>33.498013594092413</v>
      </c>
    </row>
    <row r="103" spans="1:11" x14ac:dyDescent="0.25">
      <c r="A103" s="28">
        <v>41576</v>
      </c>
      <c r="B103" s="5" t="s">
        <v>5</v>
      </c>
      <c r="C103" s="1">
        <v>1771.95</v>
      </c>
      <c r="D103" s="7" t="s">
        <v>4</v>
      </c>
      <c r="E103" s="13">
        <f t="shared" si="7"/>
        <v>1717.29</v>
      </c>
      <c r="F103" s="7" t="s">
        <v>4</v>
      </c>
      <c r="G103" s="9">
        <f t="shared" si="4"/>
        <v>1788.3246151112257</v>
      </c>
      <c r="H103" s="7" t="s">
        <v>4</v>
      </c>
      <c r="I103" s="9">
        <f t="shared" si="5"/>
        <v>1646.2553848887742</v>
      </c>
      <c r="J103" s="15" t="s">
        <v>6</v>
      </c>
      <c r="K103" s="25">
        <f t="shared" si="6"/>
        <v>35.517307555612945</v>
      </c>
    </row>
    <row r="104" spans="1:11" x14ac:dyDescent="0.25">
      <c r="A104" s="28">
        <v>41577</v>
      </c>
      <c r="B104" s="5" t="s">
        <v>5</v>
      </c>
      <c r="C104" s="1">
        <v>1763.31</v>
      </c>
      <c r="D104" s="7" t="s">
        <v>4</v>
      </c>
      <c r="E104" s="13">
        <f t="shared" si="7"/>
        <v>1720.76</v>
      </c>
      <c r="F104" s="7" t="s">
        <v>4</v>
      </c>
      <c r="G104" s="9">
        <f t="shared" si="4"/>
        <v>1793.6408737598556</v>
      </c>
      <c r="H104" s="7" t="s">
        <v>4</v>
      </c>
      <c r="I104" s="9">
        <f t="shared" si="5"/>
        <v>1647.8791262401444</v>
      </c>
      <c r="J104" s="15" t="s">
        <v>6</v>
      </c>
      <c r="K104" s="25">
        <f t="shared" si="6"/>
        <v>36.440436879927766</v>
      </c>
    </row>
    <row r="105" spans="1:11" x14ac:dyDescent="0.25">
      <c r="A105" s="28">
        <v>41578</v>
      </c>
      <c r="B105" s="5" t="s">
        <v>5</v>
      </c>
      <c r="C105" s="1">
        <v>1756.54</v>
      </c>
      <c r="D105" s="7" t="s">
        <v>4</v>
      </c>
      <c r="E105" s="13">
        <f t="shared" si="7"/>
        <v>1724.65</v>
      </c>
      <c r="F105" s="7" t="s">
        <v>4</v>
      </c>
      <c r="G105" s="9">
        <f t="shared" si="4"/>
        <v>1796.4311151766258</v>
      </c>
      <c r="H105" s="7" t="s">
        <v>4</v>
      </c>
      <c r="I105" s="9">
        <f t="shared" si="5"/>
        <v>1652.8688848233744</v>
      </c>
      <c r="J105" s="15" t="s">
        <v>6</v>
      </c>
      <c r="K105" s="25">
        <f t="shared" si="6"/>
        <v>35.890557588312831</v>
      </c>
    </row>
    <row r="106" spans="1:11" x14ac:dyDescent="0.25">
      <c r="A106" s="28">
        <v>41579</v>
      </c>
      <c r="B106" s="5" t="s">
        <v>5</v>
      </c>
      <c r="C106" s="1">
        <v>1761.64</v>
      </c>
      <c r="D106" s="7" t="s">
        <v>4</v>
      </c>
      <c r="E106" s="13">
        <f t="shared" si="7"/>
        <v>1728.21</v>
      </c>
      <c r="F106" s="7" t="s">
        <v>4</v>
      </c>
      <c r="G106" s="9">
        <f t="shared" si="4"/>
        <v>1799.9192267145588</v>
      </c>
      <c r="H106" s="7" t="s">
        <v>4</v>
      </c>
      <c r="I106" s="9">
        <f t="shared" si="5"/>
        <v>1656.5007732854413</v>
      </c>
      <c r="J106" s="15" t="s">
        <v>6</v>
      </c>
      <c r="K106" s="25">
        <f t="shared" si="6"/>
        <v>35.854613357279419</v>
      </c>
    </row>
    <row r="107" spans="1:11" x14ac:dyDescent="0.25">
      <c r="A107" s="28">
        <v>41582</v>
      </c>
      <c r="B107" s="5" t="s">
        <v>5</v>
      </c>
      <c r="C107" s="1">
        <v>1767.93</v>
      </c>
      <c r="D107" s="7" t="s">
        <v>4</v>
      </c>
      <c r="E107" s="13">
        <f t="shared" si="7"/>
        <v>1732.8</v>
      </c>
      <c r="F107" s="7" t="s">
        <v>4</v>
      </c>
      <c r="G107" s="9">
        <f t="shared" si="4"/>
        <v>1802.3035809940752</v>
      </c>
      <c r="H107" s="7" t="s">
        <v>4</v>
      </c>
      <c r="I107" s="9">
        <f t="shared" si="5"/>
        <v>1663.2964190059247</v>
      </c>
      <c r="J107" s="15" t="s">
        <v>6</v>
      </c>
      <c r="K107" s="25">
        <f t="shared" si="6"/>
        <v>34.751790497037689</v>
      </c>
    </row>
    <row r="108" spans="1:11" x14ac:dyDescent="0.25">
      <c r="A108" s="28">
        <v>41583</v>
      </c>
      <c r="B108" s="5" t="s">
        <v>5</v>
      </c>
      <c r="C108" s="1">
        <v>1762.97</v>
      </c>
      <c r="D108" s="7" t="s">
        <v>4</v>
      </c>
      <c r="E108" s="13">
        <f t="shared" si="7"/>
        <v>1738.18</v>
      </c>
      <c r="F108" s="7" t="s">
        <v>4</v>
      </c>
      <c r="G108" s="9">
        <f t="shared" si="4"/>
        <v>1799.0118915947878</v>
      </c>
      <c r="H108" s="7" t="s">
        <v>4</v>
      </c>
      <c r="I108" s="9">
        <f t="shared" si="5"/>
        <v>1677.3481084052123</v>
      </c>
      <c r="J108" s="15" t="s">
        <v>6</v>
      </c>
      <c r="K108" s="25">
        <f t="shared" si="6"/>
        <v>30.415945797393835</v>
      </c>
    </row>
    <row r="109" spans="1:11" x14ac:dyDescent="0.25">
      <c r="A109" s="28">
        <v>41584</v>
      </c>
      <c r="B109" s="5" t="s">
        <v>5</v>
      </c>
      <c r="C109" s="1">
        <v>1770.49</v>
      </c>
      <c r="D109" s="7" t="s">
        <v>4</v>
      </c>
      <c r="E109" s="13">
        <f t="shared" si="7"/>
        <v>1743.88</v>
      </c>
      <c r="F109" s="7" t="s">
        <v>4</v>
      </c>
      <c r="G109" s="9">
        <f t="shared" si="4"/>
        <v>1793.2931701472392</v>
      </c>
      <c r="H109" s="7" t="s">
        <v>4</v>
      </c>
      <c r="I109" s="9">
        <f t="shared" si="5"/>
        <v>1694.4668298527611</v>
      </c>
      <c r="J109" s="15" t="s">
        <v>6</v>
      </c>
      <c r="K109" s="25">
        <f t="shared" si="6"/>
        <v>24.706585073619546</v>
      </c>
    </row>
    <row r="110" spans="1:11" x14ac:dyDescent="0.25">
      <c r="A110" s="28">
        <v>41585</v>
      </c>
      <c r="B110" s="5" t="s">
        <v>5</v>
      </c>
      <c r="C110" s="1">
        <v>1747.15</v>
      </c>
      <c r="D110" s="7" t="s">
        <v>4</v>
      </c>
      <c r="E110" s="13">
        <f t="shared" si="7"/>
        <v>1746.61</v>
      </c>
      <c r="F110" s="7" t="s">
        <v>4</v>
      </c>
      <c r="G110" s="9">
        <f t="shared" si="4"/>
        <v>1790.0519973182631</v>
      </c>
      <c r="H110" s="7" t="s">
        <v>4</v>
      </c>
      <c r="I110" s="9">
        <f t="shared" si="5"/>
        <v>1703.1680026817367</v>
      </c>
      <c r="J110" s="15" t="s">
        <v>6</v>
      </c>
      <c r="K110" s="25">
        <f t="shared" si="6"/>
        <v>21.72099865913167</v>
      </c>
    </row>
    <row r="111" spans="1:11" x14ac:dyDescent="0.25">
      <c r="A111" s="28">
        <v>41586</v>
      </c>
      <c r="B111" s="5" t="s">
        <v>5</v>
      </c>
      <c r="C111" s="1">
        <v>1770.61</v>
      </c>
      <c r="D111" s="7" t="s">
        <v>4</v>
      </c>
      <c r="E111" s="13">
        <f t="shared" si="7"/>
        <v>1749.98</v>
      </c>
      <c r="F111" s="7" t="s">
        <v>4</v>
      </c>
      <c r="G111" s="9">
        <f t="shared" si="4"/>
        <v>1789.7297167788652</v>
      </c>
      <c r="H111" s="7" t="s">
        <v>4</v>
      </c>
      <c r="I111" s="9">
        <f t="shared" si="5"/>
        <v>1710.2302832211349</v>
      </c>
      <c r="J111" s="15" t="s">
        <v>6</v>
      </c>
      <c r="K111" s="25">
        <f t="shared" si="6"/>
        <v>19.874858389432607</v>
      </c>
    </row>
    <row r="112" spans="1:11" x14ac:dyDescent="0.25">
      <c r="A112" s="28">
        <v>41589</v>
      </c>
      <c r="B112" s="5" t="s">
        <v>5</v>
      </c>
      <c r="C112" s="1">
        <v>1771.89</v>
      </c>
      <c r="D112" s="7" t="s">
        <v>4</v>
      </c>
      <c r="E112" s="13">
        <f t="shared" si="7"/>
        <v>1753.07</v>
      </c>
      <c r="F112" s="7" t="s">
        <v>4</v>
      </c>
      <c r="G112" s="9">
        <f t="shared" si="4"/>
        <v>1789.4076452043882</v>
      </c>
      <c r="H112" s="7" t="s">
        <v>4</v>
      </c>
      <c r="I112" s="9">
        <f t="shared" si="5"/>
        <v>1716.7323547956116</v>
      </c>
      <c r="J112" s="15" t="s">
        <v>6</v>
      </c>
      <c r="K112" s="25">
        <f t="shared" si="6"/>
        <v>18.16882260219413</v>
      </c>
    </row>
    <row r="113" spans="3:8" x14ac:dyDescent="0.25">
      <c r="C113" s="1">
        <f>COUNT(C3:C112)</f>
        <v>110</v>
      </c>
      <c r="D113" s="11"/>
      <c r="E113" s="14">
        <f>COUNTIF(E3:E112, "&gt;0")</f>
        <v>90</v>
      </c>
      <c r="F113" s="11"/>
      <c r="H113" s="11"/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 for S&amp;P 500 (^GSPC)</vt:lpstr>
      <vt:lpstr>BB for S&amp;P 500 (^GSPC)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2016-12-09T05:46:11Z</dcterms:modified>
</cp:coreProperties>
</file>