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4" name="طيبة النجف" state="visible" r:id="rId4"/>
  </sheets>
  <calcPr calcId="171027"/>
</workbook>
</file>

<file path=xl/sharedStrings.xml><?xml version="1.0" encoding="utf-8"?>
<sst xmlns="http://schemas.openxmlformats.org/spreadsheetml/2006/main" count="114" uniqueCount="78">
  <si>
    <t>اليوم</t>
  </si>
  <si>
    <t>السبت</t>
  </si>
  <si>
    <t>التقرير اليومي لصندوق طيبة النجف</t>
  </si>
  <si>
    <t>التاريخ</t>
  </si>
  <si>
    <t>2026-09-26</t>
  </si>
  <si>
    <t>أمين الصندوق</t>
  </si>
  <si>
    <t>admin</t>
  </si>
  <si>
    <t>سلم التقرير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</si>
  <si>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</si>
  <si>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</si>
  <si>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</si>
  <si>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</si>
  <si>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</si>
  <si>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</si>
  <si>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</si>
  <si>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</si>
  <si>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</si>
  <si>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</si>
  <si>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</si>
  <si>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</si>
  <si>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</si>
  <si>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</si>
  <si>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</si>
  <si>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</si>
  <si>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تسديد عن شراء الوحدة المرقمة  ( B3602 )</t>
  </si>
  <si>
    <t>قبض</t>
  </si>
  <si>
    <t>00001</t>
  </si>
  <si>
    <t>وارد من شركة الغدير العقارية</t>
  </si>
  <si>
    <t>00003</t>
  </si>
  <si>
    <t xml:space="preserve">الدفعة الثالثة من مستحقات مشروع سهلة الكوفة - نسبة الانجاز 66.88%  - مشروع طيبة النجف
ما يعادل 25,280 $</t>
  </si>
  <si>
    <t>صرف</t>
  </si>
  <si>
    <t>00004</t>
  </si>
  <si>
    <t>استرجاع المتبقي من القرض للزبون (عباس محمد كيف عبيد) - طيبة النجف / حسب المرفق</t>
  </si>
  <si>
    <t>00005</t>
  </si>
  <si>
    <t>وارد من شركة الغدير العقارية ( الصندوق الفرعي - نجف )</t>
  </si>
  <si>
    <t>وارد من شركة الغدير العقارية ( الصندوق الرئيسي )</t>
  </si>
  <si>
    <t>00006</t>
  </si>
  <si>
    <t>مستحقات / شركة فوك VOGUE  ( تسديد مستحقات مشروع سهلة الكوفة - نسبة الانجاز 30% - مشروع طيبة النجف ) ما يعادل 28,687 $</t>
  </si>
  <si>
    <t>مكافئة  / قروض طيبة النجف  / حسب المرفق</t>
  </si>
  <si>
    <t>00007</t>
  </si>
  <si>
    <t>تسديد عن شراء الوحدة المرقمة B1617</t>
  </si>
  <si>
    <t>00002</t>
  </si>
  <si>
    <t>دفعة الى المقاول ليث محمد مجباس</t>
  </si>
  <si>
    <t>دفعة الى شـــــركة هيـرتـز</t>
  </si>
  <si>
    <t>MIB طيبة النجف</t>
  </si>
  <si>
    <t>140</t>
  </si>
  <si>
    <t>صرف مصرفي</t>
  </si>
  <si>
    <t>00009</t>
  </si>
  <si>
    <t>حسب الفيشة المرفقة</t>
  </si>
  <si>
    <t>00008</t>
  </si>
  <si>
    <t>تسديد جزء من مستحقات المقاول ليث محمد مجباس</t>
  </si>
  <si>
    <t>139</t>
  </si>
  <si>
    <t>00010</t>
  </si>
  <si>
    <t>الجزء الثاني من الدفعه المقدمة الى شركة الليوان</t>
  </si>
  <si>
    <t>138</t>
  </si>
  <si>
    <t>00011</t>
  </si>
  <si>
    <t>دفعة الى شركة الغدير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</si>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</sst>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20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175069"/>
      <sz val="9"/>
      <name val="Calibri"/>
    </font>
    <font>
      <b/>
      <color rgb="FF000000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175069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F0F6F8"/>
      </patternFill>
    </fill>
    <fill>
      <patternFill patternType="solid">
        <fgColor rgb="FFFFFFFF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</fills>
  <borders count="5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 style="thin">
        <color rgb="FFAAAAAA"/>
      </left>
      <right/>
      <top/>
      <bottom/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/>
      <right style="thin">
        <color rgb="FFAAAAAA"/>
      </right>
      <top/>
      <bottom/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9" fillId="7" borderId="7" xfId="0" applyNumberFormat="1" applyFont="1" applyFill="1" applyBorder="1" applyAlignment="1">
      <alignment horizontal="center" vertical="center" wrapText="1" readingOrder="2"/>
    </xf>
    <xf numFmtId="0" fontId="10" fillId="4" borderId="7" xfId="0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12" fillId="4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3" fontId="12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4" borderId="43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5" fillId="4" borderId="9" xfId="0" applyNumberFormat="1" applyFont="1" applyFill="1" applyBorder="1" applyAlignment="1">
      <alignment horizontal="center" vertical="center" wrapText="1" readingOrder="2"/>
    </xf>
    <xf numFmtId="3" fontId="13" fillId="4" borderId="44" xfId="0" applyNumberFormat="1" applyFont="1" applyFill="1" applyBorder="1" applyAlignment="1">
      <alignment horizontal="center" vertical="center" wrapText="1" readingOrder="2"/>
    </xf>
    <xf numFmtId="3" fontId="14" fillId="4" borderId="44" xfId="0" applyNumberFormat="1" applyFont="1" applyFill="1" applyBorder="1" applyAlignment="1">
      <alignment horizontal="center" vertical="center" wrapText="1" readingOrder="2"/>
    </xf>
    <xf numFmtId="3" fontId="15" fillId="4" borderId="44" xfId="0" applyNumberFormat="1" applyFont="1" applyFill="1" applyBorder="1" applyAlignment="1">
      <alignment horizontal="center" vertical="center" wrapText="1" readingOrder="2"/>
    </xf>
    <xf numFmtId="0" fontId="1" fillId="3" borderId="45" xfId="0" applyFont="1" applyFill="1" applyBorder="1" applyAlignment="1">
      <alignment horizontal="right" vertical="bottom"/>
    </xf>
    <xf numFmtId="0" fontId="1" fillId="3" borderId="46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47" xfId="0" applyFont="1" applyFill="1" applyBorder="1" applyAlignment="1">
      <alignment horizontal="right" vertical="bottom"/>
    </xf>
    <xf numFmtId="49" fontId="16" fillId="9" borderId="7" xfId="0" applyNumberFormat="1" applyFont="1" applyFill="1" applyBorder="1" applyAlignment="1">
      <alignment horizontal="center" vertical="center" wrapText="1" readingOrder="2"/>
    </xf>
    <xf numFmtId="49" fontId="17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48" xfId="0" applyFont="1" applyFill="1" applyBorder="1" applyAlignment="1">
      <alignment horizontal="right" vertical="bottom"/>
    </xf>
    <xf numFmtId="0" fontId="1" fillId="3" borderId="49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47" xfId="0" applyNumberFormat="1" applyFont="1" applyFill="1" applyBorder="1" applyAlignment="1">
      <alignment horizontal="center" vertical="center" wrapText="1" readingOrder="2"/>
    </xf>
    <xf numFmtId="49" fontId="18" fillId="3" borderId="42" xfId="0" applyNumberFormat="1" applyFont="1" applyFill="1" applyBorder="1" applyAlignment="1">
      <alignment horizontal="center" vertical="center" wrapText="1" readingOrder="2"/>
    </xf>
    <xf numFmtId="49" fontId="19" fillId="3" borderId="47" xfId="0" applyNumberFormat="1" applyFont="1" applyFill="1" applyBorder="1" applyAlignment="1">
      <alignment horizontal="center" vertical="center" wrapText="1" readingOrder="2"/>
    </xf>
    <xf numFmtId="0" fontId="1" fillId="3" borderId="47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3" borderId="51" xfId="0" applyFont="1" applyFill="1" applyBorder="1" applyAlignment="1">
      <alignment horizontal="right" vertical="bottom"/>
    </xf>
    <xf numFmtId="0" fontId="1" fillId="3" borderId="52" xfId="0" applyFont="1" applyFill="1" applyBorder="1" applyAlignment="1">
      <alignment horizontal="right" vertical="bottom"/>
    </xf>
    <xf numFmtId="0" fontId="1" fillId="4" borderId="53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6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 t="s">
        <v>24</v>
      </c>
      <c r="C12" s="52">
        <v>31000000</v>
      </c>
      <c r="D12" s="53"/>
      <c r="E12" s="53"/>
      <c r="F12" s="53"/>
      <c r="G12" s="51"/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 x14ac:dyDescent="0.25">
      <c r="A13" s="51">
        <v>2</v>
      </c>
      <c r="B13" s="51" t="s">
        <v>27</v>
      </c>
      <c r="C13" s="52">
        <v>38552000</v>
      </c>
      <c r="D13" s="53"/>
      <c r="E13" s="53"/>
      <c r="F13" s="53"/>
      <c r="G13" s="51"/>
      <c r="H13" s="51"/>
      <c r="I13" s="51" t="s">
        <v>25</v>
      </c>
      <c r="J13" s="51"/>
      <c r="K13" s="51" t="s">
        <v>28</v>
      </c>
      <c r="L13" s="48"/>
    </row>
    <row r="14" ht="17.1" customHeight="1" spans="1:12" s="2" customFormat="1" x14ac:dyDescent="0.25">
      <c r="A14" s="51">
        <v>3</v>
      </c>
      <c r="B14" s="51" t="s">
        <v>29</v>
      </c>
      <c r="C14" s="53"/>
      <c r="D14" s="54">
        <v>38552000</v>
      </c>
      <c r="E14" s="53"/>
      <c r="F14" s="53"/>
      <c r="G14" s="51"/>
      <c r="H14" s="51"/>
      <c r="I14" s="51" t="s">
        <v>30</v>
      </c>
      <c r="J14" s="51">
        <v>1525</v>
      </c>
      <c r="K14" s="51" t="s">
        <v>31</v>
      </c>
      <c r="L14" s="48"/>
    </row>
    <row r="15" ht="17.1" customHeight="1" spans="1:12" s="2" customFormat="1" x14ac:dyDescent="0.25">
      <c r="A15" s="51">
        <v>4</v>
      </c>
      <c r="B15" s="51" t="s">
        <v>27</v>
      </c>
      <c r="C15" s="52">
        <v>340750</v>
      </c>
      <c r="D15" s="53"/>
      <c r="E15" s="53"/>
      <c r="F15" s="53"/>
      <c r="G15" s="51"/>
      <c r="H15" s="51"/>
      <c r="I15" s="51" t="s">
        <v>25</v>
      </c>
      <c r="J15" s="51"/>
      <c r="K15" s="51" t="s">
        <v>31</v>
      </c>
      <c r="L15" s="48"/>
    </row>
    <row r="16" ht="17.1" customHeight="1" spans="1:12" s="2" customFormat="1" x14ac:dyDescent="0.25">
      <c r="A16" s="51">
        <v>5</v>
      </c>
      <c r="B16" s="51" t="s">
        <v>32</v>
      </c>
      <c r="C16" s="53"/>
      <c r="D16" s="54">
        <v>340750</v>
      </c>
      <c r="E16" s="53"/>
      <c r="F16" s="53"/>
      <c r="G16" s="51"/>
      <c r="H16" s="51"/>
      <c r="I16" s="51" t="s">
        <v>30</v>
      </c>
      <c r="J16" s="51"/>
      <c r="K16" s="51" t="s">
        <v>33</v>
      </c>
      <c r="L16" s="48"/>
    </row>
    <row r="17" ht="17.1" customHeight="1" spans="1:12" s="2" customFormat="1" x14ac:dyDescent="0.25">
      <c r="A17" s="51">
        <v>6</v>
      </c>
      <c r="B17" s="51" t="s">
        <v>34</v>
      </c>
      <c r="C17" s="52">
        <v>25000000</v>
      </c>
      <c r="D17" s="53"/>
      <c r="E17" s="53"/>
      <c r="F17" s="53"/>
      <c r="G17" s="51"/>
      <c r="H17" s="51"/>
      <c r="I17" s="51" t="s">
        <v>25</v>
      </c>
      <c r="J17" s="51"/>
      <c r="K17" s="51" t="s">
        <v>33</v>
      </c>
      <c r="L17" s="48"/>
    </row>
    <row r="18" ht="17.1" customHeight="1" spans="1:12" s="2" customFormat="1" x14ac:dyDescent="0.25">
      <c r="A18" s="51">
        <v>7</v>
      </c>
      <c r="B18" s="51" t="s">
        <v>35</v>
      </c>
      <c r="C18" s="52">
        <v>44249750</v>
      </c>
      <c r="D18" s="53"/>
      <c r="E18" s="53"/>
      <c r="F18" s="53"/>
      <c r="G18" s="51"/>
      <c r="H18" s="51"/>
      <c r="I18" s="51" t="s">
        <v>25</v>
      </c>
      <c r="J18" s="51"/>
      <c r="K18" s="51" t="s">
        <v>36</v>
      </c>
      <c r="L18" s="48"/>
    </row>
    <row r="19" ht="17.1" customHeight="1" spans="1:12" s="2" customFormat="1" x14ac:dyDescent="0.25">
      <c r="A19" s="51">
        <v>8</v>
      </c>
      <c r="B19" s="51" t="s">
        <v>37</v>
      </c>
      <c r="C19" s="53"/>
      <c r="D19" s="54">
        <v>44249750</v>
      </c>
      <c r="E19" s="53"/>
      <c r="F19" s="53"/>
      <c r="G19" s="51"/>
      <c r="H19" s="51"/>
      <c r="I19" s="51" t="s">
        <v>30</v>
      </c>
      <c r="J19" s="51">
        <v>1542.5</v>
      </c>
      <c r="K19" s="51" t="s">
        <v>36</v>
      </c>
      <c r="L19" s="48"/>
    </row>
    <row r="20" ht="17.1" customHeight="1" spans="1:12" s="2" customFormat="1" x14ac:dyDescent="0.25">
      <c r="A20" s="51">
        <v>9</v>
      </c>
      <c r="B20" s="51" t="s">
        <v>38</v>
      </c>
      <c r="C20" s="53"/>
      <c r="D20" s="54">
        <v>25000000</v>
      </c>
      <c r="E20" s="53"/>
      <c r="F20" s="53"/>
      <c r="G20" s="51"/>
      <c r="H20" s="51"/>
      <c r="I20" s="51" t="s">
        <v>30</v>
      </c>
      <c r="J20" s="51"/>
      <c r="K20" s="51" t="s">
        <v>39</v>
      </c>
      <c r="L20" s="48"/>
    </row>
    <row r="21" ht="17.1" customHeight="1" spans="1:12" s="2" customFormat="1" x14ac:dyDescent="0.25">
      <c r="A21" s="51">
        <v>10</v>
      </c>
      <c r="B21" s="51" t="s">
        <v>40</v>
      </c>
      <c r="C21" s="52">
        <v>50000000</v>
      </c>
      <c r="D21" s="53"/>
      <c r="E21" s="53"/>
      <c r="F21" s="53"/>
      <c r="G21" s="51"/>
      <c r="H21" s="51"/>
      <c r="I21" s="51" t="s">
        <v>25</v>
      </c>
      <c r="J21" s="51"/>
      <c r="K21" s="51" t="s">
        <v>39</v>
      </c>
      <c r="L21" s="48"/>
    </row>
    <row r="22" ht="17.1" customHeight="1" spans="1:12" s="2" customFormat="1" x14ac:dyDescent="0.25">
      <c r="A22" s="51">
        <v>11</v>
      </c>
      <c r="B22" s="51" t="s">
        <v>27</v>
      </c>
      <c r="C22" s="52">
        <v>103368000</v>
      </c>
      <c r="D22" s="53"/>
      <c r="E22" s="53"/>
      <c r="F22" s="53"/>
      <c r="G22" s="51"/>
      <c r="H22" s="51"/>
      <c r="I22" s="51" t="s">
        <v>25</v>
      </c>
      <c r="J22" s="51"/>
      <c r="K22" s="51" t="s">
        <v>41</v>
      </c>
      <c r="L22" s="48"/>
    </row>
    <row r="23" ht="17.1" customHeight="1" spans="1:12" x14ac:dyDescent="0.25">
      <c r="A23" s="51">
        <v>12</v>
      </c>
      <c r="B23" s="51" t="s">
        <v>42</v>
      </c>
      <c r="C23" s="53"/>
      <c r="D23" s="54">
        <v>103368000</v>
      </c>
      <c r="E23" s="53"/>
      <c r="F23" s="53"/>
      <c r="G23" s="51"/>
      <c r="H23" s="51"/>
      <c r="I23" s="51" t="s">
        <v>30</v>
      </c>
      <c r="J23" s="51"/>
      <c r="K23" s="51" t="s">
        <v>28</v>
      </c>
      <c r="L23" s="48"/>
    </row>
    <row r="24" ht="17.1" customHeight="1" spans="1:12" x14ac:dyDescent="0.25">
      <c r="A24" s="51">
        <v>13</v>
      </c>
      <c r="B24" s="51" t="s">
        <v>43</v>
      </c>
      <c r="C24" s="52">
        <v>1000000000</v>
      </c>
      <c r="D24" s="54">
        <v>1000000000</v>
      </c>
      <c r="E24" s="53"/>
      <c r="F24" s="53"/>
      <c r="G24" s="51" t="s">
        <v>44</v>
      </c>
      <c r="H24" s="51" t="s">
        <v>45</v>
      </c>
      <c r="I24" s="51" t="s">
        <v>46</v>
      </c>
      <c r="J24" s="51"/>
      <c r="K24" s="51" t="s">
        <v>47</v>
      </c>
      <c r="L24" s="48"/>
    </row>
    <row r="25" ht="17.1" customHeight="1" spans="1:12" x14ac:dyDescent="0.25">
      <c r="A25" s="51">
        <v>14</v>
      </c>
      <c r="B25" s="51" t="s">
        <v>48</v>
      </c>
      <c r="C25" s="53"/>
      <c r="D25" s="54">
        <v>50000000</v>
      </c>
      <c r="E25" s="53"/>
      <c r="F25" s="53"/>
      <c r="G25" s="51"/>
      <c r="H25" s="51"/>
      <c r="I25" s="51" t="s">
        <v>30</v>
      </c>
      <c r="J25" s="51"/>
      <c r="K25" s="51" t="s">
        <v>49</v>
      </c>
      <c r="L25" s="48"/>
    </row>
    <row r="26" ht="17.1" customHeight="1" spans="1:12" x14ac:dyDescent="0.25">
      <c r="A26" s="51">
        <v>15</v>
      </c>
      <c r="B26" s="51" t="s">
        <v>50</v>
      </c>
      <c r="C26" s="52">
        <v>300000000</v>
      </c>
      <c r="D26" s="54">
        <v>300000000</v>
      </c>
      <c r="E26" s="53"/>
      <c r="F26" s="53"/>
      <c r="G26" s="51" t="s">
        <v>44</v>
      </c>
      <c r="H26" s="51" t="s">
        <v>51</v>
      </c>
      <c r="I26" s="51" t="s">
        <v>46</v>
      </c>
      <c r="J26" s="51"/>
      <c r="K26" s="51" t="s">
        <v>52</v>
      </c>
      <c r="L26" s="48"/>
    </row>
    <row r="27" ht="17.1" customHeight="1" spans="1:12" x14ac:dyDescent="0.25">
      <c r="A27" s="51">
        <v>16</v>
      </c>
      <c r="B27" s="51" t="s">
        <v>53</v>
      </c>
      <c r="C27" s="52">
        <v>300000000</v>
      </c>
      <c r="D27" s="54">
        <v>300000000</v>
      </c>
      <c r="E27" s="53"/>
      <c r="F27" s="53"/>
      <c r="G27" s="51" t="s">
        <v>44</v>
      </c>
      <c r="H27" s="51" t="s">
        <v>54</v>
      </c>
      <c r="I27" s="51" t="s">
        <v>46</v>
      </c>
      <c r="J27" s="51"/>
      <c r="K27" s="51" t="s">
        <v>55</v>
      </c>
      <c r="L27" s="48"/>
    </row>
    <row r="28" ht="17.1" customHeight="1" spans="1:12" x14ac:dyDescent="0.25">
      <c r="A28" s="51">
        <v>17</v>
      </c>
      <c r="B28" s="51" t="s">
        <v>56</v>
      </c>
      <c r="C28" s="53"/>
      <c r="D28" s="54">
        <v>31000000</v>
      </c>
      <c r="E28" s="53"/>
      <c r="F28" s="53"/>
      <c r="G28" s="51"/>
      <c r="H28" s="51"/>
      <c r="I28" s="51" t="s">
        <v>30</v>
      </c>
      <c r="J28" s="51"/>
      <c r="K28" s="51" t="s">
        <v>26</v>
      </c>
      <c r="L28" s="48"/>
    </row>
    <row r="29" ht="20.1" customHeight="1" spans="1:12" s="2" customFormat="1" x14ac:dyDescent="0.25">
      <c r="A29" s="43" t="s">
        <v>57</v>
      </c>
      <c r="B29" s="43"/>
      <c r="C29" s="55">
        <f>SUM(C12:C28)</f>
      </c>
      <c r="D29" s="56">
        <f>SUM(D12:D28)</f>
      </c>
      <c r="E29" s="55">
        <f>SUM(E12:E28)</f>
      </c>
      <c r="F29" s="56">
        <f>SUM(F12:F28)</f>
      </c>
      <c r="G29" s="57"/>
      <c r="H29" s="57"/>
      <c r="I29" s="57"/>
      <c r="J29" s="57"/>
      <c r="K29" s="57"/>
      <c r="L29" s="48"/>
    </row>
    <row r="30" ht="20.1" customHeight="1" spans="1:12" s="2" customFormat="1" x14ac:dyDescent="0.25">
      <c r="A30" s="58" t="s">
        <v>58</v>
      </c>
      <c r="B30" s="58"/>
      <c r="C30" s="59">
        <f>C7+C29-D29</f>
      </c>
      <c r="D30" s="59"/>
      <c r="E30" s="59">
        <f>C8+E29-F29</f>
      </c>
      <c r="F30" s="59"/>
      <c r="G30" s="60"/>
      <c r="H30" s="60"/>
      <c r="I30" s="60"/>
      <c r="J30" s="60"/>
      <c r="K30" s="60"/>
      <c r="L30" s="48"/>
    </row>
    <row r="31" ht="15" customHeight="1" spans="1:12" s="2" customFormat="1" x14ac:dyDescent="0.25">
      <c r="A31" s="61"/>
      <c r="B31" s="62"/>
      <c r="C31" s="62"/>
      <c r="D31" s="63"/>
      <c r="E31" s="63"/>
      <c r="F31" s="63"/>
      <c r="G31" s="63"/>
      <c r="H31" s="63"/>
      <c r="I31" s="63"/>
      <c r="J31" s="63"/>
      <c r="K31" s="64"/>
      <c r="L31" s="42"/>
    </row>
    <row r="32" ht="17.1" customHeight="1" spans="1:12" s="2" customFormat="1" x14ac:dyDescent="0.25">
      <c r="A32" s="65"/>
      <c r="B32" s="66"/>
      <c r="C32" s="67"/>
      <c r="D32" s="68" t="s">
        <v>59</v>
      </c>
      <c r="E32" s="68"/>
      <c r="F32" s="68"/>
      <c r="G32" s="68" t="s">
        <v>60</v>
      </c>
      <c r="H32" s="68"/>
      <c r="I32" s="68" t="s">
        <v>61</v>
      </c>
      <c r="J32" s="68"/>
      <c r="K32" s="68"/>
      <c r="L32" s="69"/>
    </row>
    <row r="33" ht="26.1" customHeight="1" spans="1:12" s="2" customFormat="1" x14ac:dyDescent="0.25">
      <c r="A33" s="65"/>
      <c r="B33" s="70"/>
      <c r="C33" s="68" t="s">
        <v>62</v>
      </c>
      <c r="D33" s="71">
        <f>C30</f>
      </c>
      <c r="E33" s="71"/>
      <c r="F33" s="71"/>
      <c r="G33" s="72">
        <f>C29</f>
      </c>
      <c r="H33" s="72"/>
      <c r="I33" s="73">
        <f>D29</f>
      </c>
      <c r="J33" s="73"/>
      <c r="K33" s="73"/>
      <c r="L33" s="69"/>
    </row>
    <row r="34" ht="15.95" customHeight="1" spans="1:12" s="2" customFormat="1" x14ac:dyDescent="0.25">
      <c r="A34" s="65"/>
      <c r="B34" s="70"/>
      <c r="C34" s="68" t="s">
        <v>63</v>
      </c>
      <c r="D34" s="74">
        <f>E30</f>
      </c>
      <c r="E34" s="74"/>
      <c r="F34" s="74"/>
      <c r="G34" s="75">
        <f>E29</f>
      </c>
      <c r="H34" s="75"/>
      <c r="I34" s="76">
        <f>F29</f>
      </c>
      <c r="J34" s="76"/>
      <c r="K34" s="76"/>
      <c r="L34" s="69"/>
    </row>
    <row r="35" ht="15" customHeight="1" spans="1:12" s="2" customFormat="1" x14ac:dyDescent="0.25">
      <c r="A35" s="65"/>
      <c r="B35" s="66"/>
      <c r="C35" s="77"/>
      <c r="D35" s="44" t="s">
        <v>64</v>
      </c>
      <c r="E35" s="44"/>
      <c r="F35" s="44"/>
      <c r="G35" s="44"/>
      <c r="H35" s="44"/>
      <c r="I35" s="44"/>
      <c r="J35" s="44"/>
      <c r="K35" s="44"/>
      <c r="L35" s="48"/>
    </row>
    <row r="36" ht="20.1" customHeight="1" spans="1:12" s="2" customFormat="1" x14ac:dyDescent="0.25">
      <c r="A36" s="78"/>
      <c r="B36" s="79"/>
      <c r="C36" s="79"/>
      <c r="D36" s="80"/>
      <c r="E36" s="80"/>
      <c r="F36" s="80"/>
      <c r="G36" s="39"/>
      <c r="H36" s="80"/>
      <c r="I36" s="80"/>
      <c r="J36" s="80"/>
      <c r="K36" s="80"/>
      <c r="L36" s="81"/>
    </row>
    <row r="37" ht="17.1" customHeight="1" spans="1:12" s="2" customFormat="1" x14ac:dyDescent="0.25">
      <c r="A37" s="82" t="s">
        <v>65</v>
      </c>
      <c r="B37" s="82"/>
      <c r="C37" s="82"/>
      <c r="D37" s="82"/>
      <c r="E37" s="82"/>
      <c r="F37" s="82"/>
      <c r="G37" s="82" t="s">
        <v>66</v>
      </c>
      <c r="H37" s="82"/>
      <c r="I37" s="82"/>
      <c r="J37" s="82"/>
      <c r="K37" s="82"/>
      <c r="L37" s="48"/>
    </row>
    <row r="38" ht="15.95" customHeight="1" spans="1:12" s="2" customFormat="1" x14ac:dyDescent="0.25">
      <c r="A38" s="46" t="s">
        <v>12</v>
      </c>
      <c r="B38" s="46" t="s">
        <v>67</v>
      </c>
      <c r="C38" s="46" t="s">
        <v>68</v>
      </c>
      <c r="D38" s="46"/>
      <c r="E38" s="57"/>
      <c r="F38" s="57"/>
      <c r="G38" s="83" t="s">
        <v>69</v>
      </c>
      <c r="H38" s="83"/>
      <c r="I38" s="83"/>
      <c r="J38" s="83"/>
      <c r="K38" s="83"/>
      <c r="L38" s="48"/>
    </row>
    <row r="39" ht="15.95" customHeight="1" spans="1:12" s="2" customFormat="1" x14ac:dyDescent="0.25">
      <c r="A39" s="84">
        <v>1</v>
      </c>
      <c r="B39" s="85" t="s">
        <v>70</v>
      </c>
      <c r="C39" s="84">
        <f>COUNTIF(I12:I28,"قبض")</f>
      </c>
      <c r="D39" s="52"/>
      <c r="E39" s="84"/>
      <c r="F39" s="84"/>
      <c r="G39" s="83" t="s">
        <v>69</v>
      </c>
      <c r="H39" s="83"/>
      <c r="I39" s="83"/>
      <c r="J39" s="83"/>
      <c r="K39" s="83"/>
      <c r="L39" s="48"/>
    </row>
    <row r="40" ht="15.95" customHeight="1" spans="1:12" s="2" customFormat="1" x14ac:dyDescent="0.25">
      <c r="A40" s="84">
        <v>2</v>
      </c>
      <c r="B40" s="85" t="s">
        <v>71</v>
      </c>
      <c r="C40" s="84">
        <f>COUNTIF(I12:I28,"قبض مصرفي")</f>
      </c>
      <c r="D40" s="54"/>
      <c r="E40" s="84"/>
      <c r="F40" s="84"/>
      <c r="G40" s="83" t="s">
        <v>69</v>
      </c>
      <c r="H40" s="83"/>
      <c r="I40" s="83"/>
      <c r="J40" s="83"/>
      <c r="K40" s="83"/>
      <c r="L40" s="48"/>
    </row>
    <row r="41" ht="15.95" customHeight="1" spans="1:12" s="2" customFormat="1" x14ac:dyDescent="0.25">
      <c r="A41" s="84">
        <v>3</v>
      </c>
      <c r="B41" s="85" t="s">
        <v>72</v>
      </c>
      <c r="C41" s="84">
        <f>COUNTIF(I12:I28,"صرف")</f>
      </c>
      <c r="D41" s="54"/>
      <c r="E41" s="84"/>
      <c r="F41" s="84"/>
      <c r="G41" s="83" t="s">
        <v>69</v>
      </c>
      <c r="H41" s="83"/>
      <c r="I41" s="83"/>
      <c r="J41" s="83"/>
      <c r="K41" s="83"/>
      <c r="L41" s="48"/>
    </row>
    <row r="42" ht="15.95" customHeight="1" spans="1:12" s="2" customFormat="1" x14ac:dyDescent="0.25">
      <c r="A42" s="84">
        <v>4</v>
      </c>
      <c r="B42" s="85" t="s">
        <v>46</v>
      </c>
      <c r="C42" s="84">
        <f>COUNTIF(I12:I28,"صرف مصرفي")</f>
      </c>
      <c r="D42" s="54"/>
      <c r="E42" s="84"/>
      <c r="F42" s="84"/>
      <c r="G42" s="83" t="s">
        <v>69</v>
      </c>
      <c r="H42" s="83"/>
      <c r="I42" s="83"/>
      <c r="J42" s="83"/>
      <c r="K42" s="83"/>
      <c r="L42" s="48"/>
    </row>
    <row r="43" ht="15.95" customHeight="1" spans="1:12" s="2" customFormat="1" x14ac:dyDescent="0.25">
      <c r="A43" s="84">
        <v>5</v>
      </c>
      <c r="B43" s="85" t="s">
        <v>73</v>
      </c>
      <c r="C43" s="84">
        <v>0</v>
      </c>
      <c r="D43" s="54"/>
      <c r="E43" s="84"/>
      <c r="F43" s="84"/>
      <c r="G43" s="83" t="s">
        <v>69</v>
      </c>
      <c r="H43" s="83"/>
      <c r="I43" s="83"/>
      <c r="J43" s="83"/>
      <c r="K43" s="83"/>
      <c r="L43" s="48"/>
    </row>
    <row r="44" ht="17.1" customHeight="1" spans="1:12" s="2" customFormat="1" x14ac:dyDescent="0.25">
      <c r="A44" s="84">
        <v>6</v>
      </c>
      <c r="B44" s="85" t="s">
        <v>74</v>
      </c>
      <c r="C44" s="84">
        <v>0</v>
      </c>
      <c r="D44" s="54"/>
      <c r="E44" s="84"/>
      <c r="F44" s="84"/>
      <c r="G44" s="83" t="s">
        <v>69</v>
      </c>
      <c r="H44" s="83"/>
      <c r="I44" s="83"/>
      <c r="J44" s="83"/>
      <c r="K44" s="83"/>
      <c r="L44" s="48"/>
    </row>
    <row r="45" ht="15" customHeight="1" spans="1:12" s="2" customFormat="1" x14ac:dyDescent="0.25">
      <c r="A45" s="44" t="s">
        <v>75</v>
      </c>
      <c r="B45" s="9"/>
      <c r="C45" s="86">
        <f>SUM(C39:C44)</f>
      </c>
      <c r="D45" s="9"/>
      <c r="E45" s="57"/>
      <c r="F45" s="57"/>
      <c r="G45" s="87"/>
      <c r="H45" s="62"/>
      <c r="I45" s="62"/>
      <c r="J45" s="62"/>
      <c r="K45" s="88"/>
      <c r="L45" s="42"/>
    </row>
    <row r="46" ht="15.95" customHeight="1" spans="1:12" s="2" customFormat="1" x14ac:dyDescent="0.25">
      <c r="A46" s="61"/>
      <c r="B46" s="62"/>
      <c r="C46" s="62"/>
      <c r="D46" s="62"/>
      <c r="E46" s="62"/>
      <c r="F46" s="62"/>
      <c r="G46" s="66"/>
      <c r="H46" s="66"/>
      <c r="I46" s="66"/>
      <c r="J46" s="66"/>
      <c r="K46" s="66"/>
      <c r="L46" s="81"/>
    </row>
    <row r="47" ht="30" customHeight="1" spans="1:12" s="2" customFormat="1" x14ac:dyDescent="0.25">
      <c r="A47" s="89" t="s">
        <v>5</v>
      </c>
      <c r="B47" s="89"/>
      <c r="C47" s="89"/>
      <c r="D47" s="89"/>
      <c r="E47" s="66"/>
      <c r="F47" s="66"/>
      <c r="G47" s="66"/>
      <c r="H47" s="90" t="s">
        <v>76</v>
      </c>
      <c r="I47" s="90"/>
      <c r="J47" s="90"/>
      <c r="K47" s="90"/>
      <c r="L47" s="42"/>
    </row>
    <row r="48" ht="15" customHeight="1" spans="1:12" s="2" customFormat="1" x14ac:dyDescent="0.25">
      <c r="A48" s="91" t="s">
        <v>6</v>
      </c>
      <c r="B48" s="91"/>
      <c r="C48" s="91"/>
      <c r="D48" s="91"/>
      <c r="E48" s="66"/>
      <c r="F48" s="66"/>
      <c r="G48" s="66"/>
      <c r="H48" s="92" t="s">
        <v>77</v>
      </c>
      <c r="I48" s="92"/>
      <c r="J48" s="92"/>
      <c r="K48" s="92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3"/>
      <c r="L49" s="42"/>
    </row>
    <row r="50" ht="15" customHeight="1" spans="1:12" s="2" customFormat="1" x14ac:dyDescent="0.25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93"/>
      <c r="L50" s="42"/>
    </row>
    <row r="51" ht="15" customHeight="1" spans="1:12" s="2" customFormat="1" x14ac:dyDescent="0.25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93"/>
      <c r="L51" s="42"/>
    </row>
    <row r="52" ht="15" customHeight="1" spans="1:12" s="2" customFormat="1" x14ac:dyDescent="0.25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93"/>
      <c r="L52" s="42"/>
    </row>
    <row r="53" ht="15" customHeight="1" spans="1:12" s="2" customFormat="1" x14ac:dyDescent="0.25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93"/>
      <c r="L53" s="42"/>
    </row>
    <row r="54" ht="15" customHeight="1" spans="1:12" s="2" customFormat="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93"/>
      <c r="L54" s="42"/>
    </row>
    <row r="55" ht="15" customHeight="1" spans="1:12" s="2" customFormat="1" x14ac:dyDescent="0.25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93"/>
      <c r="L55" s="42"/>
    </row>
    <row r="56" ht="15" customHeight="1" spans="1:12" s="2" customFormat="1" x14ac:dyDescent="0.25">
      <c r="A56" s="94"/>
      <c r="B56" s="95"/>
      <c r="C56" s="95"/>
      <c r="D56" s="95"/>
      <c r="E56" s="95"/>
      <c r="F56" s="95"/>
      <c r="G56" s="95"/>
      <c r="H56" s="95"/>
      <c r="I56" s="95"/>
      <c r="J56" s="95"/>
      <c r="K56" s="96"/>
      <c r="L56" s="97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9:B29"/>
    <mergeCell ref="A30:B30"/>
    <mergeCell ref="C30:D30"/>
    <mergeCell ref="E30:F30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K35"/>
    <mergeCell ref="A37:F37"/>
    <mergeCell ref="G37:K37"/>
    <mergeCell ref="G38:K38"/>
    <mergeCell ref="G39:K39"/>
    <mergeCell ref="G40:K40"/>
    <mergeCell ref="G41:K41"/>
    <mergeCell ref="G42:K42"/>
    <mergeCell ref="G43:K43"/>
    <mergeCell ref="G44:K44"/>
    <mergeCell ref="A47:D47"/>
    <mergeCell ref="H47:K47"/>
    <mergeCell ref="A48:D48"/>
    <mergeCell ref="H48:K48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