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ina\RP\racunalniski-praktikum\10-razpredelnice\"/>
    </mc:Choice>
  </mc:AlternateContent>
  <xr:revisionPtr revIDLastSave="0" documentId="13_ncr:1_{30543C20-78ED-40D2-A93E-0B8C47C34C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5" i="1"/>
  <c r="I3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<sst xmlns="http://schemas.openxmlformats.org/spreadsheetml/2006/main" count="104" uniqueCount="70">
  <si>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</si>
  <si>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</si>
  <si>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</si>
  <si>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</si>
  <si>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</si>
  <si>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</si>
  <si>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</si>
  <si>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</si>
  <si>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</si>
  <si>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</si>
  <si>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</si>
  <si>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</si>
  <si>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</si>
  <si>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</si>
  <si>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</si>
  <si>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</si>
  <si>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</si>
  <si>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</si>
  <si>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</si>
  <si>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</si>
  <si>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</si>
  <si>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</si>
  <si>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</si>
  <si>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</si>
  <si>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</si>
  <si>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</si>
  <si>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</si>
  <si>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</si>
  <si>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</si>
  <si>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</si>
  <si>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</si>
  <si>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</si>
  <si>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</si>
  <si>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</si>
  <si>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</si>
  <si>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</si>
  <si>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</si>
  <si>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</si>
  <si>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</si>
  <si>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</si>
  <si>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</si>
  <si>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</si>
  <si>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</si>
  <si>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</si>
  <si>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</si>
  <si>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</si>
  <si>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</si>
  <si>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</si>
  <si>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</si>
  <si>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</si>
  <si>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</si>
  <si>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</si>
  <si>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</si>
  <si>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</si>
  <si>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</si>
  <si>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</si>
  <si>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</si>
  <si>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</si>
  <si>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</si>
  <si>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</si>
  <si>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</si>
  <si>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</si>
  <si>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</si>
  <si>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</si>
  <si>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</si>
  <si>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</si>
  <si>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Row Labels</t>
  </si>
  <si>
    <t>Povprečje točk</t>
  </si>
  <si>
    <t>Maks št. točk</t>
  </si>
  <si>
    <t>Min št. točk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</si>
</sst>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00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Velikost</a:t>
            </a:r>
            <a:r>
              <a:rPr lang="es-ES" baseline="0"/>
              <a:t> skupin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B4-475B-864F-C207C2A94D27}"/>
              </c:ext>
            </c:extLst>
          </c:dPt>
          <c:dPt>
            <c:idx val="1"/>
            <c:bubble3D val="0"/>
            <c:explosion val="2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49A-4369-882C-C9BA42DF7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B4-475B-864F-C207C2A94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369-882C-C9BA42DF7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Število</a:t>
            </a:r>
            <a:r>
              <a:rPr lang="es-ES" baseline="0"/>
              <a:t> točk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9-4F8D-99B5-A3BAE05DE422}"/>
            </c:ext>
          </c:extLst>
        </c:ser>
        <c:ser>
          <c:idx val="2"/>
          <c:order val="2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0.00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9-4F8D-99B5-A3BAE05D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46096"/>
        <c:axId val="169703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'Rezultati'!$I$2</c15:sqref>
                        </c15:formulaRef>
                      </c:ext>
                    </c:extLst>
                    <c:strCache>
                      <c:ptCount val="1"/>
                      <c:pt idx="0">
                        <c:v>Udeležba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'Rezultati'!$H$3:$H$5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'Rezultati'!$I$3:$I$5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12</c:v>
                      </c:pt>
                      <c:pt idx="2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019-4F8D-99B5-A3BAE05DE422}"/>
                  </c:ext>
                </c:extLst>
              </c15:ser>
            </c15:filteredBarSeries>
          </c:ext>
        </c:extLst>
      </c:barChart>
      <c:catAx>
        <c:axId val="169704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97032176"/>
        <c:crosses val="autoZero"/>
        <c:auto val="1"/>
        <c:lblAlgn val="ctr"/>
        <c:lblOffset val="100"/>
        <c:noMultiLvlLbl val="0"/>
      </c:catAx>
      <c:valAx>
        <c:axId val="16970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Povprečje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970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</xdr:row>
      <xdr:rowOff>148590</xdr:rowOff>
    </xdr:from>
    <xdr:to>
      <xdr:col>14</xdr:col>
      <xdr:colOff>502920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33175-EFA0-3CAB-BC9B-994AB77C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601133</xdr:colOff>
      <xdr:row>7</xdr:row>
      <xdr:rowOff>169333</xdr:rowOff>
    </xdr:from>
    <xdr:to>
      <xdr:col>21</xdr:col>
      <xdr:colOff>253999</xdr:colOff>
      <xdr:row>22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D5821-2FBA-601C-5023-8225D7C0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" refreshedDate="45637.721834490738" createdVersion="8" refreshedVersion="8" minRefreshableVersion="3" recordCount="28" xr:uid="{6F43D4CC-37B8-4BD1-8959-ACF367FB6144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x v="0"/>
    <s v="ne"/>
  </r>
  <r>
    <s v="Cvelbar"/>
    <s v="Janja"/>
    <x v="0"/>
    <x v="1"/>
    <s v="ne"/>
  </r>
  <r>
    <s v="Furlan"/>
    <s v="Aleš"/>
    <x v="0"/>
    <x v="2"/>
    <s v="ne"/>
  </r>
  <r>
    <s v="Furlan"/>
    <s v="Luka"/>
    <x v="1"/>
    <x v="3"/>
    <s v="da"/>
  </r>
  <r>
    <s v="Iskra"/>
    <s v="Sabina"/>
    <x v="1"/>
    <x v="4"/>
    <s v="da"/>
  </r>
  <r>
    <s v="Jerman"/>
    <s v="Katja"/>
    <x v="0"/>
    <x v="5"/>
    <s v="da"/>
  </r>
  <r>
    <s v="Karakaš"/>
    <s v="Alenka"/>
    <x v="1"/>
    <x v="6"/>
    <s v="da"/>
  </r>
  <r>
    <s v="Karničar"/>
    <s v="Jaka"/>
    <x v="2"/>
    <x v="7"/>
    <s v="ne"/>
  </r>
  <r>
    <s v="Kočar"/>
    <s v="Petra"/>
    <x v="0"/>
    <x v="8"/>
    <s v="ne"/>
  </r>
  <r>
    <s v="Kofol"/>
    <s v="Andraž"/>
    <x v="2"/>
    <x v="9"/>
    <s v="ne"/>
  </r>
  <r>
    <s v="Korošec"/>
    <s v="Kristina"/>
    <x v="0"/>
    <x v="10"/>
    <s v="da"/>
  </r>
  <r>
    <s v="Kržišnik"/>
    <s v="Grega"/>
    <x v="0"/>
    <x v="11"/>
    <s v="da"/>
  </r>
  <r>
    <s v="Kumar"/>
    <s v="Barbara"/>
    <x v="0"/>
    <x v="12"/>
    <s v="da"/>
  </r>
  <r>
    <s v="Logar"/>
    <s v="Mateja"/>
    <x v="1"/>
    <x v="13"/>
    <s v="ne"/>
  </r>
  <r>
    <s v="Obrenović"/>
    <s v="Tatjana"/>
    <x v="2"/>
    <x v="8"/>
    <s v="ne"/>
  </r>
  <r>
    <s v="Pance"/>
    <s v="Martin"/>
    <x v="0"/>
    <x v="14"/>
    <s v="da"/>
  </r>
  <r>
    <s v="Pleterski"/>
    <s v="Vesna"/>
    <x v="2"/>
    <x v="15"/>
    <s v="ne"/>
  </r>
  <r>
    <s v="Puncer"/>
    <s v="Primož"/>
    <x v="1"/>
    <x v="16"/>
    <s v="da"/>
  </r>
  <r>
    <s v="Ribnikar"/>
    <s v="Matjaž"/>
    <x v="1"/>
    <x v="17"/>
    <s v="ne"/>
  </r>
  <r>
    <s v="Smrekar"/>
    <s v="Andreja"/>
    <x v="1"/>
    <x v="0"/>
    <s v="ne"/>
  </r>
  <r>
    <s v="Štemberger"/>
    <s v="Igor"/>
    <x v="0"/>
    <x v="18"/>
    <s v="da"/>
  </r>
  <r>
    <s v="Šubašič"/>
    <s v="Matej"/>
    <x v="2"/>
    <x v="19"/>
    <s v="da"/>
  </r>
  <r>
    <s v="Tekavčič"/>
    <s v="Aleksander"/>
    <x v="1"/>
    <x v="9"/>
    <s v="ne"/>
  </r>
  <r>
    <s v="Tratnik"/>
    <s v="Mojca"/>
    <x v="0"/>
    <x v="20"/>
    <s v="da"/>
  </r>
  <r>
    <s v="Trček"/>
    <s v="Valerija"/>
    <x v="0"/>
    <x v="21"/>
    <s v="da"/>
  </r>
  <r>
    <s v="Vesel"/>
    <s v="Polona"/>
    <x v="2"/>
    <x v="22"/>
    <s v="da"/>
  </r>
  <r>
    <s v="Virant"/>
    <s v="Primož"/>
    <x v="2"/>
    <x v="23"/>
    <s v="da"/>
  </r>
  <r>
    <s v="Žveglič"/>
    <s v="Katarina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7A6C5-520C-4784-80D5-8CC9AE506E6D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N2:R5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 točk" fld="3" subtotal="average" baseField="2" baseItem="0"/>
    <dataField name="Min št. točk" fld="3" subtotal="min" baseField="2" baseItem="0"/>
    <dataField name="Maks št. točk" fld="3" subtotal="max" baseField="2" baseItem="0"/>
  </dataFields>
  <formats count="4">
    <format dxfId="13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1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+IF(Rezultati[[#This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9">
      <calculatedColumnFormula>+COUNTIF(Rezultati[Skupina],"A")</calculatedColumnFormula>
    </tableColumn>
    <tableColumn id="3" xr3:uid="{49F9352C-9597-4E44-8122-AF1CE6CE856F}" name="2022" dataDxfId="8">
      <calculatedColumnFormula>AVERAGEIF(Rezultati[Skupina],Skupine[[#This Row],[Test]],Rezultati[Točke])</calculatedColumnFormula>
    </tableColumn>
    <tableColumn id="4" xr3:uid="{B0EFA30B-7FCE-C547-8EC0-FF89353D2666}" name="2021" dataDxfId="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tabSelected="1" zoomScale="90" workbookViewId="0">
      <selection activeCell="O3" sqref="O3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6.77734375" bestFit="1" customWidth="1"/>
    <col min="9" max="9" width="10.77734375" bestFit="1" customWidth="1"/>
    <col min="10" max="10" width="11.109375" bestFit="1" customWidth="1"/>
    <col min="11" max="12" width="7.6640625" bestFit="1" customWidth="1"/>
    <col min="14" max="14" width="13.44140625" bestFit="1" customWidth="1"/>
    <col min="15" max="15" width="9.21875" bestFit="1" customWidth="1"/>
    <col min="16" max="16" width="13.88671875" bestFit="1" customWidth="1"/>
    <col min="17" max="17" width="11.44140625" bestFit="1" customWidth="1"/>
    <col min="18" max="18" width="12.6640625" bestFit="1" customWidth="1"/>
  </cols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s="1" t="s">
        <v>65</v>
      </c>
      <c r="K2" s="1" t="s">
        <v>64</v>
      </c>
      <c r="N2" s="2" t="s">
        <v>66</v>
      </c>
      <c r="O2" t="s">
        <v>6</v>
      </c>
      <c r="P2" t="s">
        <v>67</v>
      </c>
      <c r="Q2" t="s">
        <v>69</v>
      </c>
      <c r="R2" t="s">
        <v>68</v>
      </c>
    </row>
    <row r="3" spans="2:18" x14ac:dyDescent="0.3">
      <c r="B3" t="s">
        <v>62</v>
      </c>
      <c r="C3" t="s">
        <v>63</v>
      </c>
      <c r="D3" t="s">
        <v>12</v>
      </c>
      <c r="E3">
        <v>38</v>
      </c>
      <c r="F3" t="str">
        <f>+IF(Rezultati[[#This Row],[Točke]]&lt;50,"ne","da")</f>
        <v>ne</v>
      </c>
      <c r="H3" t="s">
        <v>9</v>
      </c>
      <c r="I3">
        <f>+COUNTIF(Rezultati[Skupina],"A")</f>
        <v>9</v>
      </c>
      <c r="J3" s="1">
        <f>AVERAGEIF(Rezultati[Skupina],Skupine[[#This Row],[Test]],Rezultati[Točke])</f>
        <v>58.222222222222221</v>
      </c>
      <c r="K3" s="1">
        <v>66.84</v>
      </c>
      <c r="N3" s="3" t="s">
        <v>9</v>
      </c>
      <c r="O3" s="4">
        <v>9</v>
      </c>
      <c r="P3" s="1">
        <v>58.222222222222221</v>
      </c>
      <c r="Q3" s="4">
        <v>34</v>
      </c>
      <c r="R3" s="4">
        <v>94</v>
      </c>
    </row>
    <row r="4" spans="2:18" x14ac:dyDescent="0.3">
      <c r="B4" t="s">
        <v>34</v>
      </c>
      <c r="C4" t="s">
        <v>35</v>
      </c>
      <c r="D4" t="s">
        <v>12</v>
      </c>
      <c r="E4">
        <v>39</v>
      </c>
      <c r="F4" t="str">
        <f>+IF(Rezultati[[#This Row],[Točke]]&lt;50,"ne","da")</f>
        <v>ne</v>
      </c>
      <c r="H4" t="s">
        <v>12</v>
      </c>
      <c r="I4">
        <f>+COUNTIF(Rezultati[Skupina],"B")</f>
        <v>12</v>
      </c>
      <c r="J4" s="1">
        <f>AVERAGEIF(Rezultati[Skupina],Skupine[[#This Row],[Test]],Rezultati[Točke])</f>
        <v>66.5</v>
      </c>
      <c r="K4" s="1">
        <v>52.35</v>
      </c>
      <c r="N4" s="3" t="s">
        <v>12</v>
      </c>
      <c r="O4" s="4">
        <v>12</v>
      </c>
      <c r="P4" s="1">
        <v>66.5</v>
      </c>
      <c r="Q4" s="4">
        <v>36</v>
      </c>
      <c r="R4" s="4">
        <v>100</v>
      </c>
    </row>
    <row r="5" spans="2:18" x14ac:dyDescent="0.3">
      <c r="B5" t="s">
        <v>7</v>
      </c>
      <c r="C5" t="s">
        <v>36</v>
      </c>
      <c r="D5" t="s">
        <v>12</v>
      </c>
      <c r="E5">
        <v>36</v>
      </c>
      <c r="F5" t="str">
        <f>+IF(Rezultati[[#This Row],[Točke]]&lt;50,"ne","da")</f>
        <v>ne</v>
      </c>
      <c r="H5" t="s">
        <v>15</v>
      </c>
      <c r="I5">
        <f>+COUNTIF(Rezultati[Skupina],"C")</f>
        <v>7</v>
      </c>
      <c r="J5" s="1">
        <f>AVERAGEIF(Rezultati[Skupina],Skupine[[#This Row],[Test]],Rezultati[Točke])</f>
        <v>47.714285714285715</v>
      </c>
      <c r="K5" s="1">
        <v>49.66</v>
      </c>
      <c r="N5" s="3" t="s">
        <v>15</v>
      </c>
      <c r="O5" s="4">
        <v>7</v>
      </c>
      <c r="P5" s="1">
        <v>47.714285714285715</v>
      </c>
      <c r="Q5" s="4">
        <v>26</v>
      </c>
      <c r="R5" s="4">
        <v>76</v>
      </c>
    </row>
    <row r="6" spans="2:18" x14ac:dyDescent="0.3">
      <c r="B6" t="s">
        <v>7</v>
      </c>
      <c r="C6" t="s">
        <v>8</v>
      </c>
      <c r="D6" t="s">
        <v>9</v>
      </c>
      <c r="E6">
        <v>93</v>
      </c>
      <c r="F6" t="str">
        <f>+IF(Rezultati[[#This Row],[Točke]]&lt;50,"ne","da")</f>
        <v>da</v>
      </c>
    </row>
    <row r="7" spans="2:18" x14ac:dyDescent="0.3">
      <c r="B7" t="s">
        <v>37</v>
      </c>
      <c r="C7" t="s">
        <v>38</v>
      </c>
      <c r="D7" t="s">
        <v>9</v>
      </c>
      <c r="E7">
        <v>77</v>
      </c>
      <c r="F7" t="str">
        <f>+IF(Rezultati[[#This Row],[Točke]]&lt;50,"ne","da")</f>
        <v>da</v>
      </c>
    </row>
    <row r="8" spans="2:18" x14ac:dyDescent="0.3">
      <c r="B8" t="s">
        <v>39</v>
      </c>
      <c r="C8" t="s">
        <v>40</v>
      </c>
      <c r="D8" t="s">
        <v>12</v>
      </c>
      <c r="E8">
        <v>100</v>
      </c>
      <c r="F8" t="str">
        <f>+IF(Rezultati[[#This Row],[Točke]]&lt;50,"ne","da")</f>
        <v>da</v>
      </c>
    </row>
    <row r="9" spans="2:18" x14ac:dyDescent="0.3">
      <c r="B9" t="s">
        <v>10</v>
      </c>
      <c r="C9" t="s">
        <v>11</v>
      </c>
      <c r="D9" t="s">
        <v>9</v>
      </c>
      <c r="E9">
        <v>94</v>
      </c>
      <c r="F9" t="str">
        <f>+IF(Rezultati[[#This Row],[Točke]]&lt;50,"ne","da")</f>
        <v>da</v>
      </c>
    </row>
    <row r="10" spans="2:18" x14ac:dyDescent="0.3">
      <c r="B10" t="s">
        <v>41</v>
      </c>
      <c r="C10" t="s">
        <v>42</v>
      </c>
      <c r="D10" t="s">
        <v>15</v>
      </c>
      <c r="E10">
        <v>26</v>
      </c>
      <c r="F10" t="str">
        <f>+IF(Rezultati[[#This Row],[Točke]]&lt;50,"ne","da")</f>
        <v>ne</v>
      </c>
    </row>
    <row r="11" spans="2:18" x14ac:dyDescent="0.3">
      <c r="B11" t="s">
        <v>13</v>
      </c>
      <c r="C11" t="s">
        <v>14</v>
      </c>
      <c r="D11" t="s">
        <v>12</v>
      </c>
      <c r="E11">
        <v>44</v>
      </c>
      <c r="F11" t="str">
        <f>+IF(Rezultati[[#This Row],[Točke]]&lt;50,"ne","da")</f>
        <v>ne</v>
      </c>
    </row>
    <row r="12" spans="2:18" x14ac:dyDescent="0.3">
      <c r="B12" t="s">
        <v>16</v>
      </c>
      <c r="C12" t="s">
        <v>17</v>
      </c>
      <c r="D12" t="s">
        <v>15</v>
      </c>
      <c r="E12">
        <v>34</v>
      </c>
      <c r="F12" t="str">
        <f>+IF(Rezultati[[#This Row],[Točke]]&lt;50,"ne","da")</f>
        <v>ne</v>
      </c>
    </row>
    <row r="13" spans="2:18" x14ac:dyDescent="0.3">
      <c r="B13" t="s">
        <v>43</v>
      </c>
      <c r="C13" t="s">
        <v>44</v>
      </c>
      <c r="D13" t="s">
        <v>12</v>
      </c>
      <c r="E13">
        <v>86</v>
      </c>
      <c r="F13" t="str">
        <f>+IF(Rezultati[[#This Row],[Točke]]&lt;50,"ne","da")</f>
        <v>da</v>
      </c>
    </row>
    <row r="14" spans="2:18" x14ac:dyDescent="0.3">
      <c r="B14" t="s">
        <v>45</v>
      </c>
      <c r="C14" t="s">
        <v>46</v>
      </c>
      <c r="D14" t="s">
        <v>12</v>
      </c>
      <c r="E14">
        <v>90</v>
      </c>
      <c r="F14" t="str">
        <f>+IF(Rezultati[[#This Row],[Točke]]&lt;50,"ne","da")</f>
        <v>da</v>
      </c>
    </row>
    <row r="15" spans="2:18" x14ac:dyDescent="0.3">
      <c r="B15" t="s">
        <v>18</v>
      </c>
      <c r="C15" t="s">
        <v>19</v>
      </c>
      <c r="D15" t="s">
        <v>12</v>
      </c>
      <c r="E15">
        <v>67</v>
      </c>
      <c r="F15" t="str">
        <f>+IF(Rezultati[[#This Row],[Točke]]&lt;50,"ne","da")</f>
        <v>da</v>
      </c>
    </row>
    <row r="16" spans="2:18" x14ac:dyDescent="0.3">
      <c r="B16" t="s">
        <v>20</v>
      </c>
      <c r="C16" t="s">
        <v>21</v>
      </c>
      <c r="D16" t="s">
        <v>9</v>
      </c>
      <c r="E16">
        <v>42</v>
      </c>
      <c r="F16" t="str">
        <f>+IF(Rezultati[[#This Row],[Točke]]&lt;50,"ne","da")</f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>+IF(Rezultati[[#This Row],[Točke]]&lt;50,"ne","da")</f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>+IF(Rezultati[[#This Row],[Točke]]&lt;50,"ne","da")</f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>+IF(Rezultati[[#This Row],[Točke]]&lt;50,"ne","da")</f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>+IF(Rezultati[[#This Row],[Točke]]&lt;50,"ne","da")</f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>+IF(Rezultati[[#This Row],[Točke]]&lt;50,"ne","da")</f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>+IF(Rezultati[[#This Row],[Točke]]&lt;50,"ne","da")</f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>+IF(Rezultati[[#This Row],[Točke]]&lt;50,"ne","da")</f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>+IF(Rezultati[[#This Row],[Točke]]&lt;50,"ne","da")</f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>+IF(Rezultati[[#This Row],[Točke]]&lt;50,"ne","da")</f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>+IF(Rezultati[[#This Row],[Točke]]&lt;50,"ne","da")</f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>+IF(Rezultati[[#This Row],[Točke]]&lt;50,"ne","da")</f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>+IF(Rezultati[[#This Row],[Točke]]&lt;50,"ne","da")</f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>+IF(Rezultati[[#This Row],[Točke]]&lt;50,"ne","da")</f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>+IF(Rezultati[[#This Row],[Točke]]&lt;50,"ne","da")</f>
        <v>ne</v>
      </c>
    </row>
  </sheetData>
  <conditionalFormatting sqref="B3:B30">
    <cfRule type="expression" dxfId="6" priority="2">
      <formula>$E3&lt;50</formula>
    </cfRule>
  </conditionalFormatting>
  <conditionalFormatting sqref="E3:E30">
    <cfRule type="expression" dxfId="5" priority="1">
      <formula>$E3&lt;50</formula>
    </cfRule>
  </conditionalFormatting>
  <conditionalFormatting sqref="U5">
    <cfRule type="expression" dxfId="4" priority="3">
      <formula>"&lt;50"</formula>
    </cfRule>
  </conditionalFormatting>
  <pageMargins left="0.7" right="0.7" top="0.75" bottom="0.75" header="0.3" footer="0.3"/>
  <ignoredErrors>
    <ignoredError sqref="I4:I5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Alina</cp:lastModifiedBy>
  <dcterms:created xsi:type="dcterms:W3CDTF">2007-11-10T02:36:44Z</dcterms:created>
  <dcterms:modified xsi:type="dcterms:W3CDTF">2024-12-11T20:20:33Z</dcterms:modified>
</cp:coreProperties>
</file>