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ans/IdeaProjects/twmicroservices/invoice-webui/src/main/java/dk/trustworks/invoicewebui/utils/"/>
    </mc:Choice>
  </mc:AlternateContent>
  <bookViews>
    <workbookView xWindow="0" yWindow="460" windowWidth="33600" windowHeight="189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5" i="1" l="1"/>
  <c r="C215" i="1"/>
  <c r="D214" i="1"/>
  <c r="C214" i="1"/>
  <c r="D213" i="1"/>
  <c r="C213" i="1"/>
  <c r="D195" i="1"/>
  <c r="C195" i="1"/>
  <c r="D183" i="1"/>
  <c r="C183" i="1"/>
  <c r="D174" i="1"/>
  <c r="C174" i="1"/>
  <c r="D170" i="1"/>
  <c r="C170" i="1"/>
  <c r="D157" i="1"/>
  <c r="C157" i="1"/>
  <c r="D149" i="1"/>
  <c r="C149" i="1"/>
  <c r="D148" i="1"/>
  <c r="C148" i="1"/>
  <c r="D147" i="1"/>
  <c r="C147" i="1"/>
  <c r="D139" i="1"/>
  <c r="C139" i="1"/>
  <c r="D128" i="1"/>
  <c r="C128" i="1"/>
  <c r="D127" i="1"/>
  <c r="C127" i="1"/>
  <c r="D123" i="1"/>
  <c r="C123" i="1"/>
  <c r="D112" i="1"/>
  <c r="C112" i="1"/>
  <c r="D111" i="1"/>
  <c r="C111" i="1"/>
  <c r="D110" i="1"/>
  <c r="C110" i="1"/>
  <c r="D109" i="1"/>
  <c r="C109" i="1"/>
  <c r="D100" i="1"/>
  <c r="C100" i="1"/>
  <c r="D97" i="1"/>
  <c r="C97" i="1"/>
  <c r="D96" i="1"/>
  <c r="C96" i="1"/>
  <c r="D95" i="1"/>
  <c r="C95" i="1"/>
  <c r="D74" i="1"/>
  <c r="C74" i="1"/>
  <c r="D73" i="1"/>
  <c r="C73" i="1"/>
  <c r="D61" i="1"/>
  <c r="C61" i="1"/>
  <c r="D60" i="1"/>
  <c r="C60" i="1"/>
  <c r="D49" i="1"/>
  <c r="C49" i="1"/>
  <c r="D46" i="1"/>
  <c r="C46" i="1"/>
  <c r="D26" i="1"/>
  <c r="C26" i="1"/>
  <c r="D25" i="1"/>
  <c r="C25" i="1"/>
  <c r="D22" i="1"/>
  <c r="C22" i="1"/>
  <c r="D14" i="1"/>
  <c r="C14" i="1"/>
</calcChain>
</file>

<file path=xl/sharedStrings.xml><?xml version="1.0" encoding="utf-8"?>
<sst xmlns="http://schemas.openxmlformats.org/spreadsheetml/2006/main" count="445" uniqueCount="183">
  <si>
    <t>1119008 - Trustworks ApS</t>
  </si>
  <si>
    <t>Rapporter &gt; Regnskab &gt;</t>
  </si>
  <si>
    <t>Saldobalance for perioden 01.04.17 - 30.04.17</t>
  </si>
  <si>
    <t>Nr.</t>
  </si>
  <si>
    <t>Navn</t>
  </si>
  <si>
    <t>Perioden</t>
  </si>
  <si>
    <t>År til dato</t>
  </si>
  <si>
    <t> </t>
  </si>
  <si>
    <t>Resultatopgørelse</t>
  </si>
  <si>
    <t/>
  </si>
  <si>
    <t>OMSÆTNING</t>
  </si>
  <si>
    <t>Varesalg</t>
  </si>
  <si>
    <t>Konsulenthonorar</t>
  </si>
  <si>
    <t>Konsulenthonorar Ework</t>
  </si>
  <si>
    <t>Transport m.m.</t>
  </si>
  <si>
    <t>OMSÆTNING I ALT</t>
  </si>
  <si>
    <t>OMKOSTNINGER</t>
  </si>
  <si>
    <t>DIREKTE OMKOSTNINGER</t>
  </si>
  <si>
    <t>Software DK</t>
  </si>
  <si>
    <t>Software EU Y</t>
  </si>
  <si>
    <t>Programmer mv. 3. land Y</t>
  </si>
  <si>
    <t>Produktionsomk. i alt</t>
  </si>
  <si>
    <t>Igangværende arbejde</t>
  </si>
  <si>
    <t>**Dækningsbidrag 1**</t>
  </si>
  <si>
    <t>Lønninger</t>
  </si>
  <si>
    <t>Løn AM-grundlag</t>
  </si>
  <si>
    <t>Pension</t>
  </si>
  <si>
    <t>Fri telefon</t>
  </si>
  <si>
    <t>Sundhedsforsikring</t>
  </si>
  <si>
    <t>Kurser/uddd./konferencer</t>
  </si>
  <si>
    <t>KM penge 3,73/km til 20.000 km, så 2,10/km</t>
  </si>
  <si>
    <t>Gaver og blomster</t>
  </si>
  <si>
    <t>Atp</t>
  </si>
  <si>
    <t>Finansieringsbidrag</t>
  </si>
  <si>
    <t>Danløn</t>
  </si>
  <si>
    <t>Personale- og mødeomkostninger uden moms</t>
  </si>
  <si>
    <t>Frokostordning</t>
  </si>
  <si>
    <t>Personaleomkostninger uden moms</t>
  </si>
  <si>
    <t>Restaurationsbesøg overarb. mv.</t>
  </si>
  <si>
    <t>Sygeforsikring</t>
  </si>
  <si>
    <t>Lønrefusion sygeforsikring</t>
  </si>
  <si>
    <t>Lønninger i alt</t>
  </si>
  <si>
    <t>Variable omkostninger</t>
  </si>
  <si>
    <t>**Dækningsbidrag 2**</t>
  </si>
  <si>
    <t>Lokaleomkostninger</t>
  </si>
  <si>
    <t>Husleje</t>
  </si>
  <si>
    <t>El</t>
  </si>
  <si>
    <t>Varme</t>
  </si>
  <si>
    <t>Rengøring og rengøringsmidler</t>
  </si>
  <si>
    <t>El-afgift</t>
  </si>
  <si>
    <t>Rep./vedl. Lokaler</t>
  </si>
  <si>
    <t>Leje lokale / kontorhotel</t>
  </si>
  <si>
    <t>Diverse uden moms</t>
  </si>
  <si>
    <t>Lokaleomkostninger i alt</t>
  </si>
  <si>
    <t>DIREKTE OMKOSTNINGER I ALT</t>
  </si>
  <si>
    <t>SALGSFREMMENDE OMKOSTNINGER</t>
  </si>
  <si>
    <t>Annoncer, reklame og tryksager</t>
  </si>
  <si>
    <t>Sponsor u/moms</t>
  </si>
  <si>
    <t>Restaurationsbesøg m/delv. Fradragsret</t>
  </si>
  <si>
    <t>Anden repræsentation</t>
  </si>
  <si>
    <t>Rejser og ophold</t>
  </si>
  <si>
    <t>Taxa/tog/bus</t>
  </si>
  <si>
    <t>Parkering</t>
  </si>
  <si>
    <t>Storebælt u/moms (hvide plader)</t>
  </si>
  <si>
    <t>SALGSFREMMENDE OMK I ALT</t>
  </si>
  <si>
    <t>**Markedsføringsbidrag**</t>
  </si>
  <si>
    <t>Administration</t>
  </si>
  <si>
    <t>Software</t>
  </si>
  <si>
    <t>Hardware (under (12.600/14)</t>
  </si>
  <si>
    <t>IT mv. m halv moms</t>
  </si>
  <si>
    <t>Inventar (under 12.600/14)</t>
  </si>
  <si>
    <t>Rep. og vedl. af inventar</t>
  </si>
  <si>
    <t>Køb 3. Lande</t>
  </si>
  <si>
    <t>Kontorartikler</t>
  </si>
  <si>
    <t>Telefon, fax, Internet</t>
  </si>
  <si>
    <t>Tlf. mv. m halv moms</t>
  </si>
  <si>
    <t>Regnskab og administration</t>
  </si>
  <si>
    <t>Blade, tidsskrifter, faglitteratur</t>
  </si>
  <si>
    <t>Blade og aviser</t>
  </si>
  <si>
    <t>Forsikringer</t>
  </si>
  <si>
    <t>Kontingenter</t>
  </si>
  <si>
    <t>Kontingenter uden moms</t>
  </si>
  <si>
    <t>Gebyrer uden moms</t>
  </si>
  <si>
    <t>Bankomkostninger</t>
  </si>
  <si>
    <t>Konsulentbistand</t>
  </si>
  <si>
    <t>Øvrige administrationsomk. i alt</t>
  </si>
  <si>
    <t>Kapacitetsomkostninger i alt</t>
  </si>
  <si>
    <t>**Indtjeningsbidrag**</t>
  </si>
  <si>
    <t>AFSKRIVNINGER</t>
  </si>
  <si>
    <t>**Resultat før renter**</t>
  </si>
  <si>
    <t>FINANSIELLE POSTER</t>
  </si>
  <si>
    <t>Renteindtægter mv.</t>
  </si>
  <si>
    <t>Renteudgifter mv.</t>
  </si>
  <si>
    <t>Renteudgift banker</t>
  </si>
  <si>
    <t>Gebyr og renter off. Myndigheder</t>
  </si>
  <si>
    <t>Renteudgifter mv. i alt</t>
  </si>
  <si>
    <t>FINANSIELLE POSTER I ALT</t>
  </si>
  <si>
    <t>**Resultat før skat**</t>
  </si>
  <si>
    <t>RESULTAT</t>
  </si>
  <si>
    <t>AKTIVER</t>
  </si>
  <si>
    <t>ANLÆGSAKTIVER</t>
  </si>
  <si>
    <t>Materielle anlægsaktiver</t>
  </si>
  <si>
    <t>Edb-hardware</t>
  </si>
  <si>
    <t>Afskrivning edb-hardware</t>
  </si>
  <si>
    <t>Inventar</t>
  </si>
  <si>
    <t>Afskrivning inventar</t>
  </si>
  <si>
    <t>Materielle anlægsaktiver i alt</t>
  </si>
  <si>
    <t>Finansielle anlægsaktiver</t>
  </si>
  <si>
    <t>Deposita</t>
  </si>
  <si>
    <t>Finansielle anlægsaktiver i alt</t>
  </si>
  <si>
    <t>ANLÆGSAKTIVER I ALT</t>
  </si>
  <si>
    <t>OMSÆTNINGSAKTIVER</t>
  </si>
  <si>
    <t>Varebeholdninger</t>
  </si>
  <si>
    <t>Tilgodehavender</t>
  </si>
  <si>
    <t>Samlekonto debitorer</t>
  </si>
  <si>
    <t>A/c løn</t>
  </si>
  <si>
    <t>Forudbetalinger</t>
  </si>
  <si>
    <t>Periodeafgrænsningsposter</t>
  </si>
  <si>
    <t>Tilgodehavender i alt</t>
  </si>
  <si>
    <t>Likvide beholdninger</t>
  </si>
  <si>
    <t>Kasse</t>
  </si>
  <si>
    <t>Kasse Valuta</t>
  </si>
  <si>
    <t>Danske Bank 11397603</t>
  </si>
  <si>
    <t>Danske Bank 11483011</t>
  </si>
  <si>
    <t>Danske Bank 3409533124</t>
  </si>
  <si>
    <t>Likvide beholdninger i alt</t>
  </si>
  <si>
    <t>OMSÆTNINGSAKTIVER I ALT</t>
  </si>
  <si>
    <t>AKTIVER I ALT</t>
  </si>
  <si>
    <t>PASSIVER</t>
  </si>
  <si>
    <t>Regulering af tidligere år</t>
  </si>
  <si>
    <t>Egenkapital</t>
  </si>
  <si>
    <t>Anpartskapital</t>
  </si>
  <si>
    <t>Årets resultat</t>
  </si>
  <si>
    <t>Egenkaital i alt</t>
  </si>
  <si>
    <t>GÆLD</t>
  </si>
  <si>
    <t>Kortfristet gæld</t>
  </si>
  <si>
    <t>Gæld pengeinstitut</t>
  </si>
  <si>
    <t>Moms</t>
  </si>
  <si>
    <t>Udgående moms</t>
  </si>
  <si>
    <t>Indgående moms</t>
  </si>
  <si>
    <t>Momsafregning</t>
  </si>
  <si>
    <t>Moms i alt</t>
  </si>
  <si>
    <t>Skyldige omk.</t>
  </si>
  <si>
    <t>Skyldige omkostninger</t>
  </si>
  <si>
    <t>Skyldige omk. I alt</t>
  </si>
  <si>
    <t>Skyldig løn</t>
  </si>
  <si>
    <t>Skyldig a-skat</t>
  </si>
  <si>
    <t>Afregnet a-skat</t>
  </si>
  <si>
    <t>Skyldig am-bidrag</t>
  </si>
  <si>
    <t>Afregnet am-bidrag</t>
  </si>
  <si>
    <t>Skyldig atp</t>
  </si>
  <si>
    <t>Skyldige feriepenge</t>
  </si>
  <si>
    <t>Skyldig løn i alt</t>
  </si>
  <si>
    <t>Anden gæld</t>
  </si>
  <si>
    <t>Mellemregning Hans</t>
  </si>
  <si>
    <t>Mellemregning Peter</t>
  </si>
  <si>
    <t>Mellemregning Tobias</t>
  </si>
  <si>
    <t>Mellemregning Thomas</t>
  </si>
  <si>
    <t>Skyldig bonus/tantieme</t>
  </si>
  <si>
    <t>Afsatte feriepenge</t>
  </si>
  <si>
    <t>Skyldig Udbytte</t>
  </si>
  <si>
    <t>Selskabsskat</t>
  </si>
  <si>
    <t>Skyldig selskabsskat</t>
  </si>
  <si>
    <t>Anden gæld i alt</t>
  </si>
  <si>
    <t>Udlæg</t>
  </si>
  <si>
    <t>Udlæg Tommy Sørensen</t>
  </si>
  <si>
    <t>Udlæg Mette Buhl</t>
  </si>
  <si>
    <t>Udlæg Elvi Nissen</t>
  </si>
  <si>
    <t>Udlæg Simon Gomez</t>
  </si>
  <si>
    <t>Udlæg Michael Redlich</t>
  </si>
  <si>
    <t>Udlæg Paula Høiby</t>
  </si>
  <si>
    <t>Udlæg Simon Warthou</t>
  </si>
  <si>
    <t>Udlæg Anne Thomson</t>
  </si>
  <si>
    <t>Udlæg Jeanette K. Hansen</t>
  </si>
  <si>
    <t>Udlæg Lars A. Beck Thomsen</t>
  </si>
  <si>
    <t>Udlæg Gisla Faber</t>
  </si>
  <si>
    <t>Udlæg Rikke Kallerup</t>
  </si>
  <si>
    <t>Udlæg Michael Bruun Ellegaard</t>
  </si>
  <si>
    <t>Udlæg Sofie</t>
  </si>
  <si>
    <t>Udlæg Stephan Jensen</t>
  </si>
  <si>
    <t>Udlæg ialt</t>
  </si>
  <si>
    <t>kortfristet gæld ialt</t>
  </si>
  <si>
    <t>PASSIVER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</si>
</sst>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1" fillId="0" borderId="0" xfId="0" applyNumberFormat="1" applyFont="1"/>
    <xf numFmtId="0" fontId="0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right"/>
    </xf>
    <xf numFmtId="4" fontId="0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15"/>
  <sheetViews>
    <sheetView tabSelected="1" workbookViewId="0">
      <selection activeCell="C60" sqref="C60"/>
    </sheetView>
  </sheetViews>
  <sheetFormatPr baseColWidth="10" defaultColWidth="8.83203125" defaultRowHeight="15" x14ac:dyDescent="0.2"/>
  <cols>
    <col min="1" max="1" width="5.83203125" customWidth="1"/>
    <col min="2" max="2" width="42" customWidth="1"/>
    <col min="3" max="3" width="13.5" style="2" customWidth="1"/>
    <col min="4" max="4" width="14.6640625" style="2" customWidth="1"/>
  </cols>
  <sheetData>
    <row r="2" spans="1:25" x14ac:dyDescent="0.2">
      <c r="A2" s="6" t="s">
        <v>0</v>
      </c>
      <c r="B2" s="7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x14ac:dyDescent="0.2">
      <c r="A3" s="6" t="s">
        <v>1</v>
      </c>
      <c r="B3" s="7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x14ac:dyDescent="0.2">
      <c r="A4" s="6" t="s">
        <v>2</v>
      </c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x14ac:dyDescent="0.2">
      <c r="A5" s="1" t="s">
        <v>3</v>
      </c>
      <c r="B5" s="1" t="s">
        <v>4</v>
      </c>
      <c r="C5" s="3" t="s">
        <v>5</v>
      </c>
      <c r="D5" s="3" t="s">
        <v>6</v>
      </c>
    </row>
    <row r="6" spans="1:25" x14ac:dyDescent="0.2">
      <c r="A6" t="s">
        <v>7</v>
      </c>
      <c r="B6" s="1" t="s">
        <v>8</v>
      </c>
      <c r="C6" s="2" t="s">
        <v>7</v>
      </c>
      <c r="D6" s="2" t="s">
        <v>7</v>
      </c>
    </row>
    <row r="7" spans="1:25" x14ac:dyDescent="0.2">
      <c r="A7" t="s">
        <v>7</v>
      </c>
      <c r="B7" t="s">
        <v>9</v>
      </c>
      <c r="C7" s="2" t="s">
        <v>7</v>
      </c>
      <c r="D7" s="2" t="s">
        <v>7</v>
      </c>
    </row>
    <row r="8" spans="1:25" x14ac:dyDescent="0.2">
      <c r="A8" t="s">
        <v>7</v>
      </c>
      <c r="B8" s="1" t="s">
        <v>10</v>
      </c>
      <c r="C8" s="2" t="s">
        <v>7</v>
      </c>
      <c r="D8" s="2" t="s">
        <v>7</v>
      </c>
    </row>
    <row r="9" spans="1:25" x14ac:dyDescent="0.2">
      <c r="A9" t="s">
        <v>7</v>
      </c>
      <c r="B9" t="s">
        <v>9</v>
      </c>
      <c r="C9" s="2" t="s">
        <v>7</v>
      </c>
      <c r="D9" s="2" t="s">
        <v>7</v>
      </c>
    </row>
    <row r="10" spans="1:25" x14ac:dyDescent="0.2">
      <c r="A10" t="s">
        <v>7</v>
      </c>
      <c r="B10" s="1" t="s">
        <v>11</v>
      </c>
      <c r="C10" s="2" t="s">
        <v>7</v>
      </c>
      <c r="D10" s="2" t="s">
        <v>7</v>
      </c>
    </row>
    <row r="11" spans="1:25" x14ac:dyDescent="0.2">
      <c r="A11">
        <v>2101</v>
      </c>
      <c r="B11" t="s">
        <v>12</v>
      </c>
      <c r="C11" s="4">
        <v>-1613158.7</v>
      </c>
      <c r="D11" s="4">
        <v>-16371332.449999999</v>
      </c>
    </row>
    <row r="12" spans="1:25" x14ac:dyDescent="0.2">
      <c r="A12">
        <v>2102</v>
      </c>
      <c r="B12" t="s">
        <v>13</v>
      </c>
      <c r="C12" s="4">
        <v>-148200</v>
      </c>
      <c r="D12" s="4">
        <v>-790725</v>
      </c>
    </row>
    <row r="13" spans="1:25" x14ac:dyDescent="0.2">
      <c r="A13">
        <v>2150</v>
      </c>
      <c r="B13" t="s">
        <v>14</v>
      </c>
      <c r="C13" s="4">
        <v>0</v>
      </c>
      <c r="D13" s="4">
        <v>-3420</v>
      </c>
    </row>
    <row r="14" spans="1:25" x14ac:dyDescent="0.2">
      <c r="A14" t="s">
        <v>7</v>
      </c>
      <c r="B14" s="1" t="s">
        <v>15</v>
      </c>
      <c r="C14" s="5">
        <f>+SUM(C11:C13)</f>
        <v>-1761358.7</v>
      </c>
      <c r="D14" s="5">
        <f>+SUM(D11:D13)</f>
        <v>-17165477.449999999</v>
      </c>
    </row>
    <row r="15" spans="1:25" x14ac:dyDescent="0.2">
      <c r="A15" t="s">
        <v>7</v>
      </c>
      <c r="B15" t="s">
        <v>9</v>
      </c>
      <c r="C15" s="2" t="s">
        <v>7</v>
      </c>
      <c r="D15" s="2" t="s">
        <v>7</v>
      </c>
    </row>
    <row r="16" spans="1:25" x14ac:dyDescent="0.2">
      <c r="A16" t="s">
        <v>7</v>
      </c>
      <c r="B16" s="1" t="s">
        <v>16</v>
      </c>
      <c r="C16" s="2" t="s">
        <v>7</v>
      </c>
      <c r="D16" s="2" t="s">
        <v>7</v>
      </c>
    </row>
    <row r="17" spans="1:4" x14ac:dyDescent="0.2">
      <c r="A17" t="s">
        <v>7</v>
      </c>
      <c r="B17" t="s">
        <v>9</v>
      </c>
      <c r="C17" s="2" t="s">
        <v>7</v>
      </c>
      <c r="D17" s="2" t="s">
        <v>7</v>
      </c>
    </row>
    <row r="18" spans="1:4" x14ac:dyDescent="0.2">
      <c r="A18" t="s">
        <v>7</v>
      </c>
      <c r="B18" s="1" t="s">
        <v>17</v>
      </c>
      <c r="C18" s="2" t="s">
        <v>7</v>
      </c>
      <c r="D18" s="2" t="s">
        <v>7</v>
      </c>
    </row>
    <row r="19" spans="1:4" x14ac:dyDescent="0.2">
      <c r="A19">
        <v>3030</v>
      </c>
      <c r="B19" t="s">
        <v>18</v>
      </c>
      <c r="C19" s="4">
        <v>15.2</v>
      </c>
      <c r="D19" s="4">
        <v>188</v>
      </c>
    </row>
    <row r="20" spans="1:4" x14ac:dyDescent="0.2">
      <c r="A20">
        <v>3040</v>
      </c>
      <c r="B20" t="s">
        <v>19</v>
      </c>
      <c r="C20" s="4">
        <v>3953.92</v>
      </c>
      <c r="D20" s="4">
        <v>40943.18</v>
      </c>
    </row>
    <row r="21" spans="1:4" x14ac:dyDescent="0.2">
      <c r="A21">
        <v>3050</v>
      </c>
      <c r="B21" t="s">
        <v>20</v>
      </c>
      <c r="C21" s="4">
        <v>2282.0300000000002</v>
      </c>
      <c r="D21" s="4">
        <v>43047.68</v>
      </c>
    </row>
    <row r="22" spans="1:4" x14ac:dyDescent="0.2">
      <c r="A22" t="s">
        <v>7</v>
      </c>
      <c r="B22" s="1" t="s">
        <v>21</v>
      </c>
      <c r="C22" s="5">
        <f>+SUM(C19:C21)</f>
        <v>6251.15</v>
      </c>
      <c r="D22" s="5">
        <f>+SUM(D19:D21)</f>
        <v>84178.86</v>
      </c>
    </row>
    <row r="23" spans="1:4" x14ac:dyDescent="0.2">
      <c r="A23" t="s">
        <v>7</v>
      </c>
      <c r="B23" t="s">
        <v>9</v>
      </c>
      <c r="C23" s="2" t="s">
        <v>7</v>
      </c>
      <c r="D23" s="2" t="s">
        <v>7</v>
      </c>
    </row>
    <row r="24" spans="1:4" x14ac:dyDescent="0.2">
      <c r="A24" t="s">
        <v>7</v>
      </c>
      <c r="B24" s="1" t="s">
        <v>22</v>
      </c>
      <c r="C24" s="2" t="s">
        <v>7</v>
      </c>
      <c r="D24" s="2" t="s">
        <v>7</v>
      </c>
    </row>
    <row r="25" spans="1:4" x14ac:dyDescent="0.2">
      <c r="A25" t="s">
        <v>7</v>
      </c>
      <c r="B25" s="1" t="s">
        <v>21</v>
      </c>
      <c r="C25" s="5">
        <f>+SUM(C19:C21)</f>
        <v>6251.15</v>
      </c>
      <c r="D25" s="5">
        <f>+SUM(D19:D21)</f>
        <v>84178.86</v>
      </c>
    </row>
    <row r="26" spans="1:4" x14ac:dyDescent="0.2">
      <c r="A26" t="s">
        <v>7</v>
      </c>
      <c r="B26" s="1" t="s">
        <v>23</v>
      </c>
      <c r="C26" s="5">
        <f>+SUM(C11:C13)+SUM(C19:C21)</f>
        <v>-1755107.55</v>
      </c>
      <c r="D26" s="5">
        <f>+SUM(D11:D13)+SUM(D19:D21)</f>
        <v>-17081298.59</v>
      </c>
    </row>
    <row r="27" spans="1:4" x14ac:dyDescent="0.2">
      <c r="A27" t="s">
        <v>7</v>
      </c>
      <c r="B27" t="s">
        <v>9</v>
      </c>
      <c r="C27" s="2" t="s">
        <v>7</v>
      </c>
      <c r="D27" s="2" t="s">
        <v>7</v>
      </c>
    </row>
    <row r="28" spans="1:4" x14ac:dyDescent="0.2">
      <c r="A28" t="s">
        <v>7</v>
      </c>
      <c r="B28" s="1" t="s">
        <v>24</v>
      </c>
      <c r="C28" s="2" t="s">
        <v>7</v>
      </c>
      <c r="D28" s="2" t="s">
        <v>7</v>
      </c>
    </row>
    <row r="29" spans="1:4" x14ac:dyDescent="0.2">
      <c r="A29">
        <v>3502</v>
      </c>
      <c r="B29" t="s">
        <v>25</v>
      </c>
      <c r="C29" s="4">
        <v>682945.18</v>
      </c>
      <c r="D29" s="4">
        <v>7235572.71</v>
      </c>
    </row>
    <row r="30" spans="1:4" x14ac:dyDescent="0.2">
      <c r="A30">
        <v>3510</v>
      </c>
      <c r="B30" t="s">
        <v>26</v>
      </c>
      <c r="C30" s="4">
        <v>106276.39</v>
      </c>
      <c r="D30" s="4">
        <v>957028.26</v>
      </c>
    </row>
    <row r="31" spans="1:4" x14ac:dyDescent="0.2">
      <c r="A31">
        <v>3530</v>
      </c>
      <c r="B31" t="s">
        <v>27</v>
      </c>
      <c r="C31" s="4">
        <v>-3375</v>
      </c>
      <c r="D31" s="4">
        <v>-31275</v>
      </c>
    </row>
    <row r="32" spans="1:4" x14ac:dyDescent="0.2">
      <c r="A32">
        <v>3531</v>
      </c>
      <c r="B32" t="s">
        <v>28</v>
      </c>
      <c r="C32" s="4">
        <v>-987.36</v>
      </c>
      <c r="D32" s="4">
        <v>-19542.509999999998</v>
      </c>
    </row>
    <row r="33" spans="1:4" x14ac:dyDescent="0.2">
      <c r="A33">
        <v>3560</v>
      </c>
      <c r="B33" t="s">
        <v>29</v>
      </c>
      <c r="C33" s="4">
        <v>11990</v>
      </c>
      <c r="D33" s="4">
        <v>330419.84999999998</v>
      </c>
    </row>
    <row r="34" spans="1:4" x14ac:dyDescent="0.2">
      <c r="A34">
        <v>3570</v>
      </c>
      <c r="B34" t="s">
        <v>30</v>
      </c>
      <c r="C34" s="4">
        <v>0</v>
      </c>
      <c r="D34" s="4">
        <v>7326.76</v>
      </c>
    </row>
    <row r="35" spans="1:4" x14ac:dyDescent="0.2">
      <c r="A35">
        <v>3575</v>
      </c>
      <c r="B35" t="s">
        <v>31</v>
      </c>
      <c r="C35" s="4">
        <v>0</v>
      </c>
      <c r="D35" s="4">
        <v>14310.92</v>
      </c>
    </row>
    <row r="36" spans="1:4" x14ac:dyDescent="0.2">
      <c r="A36">
        <v>3578</v>
      </c>
      <c r="B36" t="s">
        <v>32</v>
      </c>
      <c r="C36" s="4">
        <v>4449.45</v>
      </c>
      <c r="D36" s="4">
        <v>42222.42</v>
      </c>
    </row>
    <row r="37" spans="1:4" x14ac:dyDescent="0.2">
      <c r="A37">
        <v>3580</v>
      </c>
      <c r="B37" t="s">
        <v>33</v>
      </c>
      <c r="C37" s="4">
        <v>0</v>
      </c>
      <c r="D37" s="4">
        <v>40737.300000000003</v>
      </c>
    </row>
    <row r="38" spans="1:4" x14ac:dyDescent="0.2">
      <c r="A38">
        <v>3583</v>
      </c>
      <c r="B38" t="s">
        <v>34</v>
      </c>
      <c r="C38" s="4">
        <v>270</v>
      </c>
      <c r="D38" s="4">
        <v>2640</v>
      </c>
    </row>
    <row r="39" spans="1:4" x14ac:dyDescent="0.2">
      <c r="A39">
        <v>3585</v>
      </c>
      <c r="B39" t="s">
        <v>35</v>
      </c>
      <c r="C39" s="4">
        <v>14495.58</v>
      </c>
      <c r="D39" s="4">
        <v>216868.1</v>
      </c>
    </row>
    <row r="40" spans="1:4" x14ac:dyDescent="0.2">
      <c r="A40">
        <v>3586</v>
      </c>
      <c r="B40" t="s">
        <v>36</v>
      </c>
      <c r="C40" s="4">
        <v>-5950</v>
      </c>
      <c r="D40" s="4">
        <v>-54900</v>
      </c>
    </row>
    <row r="41" spans="1:4" x14ac:dyDescent="0.2">
      <c r="A41">
        <v>3589</v>
      </c>
      <c r="B41" t="s">
        <v>37</v>
      </c>
      <c r="C41" s="4">
        <v>602.39</v>
      </c>
      <c r="D41" s="4">
        <v>24332.39</v>
      </c>
    </row>
    <row r="42" spans="1:4" x14ac:dyDescent="0.2">
      <c r="A42">
        <v>3591</v>
      </c>
      <c r="B42" t="s">
        <v>38</v>
      </c>
      <c r="C42" s="4">
        <v>644.12</v>
      </c>
      <c r="D42" s="4">
        <v>53743.3</v>
      </c>
    </row>
    <row r="43" spans="1:4" x14ac:dyDescent="0.2">
      <c r="A43">
        <v>3593</v>
      </c>
      <c r="B43" t="s">
        <v>28</v>
      </c>
      <c r="C43" s="4">
        <v>2615.77</v>
      </c>
      <c r="D43" s="4">
        <v>7847.31</v>
      </c>
    </row>
    <row r="44" spans="1:4" x14ac:dyDescent="0.2">
      <c r="A44">
        <v>3595</v>
      </c>
      <c r="B44" t="s">
        <v>39</v>
      </c>
      <c r="C44" s="4">
        <v>0</v>
      </c>
      <c r="D44" s="4">
        <v>39096</v>
      </c>
    </row>
    <row r="45" spans="1:4" x14ac:dyDescent="0.2">
      <c r="A45">
        <v>3597</v>
      </c>
      <c r="B45" t="s">
        <v>40</v>
      </c>
      <c r="C45" s="4">
        <v>0</v>
      </c>
      <c r="D45" s="4">
        <v>-15833</v>
      </c>
    </row>
    <row r="46" spans="1:4" x14ac:dyDescent="0.2">
      <c r="A46" t="s">
        <v>7</v>
      </c>
      <c r="B46" s="1" t="s">
        <v>41</v>
      </c>
      <c r="C46" s="5">
        <f>+SUM(C29:C45)</f>
        <v>813976.52</v>
      </c>
      <c r="D46" s="5">
        <f>+SUM(D29:D45)</f>
        <v>8850594.8100000024</v>
      </c>
    </row>
    <row r="47" spans="1:4" x14ac:dyDescent="0.2">
      <c r="A47" t="s">
        <v>7</v>
      </c>
      <c r="B47" t="s">
        <v>9</v>
      </c>
      <c r="C47" s="2" t="s">
        <v>7</v>
      </c>
      <c r="D47" s="2" t="s">
        <v>7</v>
      </c>
    </row>
    <row r="48" spans="1:4" x14ac:dyDescent="0.2">
      <c r="A48" t="s">
        <v>7</v>
      </c>
      <c r="B48" s="1" t="s">
        <v>42</v>
      </c>
      <c r="C48" s="2" t="s">
        <v>7</v>
      </c>
      <c r="D48" s="2" t="s">
        <v>7</v>
      </c>
    </row>
    <row r="49" spans="1:4" x14ac:dyDescent="0.2">
      <c r="A49" t="s">
        <v>7</v>
      </c>
      <c r="B49" s="1" t="s">
        <v>43</v>
      </c>
      <c r="C49" s="5">
        <f>+SUM(C11:C13)+SUM(C19:C21)+SUM(C29:C45)</f>
        <v>-941131.03</v>
      </c>
      <c r="D49" s="5">
        <f>+SUM(D11:D13)+SUM(D19:D21)+SUM(D29:D45)</f>
        <v>-8230703.7799999975</v>
      </c>
    </row>
    <row r="50" spans="1:4" x14ac:dyDescent="0.2">
      <c r="A50" t="s">
        <v>7</v>
      </c>
      <c r="B50" t="s">
        <v>9</v>
      </c>
      <c r="C50" s="2" t="s">
        <v>7</v>
      </c>
      <c r="D50" s="2" t="s">
        <v>7</v>
      </c>
    </row>
    <row r="51" spans="1:4" x14ac:dyDescent="0.2">
      <c r="A51" t="s">
        <v>7</v>
      </c>
      <c r="B51" s="1" t="s">
        <v>44</v>
      </c>
      <c r="C51" s="2" t="s">
        <v>7</v>
      </c>
      <c r="D51" s="2" t="s">
        <v>7</v>
      </c>
    </row>
    <row r="52" spans="1:4" x14ac:dyDescent="0.2">
      <c r="A52">
        <v>3701</v>
      </c>
      <c r="B52" t="s">
        <v>45</v>
      </c>
      <c r="C52" s="4">
        <v>0</v>
      </c>
      <c r="D52" s="4">
        <v>168911.93</v>
      </c>
    </row>
    <row r="53" spans="1:4" x14ac:dyDescent="0.2">
      <c r="A53">
        <v>3709</v>
      </c>
      <c r="B53" t="s">
        <v>46</v>
      </c>
      <c r="C53" s="4">
        <v>366.62</v>
      </c>
      <c r="D53" s="4">
        <v>3833.61</v>
      </c>
    </row>
    <row r="54" spans="1:4" x14ac:dyDescent="0.2">
      <c r="A54">
        <v>3717</v>
      </c>
      <c r="B54" t="s">
        <v>47</v>
      </c>
      <c r="C54" s="4">
        <v>0</v>
      </c>
      <c r="D54" s="4">
        <v>25000</v>
      </c>
    </row>
    <row r="55" spans="1:4" x14ac:dyDescent="0.2">
      <c r="A55">
        <v>3729</v>
      </c>
      <c r="B55" t="s">
        <v>48</v>
      </c>
      <c r="C55" s="4">
        <v>2358.4</v>
      </c>
      <c r="D55" s="4">
        <v>28335.62</v>
      </c>
    </row>
    <row r="56" spans="1:4" x14ac:dyDescent="0.2">
      <c r="A56">
        <v>3730</v>
      </c>
      <c r="B56" t="s">
        <v>49</v>
      </c>
      <c r="C56" s="4">
        <v>-161.27000000000001</v>
      </c>
      <c r="D56" s="4">
        <v>-1717.78</v>
      </c>
    </row>
    <row r="57" spans="1:4" x14ac:dyDescent="0.2">
      <c r="A57">
        <v>3737</v>
      </c>
      <c r="B57" t="s">
        <v>50</v>
      </c>
      <c r="C57" s="4">
        <v>0</v>
      </c>
      <c r="D57" s="4">
        <v>9582</v>
      </c>
    </row>
    <row r="58" spans="1:4" x14ac:dyDescent="0.2">
      <c r="A58">
        <v>3740</v>
      </c>
      <c r="B58" t="s">
        <v>51</v>
      </c>
      <c r="C58" s="4">
        <v>0</v>
      </c>
      <c r="D58" s="4">
        <v>1175</v>
      </c>
    </row>
    <row r="59" spans="1:4" x14ac:dyDescent="0.2">
      <c r="A59">
        <v>3797</v>
      </c>
      <c r="B59" t="s">
        <v>52</v>
      </c>
      <c r="C59" s="4">
        <v>0</v>
      </c>
      <c r="D59" s="4">
        <v>472.06</v>
      </c>
    </row>
    <row r="60" spans="1:4" x14ac:dyDescent="0.2">
      <c r="A60" t="s">
        <v>7</v>
      </c>
      <c r="B60" s="1" t="s">
        <v>53</v>
      </c>
      <c r="C60" s="5">
        <f>+SUM(C52:C59)</f>
        <v>2563.75</v>
      </c>
      <c r="D60" s="5">
        <f>+SUM(D52:D59)</f>
        <v>235592.43999999997</v>
      </c>
    </row>
    <row r="61" spans="1:4" x14ac:dyDescent="0.2">
      <c r="A61" t="s">
        <v>7</v>
      </c>
      <c r="B61" s="1" t="s">
        <v>54</v>
      </c>
      <c r="C61" s="5">
        <f>+SUM(C19:C21)+SUM(C29:C45)+SUM(C52:C59)</f>
        <v>822791.42</v>
      </c>
      <c r="D61" s="5">
        <f>+SUM(D19:D21)+SUM(D29:D45)+SUM(D52:D59)</f>
        <v>9170366.1100000013</v>
      </c>
    </row>
    <row r="62" spans="1:4" x14ac:dyDescent="0.2">
      <c r="A62" t="s">
        <v>7</v>
      </c>
      <c r="B62" t="s">
        <v>9</v>
      </c>
      <c r="C62" s="2" t="s">
        <v>7</v>
      </c>
      <c r="D62" s="2" t="s">
        <v>7</v>
      </c>
    </row>
    <row r="63" spans="1:4" x14ac:dyDescent="0.2">
      <c r="A63" t="s">
        <v>7</v>
      </c>
      <c r="B63" s="1" t="s">
        <v>55</v>
      </c>
      <c r="C63" s="2" t="s">
        <v>7</v>
      </c>
      <c r="D63" s="2" t="s">
        <v>7</v>
      </c>
    </row>
    <row r="64" spans="1:4" x14ac:dyDescent="0.2">
      <c r="A64">
        <v>4003</v>
      </c>
      <c r="B64" t="s">
        <v>56</v>
      </c>
      <c r="C64" s="4">
        <v>0</v>
      </c>
      <c r="D64" s="4">
        <v>61037.71</v>
      </c>
    </row>
    <row r="65" spans="1:4" x14ac:dyDescent="0.2">
      <c r="A65">
        <v>4005</v>
      </c>
      <c r="B65" t="s">
        <v>57</v>
      </c>
      <c r="C65" s="4">
        <v>0</v>
      </c>
      <c r="D65" s="4">
        <v>6000</v>
      </c>
    </row>
    <row r="66" spans="1:4" x14ac:dyDescent="0.2">
      <c r="A66">
        <v>4006</v>
      </c>
      <c r="B66" t="s">
        <v>58</v>
      </c>
      <c r="C66" s="4">
        <v>238.46</v>
      </c>
      <c r="D66" s="4">
        <v>24509.119999999999</v>
      </c>
    </row>
    <row r="67" spans="1:4" x14ac:dyDescent="0.2">
      <c r="A67">
        <v>4008</v>
      </c>
      <c r="B67" t="s">
        <v>31</v>
      </c>
      <c r="C67" s="4">
        <v>0</v>
      </c>
      <c r="D67" s="4">
        <v>42270.400000000001</v>
      </c>
    </row>
    <row r="68" spans="1:4" x14ac:dyDescent="0.2">
      <c r="A68">
        <v>4020</v>
      </c>
      <c r="B68" t="s">
        <v>59</v>
      </c>
      <c r="C68" s="4">
        <v>985</v>
      </c>
      <c r="D68" s="4">
        <v>18831.439999999999</v>
      </c>
    </row>
    <row r="69" spans="1:4" x14ac:dyDescent="0.2">
      <c r="A69">
        <v>4030</v>
      </c>
      <c r="B69" t="s">
        <v>60</v>
      </c>
      <c r="C69" s="4">
        <v>1939.04</v>
      </c>
      <c r="D69" s="4">
        <v>132879.59</v>
      </c>
    </row>
    <row r="70" spans="1:4" x14ac:dyDescent="0.2">
      <c r="A70">
        <v>4050</v>
      </c>
      <c r="B70" t="s">
        <v>61</v>
      </c>
      <c r="C70" s="4">
        <v>894</v>
      </c>
      <c r="D70" s="4">
        <v>32334.83</v>
      </c>
    </row>
    <row r="71" spans="1:4" x14ac:dyDescent="0.2">
      <c r="A71">
        <v>4055</v>
      </c>
      <c r="B71" t="s">
        <v>62</v>
      </c>
      <c r="C71" s="4">
        <v>522.92999999999995</v>
      </c>
      <c r="D71" s="4">
        <v>14534.12</v>
      </c>
    </row>
    <row r="72" spans="1:4" x14ac:dyDescent="0.2">
      <c r="A72">
        <v>4066</v>
      </c>
      <c r="B72" t="s">
        <v>63</v>
      </c>
      <c r="C72" s="4">
        <v>0</v>
      </c>
      <c r="D72" s="4">
        <v>1326</v>
      </c>
    </row>
    <row r="73" spans="1:4" x14ac:dyDescent="0.2">
      <c r="A73" t="s">
        <v>7</v>
      </c>
      <c r="B73" s="1" t="s">
        <v>64</v>
      </c>
      <c r="C73" s="5">
        <f>+SUM(C64:C72)</f>
        <v>4579.43</v>
      </c>
      <c r="D73" s="5">
        <f>+SUM(D64:D72)</f>
        <v>333723.21000000002</v>
      </c>
    </row>
    <row r="74" spans="1:4" x14ac:dyDescent="0.2">
      <c r="A74" t="s">
        <v>7</v>
      </c>
      <c r="B74" s="1" t="s">
        <v>65</v>
      </c>
      <c r="C74" s="5">
        <f>+SUM(C11:C13)+SUM(C19:C21)+SUM(C29:C45)+SUM(C52:C59)+SUM(C64:C72)</f>
        <v>-933987.85</v>
      </c>
      <c r="D74" s="5">
        <f>+SUM(D11:D13)+SUM(D19:D21)+SUM(D29:D45)+SUM(D52:D59)+SUM(D64:D72)</f>
        <v>-7661388.1299999971</v>
      </c>
    </row>
    <row r="75" spans="1:4" x14ac:dyDescent="0.2">
      <c r="A75" t="s">
        <v>7</v>
      </c>
      <c r="B75" t="s">
        <v>9</v>
      </c>
      <c r="C75" s="2" t="s">
        <v>7</v>
      </c>
      <c r="D75" s="2" t="s">
        <v>7</v>
      </c>
    </row>
    <row r="76" spans="1:4" x14ac:dyDescent="0.2">
      <c r="A76" t="s">
        <v>7</v>
      </c>
      <c r="B76" s="1" t="s">
        <v>66</v>
      </c>
      <c r="C76" s="2" t="s">
        <v>7</v>
      </c>
      <c r="D76" s="2" t="s">
        <v>7</v>
      </c>
    </row>
    <row r="77" spans="1:4" x14ac:dyDescent="0.2">
      <c r="A77">
        <v>5214</v>
      </c>
      <c r="B77" t="s">
        <v>67</v>
      </c>
      <c r="C77" s="4">
        <v>719.82</v>
      </c>
      <c r="D77" s="4">
        <v>6995.09</v>
      </c>
    </row>
    <row r="78" spans="1:4" x14ac:dyDescent="0.2">
      <c r="A78">
        <v>5218</v>
      </c>
      <c r="B78" t="s">
        <v>68</v>
      </c>
      <c r="C78" s="4">
        <v>0</v>
      </c>
      <c r="D78" s="4">
        <v>35710.39</v>
      </c>
    </row>
    <row r="79" spans="1:4" x14ac:dyDescent="0.2">
      <c r="A79">
        <v>5219</v>
      </c>
      <c r="B79" t="s">
        <v>69</v>
      </c>
      <c r="C79" s="4">
        <v>131.56</v>
      </c>
      <c r="D79" s="4">
        <v>180849.27</v>
      </c>
    </row>
    <row r="80" spans="1:4" x14ac:dyDescent="0.2">
      <c r="A80">
        <v>5222</v>
      </c>
      <c r="B80" t="s">
        <v>70</v>
      </c>
      <c r="C80" s="4">
        <v>2788.11</v>
      </c>
      <c r="D80" s="4">
        <v>105924.23</v>
      </c>
    </row>
    <row r="81" spans="1:4" x14ac:dyDescent="0.2">
      <c r="A81">
        <v>5224</v>
      </c>
      <c r="B81" t="s">
        <v>71</v>
      </c>
      <c r="C81" s="4">
        <v>0</v>
      </c>
      <c r="D81" s="4">
        <v>5448.4</v>
      </c>
    </row>
    <row r="82" spans="1:4" x14ac:dyDescent="0.2">
      <c r="A82">
        <v>5229</v>
      </c>
      <c r="B82" t="s">
        <v>72</v>
      </c>
      <c r="C82" s="4">
        <v>0</v>
      </c>
      <c r="D82" s="4">
        <v>1642.52</v>
      </c>
    </row>
    <row r="83" spans="1:4" x14ac:dyDescent="0.2">
      <c r="A83">
        <v>5233</v>
      </c>
      <c r="B83" t="s">
        <v>73</v>
      </c>
      <c r="C83" s="4">
        <v>1016.4</v>
      </c>
      <c r="D83" s="4">
        <v>13863.99</v>
      </c>
    </row>
    <row r="84" spans="1:4" x14ac:dyDescent="0.2">
      <c r="A84">
        <v>5241</v>
      </c>
      <c r="B84" t="s">
        <v>74</v>
      </c>
      <c r="C84" s="4">
        <v>0</v>
      </c>
      <c r="D84" s="4">
        <v>507.4</v>
      </c>
    </row>
    <row r="85" spans="1:4" x14ac:dyDescent="0.2">
      <c r="A85">
        <v>5242</v>
      </c>
      <c r="B85" t="s">
        <v>75</v>
      </c>
      <c r="C85" s="4">
        <v>798.09</v>
      </c>
      <c r="D85" s="4">
        <v>77933.350000000006</v>
      </c>
    </row>
    <row r="86" spans="1:4" x14ac:dyDescent="0.2">
      <c r="A86">
        <v>5247</v>
      </c>
      <c r="B86" t="s">
        <v>76</v>
      </c>
      <c r="C86" s="4">
        <v>15640</v>
      </c>
      <c r="D86" s="4">
        <v>120177.5</v>
      </c>
    </row>
    <row r="87" spans="1:4" x14ac:dyDescent="0.2">
      <c r="A87">
        <v>5250</v>
      </c>
      <c r="B87" t="s">
        <v>77</v>
      </c>
      <c r="C87" s="4">
        <v>0</v>
      </c>
      <c r="D87" s="4">
        <v>247.88</v>
      </c>
    </row>
    <row r="88" spans="1:4" x14ac:dyDescent="0.2">
      <c r="A88">
        <v>5252</v>
      </c>
      <c r="B88" t="s">
        <v>78</v>
      </c>
      <c r="C88" s="4">
        <v>0</v>
      </c>
      <c r="D88" s="4">
        <v>8738.75</v>
      </c>
    </row>
    <row r="89" spans="1:4" x14ac:dyDescent="0.2">
      <c r="A89">
        <v>5254</v>
      </c>
      <c r="B89" t="s">
        <v>79</v>
      </c>
      <c r="C89" s="4">
        <v>3536</v>
      </c>
      <c r="D89" s="4">
        <v>56448.800000000003</v>
      </c>
    </row>
    <row r="90" spans="1:4" x14ac:dyDescent="0.2">
      <c r="A90">
        <v>5258</v>
      </c>
      <c r="B90" t="s">
        <v>80</v>
      </c>
      <c r="C90" s="4">
        <v>9061.83</v>
      </c>
      <c r="D90" s="4">
        <v>53986.61</v>
      </c>
    </row>
    <row r="91" spans="1:4" x14ac:dyDescent="0.2">
      <c r="A91">
        <v>5259</v>
      </c>
      <c r="B91" t="s">
        <v>81</v>
      </c>
      <c r="C91" s="4">
        <v>3890.58</v>
      </c>
      <c r="D91" s="4">
        <v>25587.97</v>
      </c>
    </row>
    <row r="92" spans="1:4" x14ac:dyDescent="0.2">
      <c r="A92">
        <v>5262</v>
      </c>
      <c r="B92" t="s">
        <v>82</v>
      </c>
      <c r="C92" s="4">
        <v>0</v>
      </c>
      <c r="D92" s="4">
        <v>1089.24</v>
      </c>
    </row>
    <row r="93" spans="1:4" x14ac:dyDescent="0.2">
      <c r="A93">
        <v>5266</v>
      </c>
      <c r="B93" t="s">
        <v>83</v>
      </c>
      <c r="C93" s="4">
        <v>24.5</v>
      </c>
      <c r="D93" s="4">
        <v>1934.75</v>
      </c>
    </row>
    <row r="94" spans="1:4" x14ac:dyDescent="0.2">
      <c r="A94">
        <v>5275</v>
      </c>
      <c r="B94" t="s">
        <v>84</v>
      </c>
      <c r="C94" s="4">
        <v>0</v>
      </c>
      <c r="D94" s="4">
        <v>25000</v>
      </c>
    </row>
    <row r="95" spans="1:4" x14ac:dyDescent="0.2">
      <c r="A95" t="s">
        <v>7</v>
      </c>
      <c r="B95" s="1" t="s">
        <v>85</v>
      </c>
      <c r="C95" s="5">
        <f>+SUM(C77:C94)</f>
        <v>37606.89</v>
      </c>
      <c r="D95" s="5">
        <f>+SUM(D77:D94)</f>
        <v>722086.14</v>
      </c>
    </row>
    <row r="96" spans="1:4" x14ac:dyDescent="0.2">
      <c r="A96" t="s">
        <v>7</v>
      </c>
      <c r="B96" s="1" t="s">
        <v>86</v>
      </c>
      <c r="C96" s="5">
        <f>+SUM(C52:C59)+SUM(C64:C72)+SUM(C77:C94)</f>
        <v>44750.07</v>
      </c>
      <c r="D96" s="5">
        <f>+SUM(D52:D59)+SUM(D64:D72)+SUM(D77:D94)</f>
        <v>1291401.79</v>
      </c>
    </row>
    <row r="97" spans="1:4" x14ac:dyDescent="0.2">
      <c r="A97" t="s">
        <v>7</v>
      </c>
      <c r="B97" s="1" t="s">
        <v>87</v>
      </c>
      <c r="C97" s="5">
        <f>+SUM(C11:C13)+SUM(C19:C21)+SUM(C29:C45)+SUM(C52:C59)+SUM(C64:C72)+SUM(C77:C94)</f>
        <v>-896380.96</v>
      </c>
      <c r="D97" s="5">
        <f>+SUM(D11:D13)+SUM(D19:D21)+SUM(D29:D45)+SUM(D52:D59)+SUM(D64:D72)+SUM(D77:D94)</f>
        <v>-6939301.9899999974</v>
      </c>
    </row>
    <row r="98" spans="1:4" x14ac:dyDescent="0.2">
      <c r="A98" t="s">
        <v>7</v>
      </c>
      <c r="B98" t="s">
        <v>9</v>
      </c>
      <c r="C98" s="2" t="s">
        <v>7</v>
      </c>
      <c r="D98" s="2" t="s">
        <v>7</v>
      </c>
    </row>
    <row r="99" spans="1:4" x14ac:dyDescent="0.2">
      <c r="A99" t="s">
        <v>7</v>
      </c>
      <c r="B99" s="1" t="s">
        <v>88</v>
      </c>
      <c r="C99" s="2" t="s">
        <v>7</v>
      </c>
      <c r="D99" s="2" t="s">
        <v>7</v>
      </c>
    </row>
    <row r="100" spans="1:4" x14ac:dyDescent="0.2">
      <c r="A100" t="s">
        <v>7</v>
      </c>
      <c r="B100" s="1" t="s">
        <v>89</v>
      </c>
      <c r="C100" s="5">
        <f>+SUM(C11:C13)+SUM(C19:C21)+SUM(C29:C45)+SUM(C52:C59)+SUM(C64:C72)+SUM(C77:C94)</f>
        <v>-896380.96</v>
      </c>
      <c r="D100" s="5">
        <f>+SUM(D11:D13)+SUM(D19:D21)+SUM(D29:D45)+SUM(D52:D59)+SUM(D64:D72)+SUM(D77:D94)</f>
        <v>-6939301.9899999974</v>
      </c>
    </row>
    <row r="101" spans="1:4" x14ac:dyDescent="0.2">
      <c r="A101" t="s">
        <v>7</v>
      </c>
      <c r="B101" t="s">
        <v>9</v>
      </c>
      <c r="C101" s="2" t="s">
        <v>7</v>
      </c>
      <c r="D101" s="2" t="s">
        <v>7</v>
      </c>
    </row>
    <row r="102" spans="1:4" x14ac:dyDescent="0.2">
      <c r="A102" t="s">
        <v>7</v>
      </c>
      <c r="B102" s="1" t="s">
        <v>90</v>
      </c>
      <c r="C102" s="2" t="s">
        <v>7</v>
      </c>
      <c r="D102" s="2" t="s">
        <v>7</v>
      </c>
    </row>
    <row r="103" spans="1:4" x14ac:dyDescent="0.2">
      <c r="A103" t="s">
        <v>7</v>
      </c>
      <c r="B103" t="s">
        <v>9</v>
      </c>
      <c r="C103" s="2" t="s">
        <v>7</v>
      </c>
      <c r="D103" s="2" t="s">
        <v>7</v>
      </c>
    </row>
    <row r="104" spans="1:4" x14ac:dyDescent="0.2">
      <c r="A104" t="s">
        <v>7</v>
      </c>
      <c r="B104" s="1" t="s">
        <v>91</v>
      </c>
      <c r="C104" s="2" t="s">
        <v>7</v>
      </c>
      <c r="D104" s="2" t="s">
        <v>7</v>
      </c>
    </row>
    <row r="105" spans="1:4" x14ac:dyDescent="0.2">
      <c r="A105" t="s">
        <v>7</v>
      </c>
      <c r="B105" t="s">
        <v>9</v>
      </c>
      <c r="C105" s="2" t="s">
        <v>7</v>
      </c>
      <c r="D105" s="2" t="s">
        <v>7</v>
      </c>
    </row>
    <row r="106" spans="1:4" x14ac:dyDescent="0.2">
      <c r="A106" t="s">
        <v>7</v>
      </c>
      <c r="B106" s="1" t="s">
        <v>92</v>
      </c>
      <c r="C106" s="2" t="s">
        <v>7</v>
      </c>
      <c r="D106" s="2" t="s">
        <v>7</v>
      </c>
    </row>
    <row r="107" spans="1:4" x14ac:dyDescent="0.2">
      <c r="A107">
        <v>6856</v>
      </c>
      <c r="B107" t="s">
        <v>93</v>
      </c>
      <c r="C107" s="4">
        <v>0</v>
      </c>
      <c r="D107" s="4">
        <v>3851.61</v>
      </c>
    </row>
    <row r="108" spans="1:4" x14ac:dyDescent="0.2">
      <c r="A108">
        <v>6875</v>
      </c>
      <c r="B108" t="s">
        <v>94</v>
      </c>
      <c r="C108" s="4">
        <v>0</v>
      </c>
      <c r="D108" s="4">
        <v>8946</v>
      </c>
    </row>
    <row r="109" spans="1:4" x14ac:dyDescent="0.2">
      <c r="A109" t="s">
        <v>7</v>
      </c>
      <c r="B109" s="1" t="s">
        <v>95</v>
      </c>
      <c r="C109" s="5">
        <f>+SUM(C107:C108)</f>
        <v>0</v>
      </c>
      <c r="D109" s="5">
        <f>+SUM(D107:D108)</f>
        <v>12797.61</v>
      </c>
    </row>
    <row r="110" spans="1:4" x14ac:dyDescent="0.2">
      <c r="A110" t="s">
        <v>7</v>
      </c>
      <c r="B110" s="1" t="s">
        <v>96</v>
      </c>
      <c r="C110" s="5">
        <f>+SUM(C107:C108)</f>
        <v>0</v>
      </c>
      <c r="D110" s="5">
        <f>+SUM(D107:D108)</f>
        <v>12797.61</v>
      </c>
    </row>
    <row r="111" spans="1:4" x14ac:dyDescent="0.2">
      <c r="A111" t="s">
        <v>7</v>
      </c>
      <c r="B111" s="1" t="s">
        <v>97</v>
      </c>
      <c r="C111" s="5">
        <f>+SUM(C11:C13)+SUM(C19:C21)+SUM(C29:C45)+SUM(C52:C59)+SUM(C64:C72)+SUM(C77:C94)+SUM(C107:C108)</f>
        <v>-896380.96</v>
      </c>
      <c r="D111" s="5">
        <f>+SUM(D11:D13)+SUM(D19:D21)+SUM(D29:D45)+SUM(D52:D59)+SUM(D64:D72)+SUM(D77:D94)+SUM(D107:D108)</f>
        <v>-6926504.3799999971</v>
      </c>
    </row>
    <row r="112" spans="1:4" x14ac:dyDescent="0.2">
      <c r="A112" t="s">
        <v>7</v>
      </c>
      <c r="B112" s="1" t="s">
        <v>98</v>
      </c>
      <c r="C112" s="5">
        <f>+SUM(C11:C13)+SUM(C19:C21)+SUM(C29:C45)+SUM(C52:C59)+SUM(C64:C72)+SUM(C77:C94)+SUM(C107:C108)</f>
        <v>-896380.96</v>
      </c>
      <c r="D112" s="5">
        <f>+SUM(D11:D13)+SUM(D19:D21)+SUM(D29:D45)+SUM(D52:D59)+SUM(D64:D72)+SUM(D77:D94)+SUM(D107:D108)</f>
        <v>-6926504.3799999971</v>
      </c>
    </row>
    <row r="113" spans="1:4" x14ac:dyDescent="0.2">
      <c r="A113" t="s">
        <v>7</v>
      </c>
      <c r="B113" t="s">
        <v>9</v>
      </c>
      <c r="C113" s="2" t="s">
        <v>7</v>
      </c>
      <c r="D113" s="2" t="s">
        <v>7</v>
      </c>
    </row>
    <row r="114" spans="1:4" x14ac:dyDescent="0.2">
      <c r="A114" t="s">
        <v>7</v>
      </c>
      <c r="B114" s="1" t="s">
        <v>99</v>
      </c>
      <c r="C114" s="2" t="s">
        <v>7</v>
      </c>
      <c r="D114" s="2" t="s">
        <v>7</v>
      </c>
    </row>
    <row r="115" spans="1:4" x14ac:dyDescent="0.2">
      <c r="A115" t="s">
        <v>7</v>
      </c>
      <c r="B115" t="s">
        <v>9</v>
      </c>
      <c r="C115" s="2" t="s">
        <v>7</v>
      </c>
      <c r="D115" s="2" t="s">
        <v>7</v>
      </c>
    </row>
    <row r="116" spans="1:4" x14ac:dyDescent="0.2">
      <c r="A116" t="s">
        <v>7</v>
      </c>
      <c r="B116" s="1" t="s">
        <v>100</v>
      </c>
      <c r="C116" s="2" t="s">
        <v>7</v>
      </c>
      <c r="D116" s="2" t="s">
        <v>7</v>
      </c>
    </row>
    <row r="117" spans="1:4" x14ac:dyDescent="0.2">
      <c r="A117" t="s">
        <v>7</v>
      </c>
      <c r="B117" t="s">
        <v>9</v>
      </c>
      <c r="C117" s="2" t="s">
        <v>7</v>
      </c>
      <c r="D117" s="2" t="s">
        <v>7</v>
      </c>
    </row>
    <row r="118" spans="1:4" x14ac:dyDescent="0.2">
      <c r="A118" t="s">
        <v>7</v>
      </c>
      <c r="B118" s="1" t="s">
        <v>101</v>
      </c>
      <c r="C118" s="2" t="s">
        <v>7</v>
      </c>
      <c r="D118" s="2" t="s">
        <v>7</v>
      </c>
    </row>
    <row r="119" spans="1:4" x14ac:dyDescent="0.2">
      <c r="A119">
        <v>8130</v>
      </c>
      <c r="B119" t="s">
        <v>102</v>
      </c>
      <c r="C119" s="4">
        <v>0</v>
      </c>
      <c r="D119" s="4">
        <v>27246.3</v>
      </c>
    </row>
    <row r="120" spans="1:4" x14ac:dyDescent="0.2">
      <c r="A120">
        <v>8131</v>
      </c>
      <c r="B120" t="s">
        <v>103</v>
      </c>
      <c r="C120" s="4">
        <v>0</v>
      </c>
      <c r="D120" s="4">
        <v>-9082.1</v>
      </c>
    </row>
    <row r="121" spans="1:4" x14ac:dyDescent="0.2">
      <c r="A121">
        <v>8150</v>
      </c>
      <c r="B121" t="s">
        <v>104</v>
      </c>
      <c r="C121" s="4">
        <v>0</v>
      </c>
      <c r="D121" s="4">
        <v>15000</v>
      </c>
    </row>
    <row r="122" spans="1:4" x14ac:dyDescent="0.2">
      <c r="A122">
        <v>8151</v>
      </c>
      <c r="B122" t="s">
        <v>105</v>
      </c>
      <c r="C122" s="4">
        <v>0</v>
      </c>
      <c r="D122" s="4">
        <v>-6000</v>
      </c>
    </row>
    <row r="123" spans="1:4" x14ac:dyDescent="0.2">
      <c r="A123" t="s">
        <v>7</v>
      </c>
      <c r="B123" s="1" t="s">
        <v>106</v>
      </c>
      <c r="C123" s="5">
        <f>+SUM(C119:C122)</f>
        <v>0</v>
      </c>
      <c r="D123" s="5">
        <f>+SUM(D119:D122)</f>
        <v>27164.199999999997</v>
      </c>
    </row>
    <row r="124" spans="1:4" x14ac:dyDescent="0.2">
      <c r="A124" t="s">
        <v>7</v>
      </c>
      <c r="B124" t="s">
        <v>9</v>
      </c>
      <c r="C124" s="2" t="s">
        <v>7</v>
      </c>
      <c r="D124" s="2" t="s">
        <v>7</v>
      </c>
    </row>
    <row r="125" spans="1:4" x14ac:dyDescent="0.2">
      <c r="A125" t="s">
        <v>7</v>
      </c>
      <c r="B125" s="1" t="s">
        <v>107</v>
      </c>
      <c r="C125" s="2" t="s">
        <v>7</v>
      </c>
      <c r="D125" s="2" t="s">
        <v>7</v>
      </c>
    </row>
    <row r="126" spans="1:4" x14ac:dyDescent="0.2">
      <c r="A126">
        <v>8290</v>
      </c>
      <c r="B126" t="s">
        <v>108</v>
      </c>
      <c r="C126" s="4">
        <v>0</v>
      </c>
      <c r="D126" s="4">
        <v>50181.38</v>
      </c>
    </row>
    <row r="127" spans="1:4" x14ac:dyDescent="0.2">
      <c r="A127" t="s">
        <v>7</v>
      </c>
      <c r="B127" s="1" t="s">
        <v>109</v>
      </c>
      <c r="C127" s="5">
        <f>+SUM(C126:C126)</f>
        <v>0</v>
      </c>
      <c r="D127" s="5">
        <f>+SUM(D126:D126)</f>
        <v>50181.38</v>
      </c>
    </row>
    <row r="128" spans="1:4" x14ac:dyDescent="0.2">
      <c r="A128" t="s">
        <v>7</v>
      </c>
      <c r="B128" s="1" t="s">
        <v>110</v>
      </c>
      <c r="C128" s="5">
        <f>+SUM(C119:C122)+SUM(C126:C126)</f>
        <v>0</v>
      </c>
      <c r="D128" s="5">
        <f>+SUM(D119:D122)+SUM(D126:D126)</f>
        <v>77345.579999999987</v>
      </c>
    </row>
    <row r="129" spans="1:4" x14ac:dyDescent="0.2">
      <c r="A129" t="s">
        <v>7</v>
      </c>
      <c r="B129" t="s">
        <v>9</v>
      </c>
      <c r="C129" s="2" t="s">
        <v>7</v>
      </c>
      <c r="D129" s="2" t="s">
        <v>7</v>
      </c>
    </row>
    <row r="130" spans="1:4" x14ac:dyDescent="0.2">
      <c r="A130" t="s">
        <v>7</v>
      </c>
      <c r="B130" s="1" t="s">
        <v>111</v>
      </c>
      <c r="C130" s="2" t="s">
        <v>7</v>
      </c>
      <c r="D130" s="2" t="s">
        <v>7</v>
      </c>
    </row>
    <row r="131" spans="1:4" x14ac:dyDescent="0.2">
      <c r="A131" t="s">
        <v>7</v>
      </c>
      <c r="B131" t="s">
        <v>9</v>
      </c>
      <c r="C131" s="2" t="s">
        <v>7</v>
      </c>
      <c r="D131" s="2" t="s">
        <v>7</v>
      </c>
    </row>
    <row r="132" spans="1:4" x14ac:dyDescent="0.2">
      <c r="A132" t="s">
        <v>7</v>
      </c>
      <c r="B132" s="1" t="s">
        <v>112</v>
      </c>
      <c r="C132" s="2" t="s">
        <v>7</v>
      </c>
      <c r="D132" s="2" t="s">
        <v>7</v>
      </c>
    </row>
    <row r="133" spans="1:4" x14ac:dyDescent="0.2">
      <c r="A133" t="s">
        <v>7</v>
      </c>
      <c r="B133" t="s">
        <v>9</v>
      </c>
      <c r="C133" s="2" t="s">
        <v>7</v>
      </c>
      <c r="D133" s="2" t="s">
        <v>7</v>
      </c>
    </row>
    <row r="134" spans="1:4" x14ac:dyDescent="0.2">
      <c r="A134" t="s">
        <v>7</v>
      </c>
      <c r="B134" s="1" t="s">
        <v>113</v>
      </c>
      <c r="C134" s="2" t="s">
        <v>7</v>
      </c>
      <c r="D134" s="2" t="s">
        <v>7</v>
      </c>
    </row>
    <row r="135" spans="1:4" x14ac:dyDescent="0.2">
      <c r="A135">
        <v>8610</v>
      </c>
      <c r="B135" t="s">
        <v>114</v>
      </c>
      <c r="C135" s="4">
        <v>-5103.37</v>
      </c>
      <c r="D135" s="4">
        <v>5809963.6399999997</v>
      </c>
    </row>
    <row r="136" spans="1:4" x14ac:dyDescent="0.2">
      <c r="A136">
        <v>8635</v>
      </c>
      <c r="B136" t="s">
        <v>115</v>
      </c>
      <c r="C136" s="4">
        <v>2585.4</v>
      </c>
      <c r="D136" s="4">
        <v>2585.4</v>
      </c>
    </row>
    <row r="137" spans="1:4" x14ac:dyDescent="0.2">
      <c r="A137">
        <v>8685</v>
      </c>
      <c r="B137" t="s">
        <v>116</v>
      </c>
      <c r="C137" s="4">
        <v>-2615.77</v>
      </c>
      <c r="D137" s="4">
        <v>23541.97</v>
      </c>
    </row>
    <row r="138" spans="1:4" x14ac:dyDescent="0.2">
      <c r="A138">
        <v>8690</v>
      </c>
      <c r="B138" t="s">
        <v>117</v>
      </c>
      <c r="C138" s="4">
        <v>0</v>
      </c>
      <c r="D138" s="4">
        <v>0</v>
      </c>
    </row>
    <row r="139" spans="1:4" x14ac:dyDescent="0.2">
      <c r="A139" t="s">
        <v>7</v>
      </c>
      <c r="B139" s="1" t="s">
        <v>118</v>
      </c>
      <c r="C139" s="5">
        <f>+SUM(C135:C138)</f>
        <v>-5133.74</v>
      </c>
      <c r="D139" s="5">
        <f>+SUM(D135:D138)</f>
        <v>5836091.0099999998</v>
      </c>
    </row>
    <row r="140" spans="1:4" x14ac:dyDescent="0.2">
      <c r="A140" t="s">
        <v>7</v>
      </c>
      <c r="B140" t="s">
        <v>9</v>
      </c>
      <c r="C140" s="2" t="s">
        <v>7</v>
      </c>
      <c r="D140" s="2" t="s">
        <v>7</v>
      </c>
    </row>
    <row r="141" spans="1:4" x14ac:dyDescent="0.2">
      <c r="A141" t="s">
        <v>7</v>
      </c>
      <c r="B141" s="1" t="s">
        <v>119</v>
      </c>
      <c r="C141" s="2" t="s">
        <v>7</v>
      </c>
      <c r="D141" s="2" t="s">
        <v>7</v>
      </c>
    </row>
    <row r="142" spans="1:4" x14ac:dyDescent="0.2">
      <c r="A142">
        <v>8711</v>
      </c>
      <c r="B142" t="s">
        <v>120</v>
      </c>
      <c r="C142" s="4">
        <v>0</v>
      </c>
      <c r="D142" s="4">
        <v>95</v>
      </c>
    </row>
    <row r="143" spans="1:4" x14ac:dyDescent="0.2">
      <c r="A143">
        <v>8712</v>
      </c>
      <c r="B143" t="s">
        <v>121</v>
      </c>
      <c r="C143" s="4">
        <v>0</v>
      </c>
      <c r="D143" s="4">
        <v>3279.22</v>
      </c>
    </row>
    <row r="144" spans="1:4" x14ac:dyDescent="0.2">
      <c r="A144">
        <v>8722</v>
      </c>
      <c r="B144" t="s">
        <v>122</v>
      </c>
      <c r="C144" s="4">
        <v>1043206.85</v>
      </c>
      <c r="D144" s="4">
        <v>5107342.37</v>
      </c>
    </row>
    <row r="145" spans="1:4" x14ac:dyDescent="0.2">
      <c r="A145">
        <v>8733</v>
      </c>
      <c r="B145" t="s">
        <v>123</v>
      </c>
      <c r="C145" s="4">
        <v>11400.61</v>
      </c>
      <c r="D145" s="4">
        <v>21220.54</v>
      </c>
    </row>
    <row r="146" spans="1:4" x14ac:dyDescent="0.2">
      <c r="A146">
        <v>8735</v>
      </c>
      <c r="B146" t="s">
        <v>124</v>
      </c>
      <c r="C146" s="4">
        <v>0</v>
      </c>
      <c r="D146" s="4">
        <v>249770.83</v>
      </c>
    </row>
    <row r="147" spans="1:4" x14ac:dyDescent="0.2">
      <c r="A147" t="s">
        <v>7</v>
      </c>
      <c r="B147" s="1" t="s">
        <v>125</v>
      </c>
      <c r="C147" s="5">
        <f>+SUM(C142:C146)</f>
        <v>1054607.46</v>
      </c>
      <c r="D147" s="5">
        <f>+SUM(D142:D146)</f>
        <v>5381707.96</v>
      </c>
    </row>
    <row r="148" spans="1:4" x14ac:dyDescent="0.2">
      <c r="A148" t="s">
        <v>7</v>
      </c>
      <c r="B148" s="1" t="s">
        <v>126</v>
      </c>
      <c r="C148" s="5">
        <f>+SUM(C135:C138)+SUM(C142:C146)</f>
        <v>1049473.72</v>
      </c>
      <c r="D148" s="5">
        <f>+SUM(D135:D138)+SUM(D142:D146)</f>
        <v>11217798.969999999</v>
      </c>
    </row>
    <row r="149" spans="1:4" x14ac:dyDescent="0.2">
      <c r="A149" t="s">
        <v>7</v>
      </c>
      <c r="B149" s="1" t="s">
        <v>127</v>
      </c>
      <c r="C149" s="5">
        <f>+SUM(C119:C122)+SUM(C126:C126)+SUM(C135:C138)+SUM(C142:C146)</f>
        <v>1049473.72</v>
      </c>
      <c r="D149" s="5">
        <f>+SUM(D119:D122)+SUM(D126:D126)+SUM(D135:D138)+SUM(D142:D146)</f>
        <v>11295144.550000001</v>
      </c>
    </row>
    <row r="150" spans="1:4" x14ac:dyDescent="0.2">
      <c r="A150" t="s">
        <v>7</v>
      </c>
      <c r="B150" t="s">
        <v>9</v>
      </c>
      <c r="C150" s="2" t="s">
        <v>7</v>
      </c>
      <c r="D150" s="2" t="s">
        <v>7</v>
      </c>
    </row>
    <row r="151" spans="1:4" x14ac:dyDescent="0.2">
      <c r="A151" t="s">
        <v>7</v>
      </c>
      <c r="B151" s="1" t="s">
        <v>128</v>
      </c>
      <c r="C151" s="2" t="s">
        <v>7</v>
      </c>
      <c r="D151" s="2" t="s">
        <v>7</v>
      </c>
    </row>
    <row r="152" spans="1:4" x14ac:dyDescent="0.2">
      <c r="A152">
        <v>9071</v>
      </c>
      <c r="B152" t="s">
        <v>129</v>
      </c>
      <c r="C152" s="4">
        <v>0</v>
      </c>
      <c r="D152" s="4">
        <v>0</v>
      </c>
    </row>
    <row r="153" spans="1:4" x14ac:dyDescent="0.2">
      <c r="A153" t="s">
        <v>7</v>
      </c>
      <c r="B153" t="s">
        <v>9</v>
      </c>
      <c r="C153" s="2" t="s">
        <v>7</v>
      </c>
      <c r="D153" s="2" t="s">
        <v>7</v>
      </c>
    </row>
    <row r="154" spans="1:4" x14ac:dyDescent="0.2">
      <c r="A154" t="s">
        <v>7</v>
      </c>
      <c r="B154" s="1" t="s">
        <v>130</v>
      </c>
      <c r="C154" s="2" t="s">
        <v>7</v>
      </c>
      <c r="D154" s="2" t="s">
        <v>7</v>
      </c>
    </row>
    <row r="155" spans="1:4" x14ac:dyDescent="0.2">
      <c r="A155">
        <v>9101</v>
      </c>
      <c r="B155" t="s">
        <v>131</v>
      </c>
      <c r="C155" s="4">
        <v>0</v>
      </c>
      <c r="D155" s="4">
        <v>-66668</v>
      </c>
    </row>
    <row r="156" spans="1:4" x14ac:dyDescent="0.2">
      <c r="A156">
        <v>9190</v>
      </c>
      <c r="B156" t="s">
        <v>132</v>
      </c>
      <c r="C156" s="4">
        <v>0</v>
      </c>
      <c r="D156" s="4">
        <v>-2239751.1</v>
      </c>
    </row>
    <row r="157" spans="1:4" x14ac:dyDescent="0.2">
      <c r="A157" t="s">
        <v>7</v>
      </c>
      <c r="B157" s="1" t="s">
        <v>133</v>
      </c>
      <c r="C157" s="5">
        <f>+SUM(C155:C156)</f>
        <v>0</v>
      </c>
      <c r="D157" s="5">
        <f>+SUM(D155:D156)</f>
        <v>-2306419.1</v>
      </c>
    </row>
    <row r="158" spans="1:4" x14ac:dyDescent="0.2">
      <c r="A158" t="s">
        <v>7</v>
      </c>
      <c r="B158" t="s">
        <v>9</v>
      </c>
      <c r="C158" s="2" t="s">
        <v>7</v>
      </c>
      <c r="D158" s="2" t="s">
        <v>7</v>
      </c>
    </row>
    <row r="159" spans="1:4" x14ac:dyDescent="0.2">
      <c r="A159" t="s">
        <v>7</v>
      </c>
      <c r="B159" s="1" t="s">
        <v>134</v>
      </c>
      <c r="C159" s="2" t="s">
        <v>7</v>
      </c>
      <c r="D159" s="2" t="s">
        <v>7</v>
      </c>
    </row>
    <row r="160" spans="1:4" x14ac:dyDescent="0.2">
      <c r="A160" t="s">
        <v>7</v>
      </c>
      <c r="B160" t="s">
        <v>9</v>
      </c>
      <c r="C160" s="2" t="s">
        <v>7</v>
      </c>
      <c r="D160" s="2" t="s">
        <v>7</v>
      </c>
    </row>
    <row r="161" spans="1:4" x14ac:dyDescent="0.2">
      <c r="A161" t="s">
        <v>7</v>
      </c>
      <c r="B161" s="1" t="s">
        <v>135</v>
      </c>
      <c r="C161" s="2" t="s">
        <v>7</v>
      </c>
      <c r="D161" s="2" t="s">
        <v>7</v>
      </c>
    </row>
    <row r="162" spans="1:4" x14ac:dyDescent="0.2">
      <c r="A162" t="s">
        <v>7</v>
      </c>
      <c r="B162" t="s">
        <v>9</v>
      </c>
      <c r="C162" s="2" t="s">
        <v>7</v>
      </c>
      <c r="D162" s="2" t="s">
        <v>7</v>
      </c>
    </row>
    <row r="163" spans="1:4" x14ac:dyDescent="0.2">
      <c r="A163" t="s">
        <v>7</v>
      </c>
      <c r="B163" s="1" t="s">
        <v>136</v>
      </c>
      <c r="C163" s="2" t="s">
        <v>7</v>
      </c>
      <c r="D163" s="2" t="s">
        <v>7</v>
      </c>
    </row>
    <row r="164" spans="1:4" x14ac:dyDescent="0.2">
      <c r="A164" t="s">
        <v>7</v>
      </c>
      <c r="B164" t="s">
        <v>9</v>
      </c>
      <c r="C164" s="2" t="s">
        <v>7</v>
      </c>
      <c r="D164" s="2" t="s">
        <v>7</v>
      </c>
    </row>
    <row r="165" spans="1:4" x14ac:dyDescent="0.2">
      <c r="A165" t="s">
        <v>7</v>
      </c>
      <c r="B165" s="1" t="s">
        <v>137</v>
      </c>
      <c r="C165" s="2" t="s">
        <v>7</v>
      </c>
      <c r="D165" s="2" t="s">
        <v>7</v>
      </c>
    </row>
    <row r="166" spans="1:4" x14ac:dyDescent="0.2">
      <c r="A166">
        <v>9418</v>
      </c>
      <c r="B166" t="s">
        <v>138</v>
      </c>
      <c r="C166" s="4">
        <v>-440339.68</v>
      </c>
      <c r="D166" s="4">
        <v>-1941966.42</v>
      </c>
    </row>
    <row r="167" spans="1:4" x14ac:dyDescent="0.2">
      <c r="A167">
        <v>9420</v>
      </c>
      <c r="B167" t="s">
        <v>139</v>
      </c>
      <c r="C167" s="4">
        <v>11455.16</v>
      </c>
      <c r="D167" s="4">
        <v>86112.65</v>
      </c>
    </row>
    <row r="168" spans="1:4" x14ac:dyDescent="0.2">
      <c r="A168">
        <v>9426</v>
      </c>
      <c r="B168" t="s">
        <v>49</v>
      </c>
      <c r="C168" s="4">
        <v>161.27000000000001</v>
      </c>
      <c r="D168" s="4">
        <v>682.72</v>
      </c>
    </row>
    <row r="169" spans="1:4" x14ac:dyDescent="0.2">
      <c r="A169">
        <v>9430</v>
      </c>
      <c r="B169" t="s">
        <v>140</v>
      </c>
      <c r="C169" s="4">
        <v>0</v>
      </c>
      <c r="D169" s="4">
        <v>-0.24</v>
      </c>
    </row>
    <row r="170" spans="1:4" x14ac:dyDescent="0.2">
      <c r="A170" t="s">
        <v>7</v>
      </c>
      <c r="B170" s="1" t="s">
        <v>141</v>
      </c>
      <c r="C170" s="5">
        <f>+SUM(C166:C169)</f>
        <v>-428723.25</v>
      </c>
      <c r="D170" s="5">
        <f>+SUM(D166:D169)</f>
        <v>-1855171.29</v>
      </c>
    </row>
    <row r="171" spans="1:4" x14ac:dyDescent="0.2">
      <c r="A171" t="s">
        <v>7</v>
      </c>
      <c r="B171" t="s">
        <v>9</v>
      </c>
      <c r="C171" s="2" t="s">
        <v>7</v>
      </c>
      <c r="D171" s="2" t="s">
        <v>7</v>
      </c>
    </row>
    <row r="172" spans="1:4" x14ac:dyDescent="0.2">
      <c r="A172" t="s">
        <v>7</v>
      </c>
      <c r="B172" s="1" t="s">
        <v>142</v>
      </c>
      <c r="C172" s="2" t="s">
        <v>7</v>
      </c>
      <c r="D172" s="2" t="s">
        <v>7</v>
      </c>
    </row>
    <row r="173" spans="1:4" x14ac:dyDescent="0.2">
      <c r="A173">
        <v>9435</v>
      </c>
      <c r="B173" t="s">
        <v>143</v>
      </c>
      <c r="C173" s="4">
        <v>154708.73000000001</v>
      </c>
      <c r="D173" s="4">
        <v>0</v>
      </c>
    </row>
    <row r="174" spans="1:4" x14ac:dyDescent="0.2">
      <c r="A174" t="s">
        <v>7</v>
      </c>
      <c r="B174" s="1" t="s">
        <v>144</v>
      </c>
      <c r="C174" s="5">
        <f>+SUM(C173:C173)</f>
        <v>154708.73000000001</v>
      </c>
      <c r="D174" s="5">
        <f>+SUM(D173:D173)</f>
        <v>0</v>
      </c>
    </row>
    <row r="175" spans="1:4" x14ac:dyDescent="0.2">
      <c r="A175" t="s">
        <v>7</v>
      </c>
      <c r="B175" t="s">
        <v>9</v>
      </c>
      <c r="C175" s="2" t="s">
        <v>7</v>
      </c>
      <c r="D175" s="2" t="s">
        <v>7</v>
      </c>
    </row>
    <row r="176" spans="1:4" x14ac:dyDescent="0.2">
      <c r="A176" t="s">
        <v>7</v>
      </c>
      <c r="B176" s="1" t="s">
        <v>145</v>
      </c>
      <c r="C176" s="2" t="s">
        <v>7</v>
      </c>
      <c r="D176" s="2" t="s">
        <v>7</v>
      </c>
    </row>
    <row r="177" spans="1:4" x14ac:dyDescent="0.2">
      <c r="A177">
        <v>9440</v>
      </c>
      <c r="B177" t="s">
        <v>146</v>
      </c>
      <c r="C177" s="4">
        <v>-216980</v>
      </c>
      <c r="D177" s="4">
        <v>-2161342</v>
      </c>
    </row>
    <row r="178" spans="1:4" x14ac:dyDescent="0.2">
      <c r="A178">
        <v>9441</v>
      </c>
      <c r="B178" t="s">
        <v>147</v>
      </c>
      <c r="C178" s="4">
        <v>216980</v>
      </c>
      <c r="D178" s="4">
        <v>2161342</v>
      </c>
    </row>
    <row r="179" spans="1:4" x14ac:dyDescent="0.2">
      <c r="A179">
        <v>9442</v>
      </c>
      <c r="B179" t="s">
        <v>148</v>
      </c>
      <c r="C179" s="4">
        <v>-54635</v>
      </c>
      <c r="D179" s="4">
        <v>-524481</v>
      </c>
    </row>
    <row r="180" spans="1:4" x14ac:dyDescent="0.2">
      <c r="A180">
        <v>9443</v>
      </c>
      <c r="B180" t="s">
        <v>149</v>
      </c>
      <c r="C180" s="4">
        <v>54635</v>
      </c>
      <c r="D180" s="4">
        <v>524481</v>
      </c>
    </row>
    <row r="181" spans="1:4" x14ac:dyDescent="0.2">
      <c r="A181">
        <v>9446</v>
      </c>
      <c r="B181" t="s">
        <v>150</v>
      </c>
      <c r="C181" s="4">
        <v>-4449.45</v>
      </c>
      <c r="D181" s="4">
        <v>-18555.18</v>
      </c>
    </row>
    <row r="182" spans="1:4" x14ac:dyDescent="0.2">
      <c r="A182">
        <v>9448</v>
      </c>
      <c r="B182" t="s">
        <v>151</v>
      </c>
      <c r="C182" s="4">
        <v>112861.24</v>
      </c>
      <c r="D182" s="4">
        <v>-10622.61</v>
      </c>
    </row>
    <row r="183" spans="1:4" x14ac:dyDescent="0.2">
      <c r="A183" t="s">
        <v>7</v>
      </c>
      <c r="B183" s="1" t="s">
        <v>152</v>
      </c>
      <c r="C183" s="5">
        <f>+SUM(C177:C182)</f>
        <v>108411.79000000001</v>
      </c>
      <c r="D183" s="5">
        <f>+SUM(D177:D182)</f>
        <v>-29177.79</v>
      </c>
    </row>
    <row r="184" spans="1:4" x14ac:dyDescent="0.2">
      <c r="A184" t="s">
        <v>7</v>
      </c>
      <c r="B184" t="s">
        <v>9</v>
      </c>
      <c r="C184" s="2" t="s">
        <v>7</v>
      </c>
      <c r="D184" s="2" t="s">
        <v>7</v>
      </c>
    </row>
    <row r="185" spans="1:4" x14ac:dyDescent="0.2">
      <c r="A185" t="s">
        <v>7</v>
      </c>
      <c r="B185" s="1" t="s">
        <v>153</v>
      </c>
      <c r="C185" s="2" t="s">
        <v>7</v>
      </c>
      <c r="D185" s="2" t="s">
        <v>7</v>
      </c>
    </row>
    <row r="186" spans="1:4" x14ac:dyDescent="0.2">
      <c r="A186">
        <v>9460</v>
      </c>
      <c r="B186" t="s">
        <v>154</v>
      </c>
      <c r="C186" s="4">
        <v>-630</v>
      </c>
      <c r="D186" s="4">
        <v>0</v>
      </c>
    </row>
    <row r="187" spans="1:4" x14ac:dyDescent="0.2">
      <c r="A187">
        <v>9462</v>
      </c>
      <c r="B187" t="s">
        <v>155</v>
      </c>
      <c r="C187" s="4">
        <v>0</v>
      </c>
      <c r="D187" s="4">
        <v>0</v>
      </c>
    </row>
    <row r="188" spans="1:4" x14ac:dyDescent="0.2">
      <c r="A188">
        <v>9464</v>
      </c>
      <c r="B188" t="s">
        <v>156</v>
      </c>
      <c r="C188" s="4">
        <v>0</v>
      </c>
      <c r="D188" s="4">
        <v>0</v>
      </c>
    </row>
    <row r="189" spans="1:4" x14ac:dyDescent="0.2">
      <c r="A189">
        <v>9466</v>
      </c>
      <c r="B189" t="s">
        <v>157</v>
      </c>
      <c r="C189" s="4">
        <v>50</v>
      </c>
      <c r="D189" s="4">
        <v>50</v>
      </c>
    </row>
    <row r="190" spans="1:4" x14ac:dyDescent="0.2">
      <c r="A190">
        <v>9470</v>
      </c>
      <c r="B190" t="s">
        <v>158</v>
      </c>
      <c r="C190" s="4">
        <v>0</v>
      </c>
      <c r="D190" s="4">
        <v>-268116</v>
      </c>
    </row>
    <row r="191" spans="1:4" x14ac:dyDescent="0.2">
      <c r="A191">
        <v>9475</v>
      </c>
      <c r="B191" t="s">
        <v>159</v>
      </c>
      <c r="C191" s="4">
        <v>0</v>
      </c>
      <c r="D191" s="4">
        <v>-1298495</v>
      </c>
    </row>
    <row r="192" spans="1:4" x14ac:dyDescent="0.2">
      <c r="A192">
        <v>9478</v>
      </c>
      <c r="B192" t="s">
        <v>160</v>
      </c>
      <c r="C192" s="4">
        <v>0</v>
      </c>
      <c r="D192" s="4">
        <v>0</v>
      </c>
    </row>
    <row r="193" spans="1:4" x14ac:dyDescent="0.2">
      <c r="A193">
        <v>9479</v>
      </c>
      <c r="B193" t="s">
        <v>161</v>
      </c>
      <c r="C193" s="4">
        <v>0</v>
      </c>
      <c r="D193" s="4">
        <v>1388689.01</v>
      </c>
    </row>
    <row r="194" spans="1:4" x14ac:dyDescent="0.2">
      <c r="A194">
        <v>9480</v>
      </c>
      <c r="B194" t="s">
        <v>162</v>
      </c>
      <c r="C194" s="4">
        <v>0</v>
      </c>
      <c r="D194" s="4">
        <v>0</v>
      </c>
    </row>
    <row r="195" spans="1:4" x14ac:dyDescent="0.2">
      <c r="A195" t="s">
        <v>7</v>
      </c>
      <c r="B195" s="1" t="s">
        <v>163</v>
      </c>
      <c r="C195" s="5">
        <f>+SUM(C186:C194)</f>
        <v>-580</v>
      </c>
      <c r="D195" s="5">
        <f>+SUM(D186:D194)</f>
        <v>-177871.99</v>
      </c>
    </row>
    <row r="196" spans="1:4" x14ac:dyDescent="0.2">
      <c r="A196" t="s">
        <v>7</v>
      </c>
      <c r="B196" t="s">
        <v>9</v>
      </c>
      <c r="C196" s="2" t="s">
        <v>7</v>
      </c>
      <c r="D196" s="2" t="s">
        <v>7</v>
      </c>
    </row>
    <row r="197" spans="1:4" x14ac:dyDescent="0.2">
      <c r="A197" t="s">
        <v>7</v>
      </c>
      <c r="B197" s="1" t="s">
        <v>164</v>
      </c>
      <c r="C197" s="2" t="s">
        <v>7</v>
      </c>
      <c r="D197" s="2" t="s">
        <v>7</v>
      </c>
    </row>
    <row r="198" spans="1:4" x14ac:dyDescent="0.2">
      <c r="A198">
        <v>9650</v>
      </c>
      <c r="B198" t="s">
        <v>165</v>
      </c>
      <c r="C198" s="4">
        <v>4175.1000000000004</v>
      </c>
      <c r="D198" s="4">
        <v>0</v>
      </c>
    </row>
    <row r="199" spans="1:4" x14ac:dyDescent="0.2">
      <c r="A199">
        <v>9651</v>
      </c>
      <c r="B199" t="s">
        <v>166</v>
      </c>
      <c r="C199" s="4">
        <v>216</v>
      </c>
      <c r="D199" s="4">
        <v>0</v>
      </c>
    </row>
    <row r="200" spans="1:4" x14ac:dyDescent="0.2">
      <c r="A200">
        <v>9652</v>
      </c>
      <c r="B200" t="s">
        <v>167</v>
      </c>
      <c r="C200" s="4">
        <v>1954</v>
      </c>
      <c r="D200" s="4">
        <v>0</v>
      </c>
    </row>
    <row r="201" spans="1:4" x14ac:dyDescent="0.2">
      <c r="A201">
        <v>9653</v>
      </c>
      <c r="B201" t="s">
        <v>168</v>
      </c>
      <c r="C201" s="4">
        <v>2521</v>
      </c>
      <c r="D201" s="4">
        <v>0</v>
      </c>
    </row>
    <row r="202" spans="1:4" x14ac:dyDescent="0.2">
      <c r="A202">
        <v>9655</v>
      </c>
      <c r="B202" t="s">
        <v>169</v>
      </c>
      <c r="C202" s="4">
        <v>0</v>
      </c>
      <c r="D202" s="4">
        <v>0</v>
      </c>
    </row>
    <row r="203" spans="1:4" x14ac:dyDescent="0.2">
      <c r="A203">
        <v>9656</v>
      </c>
      <c r="B203" t="s">
        <v>170</v>
      </c>
      <c r="C203" s="4">
        <v>0</v>
      </c>
      <c r="D203" s="4">
        <v>0</v>
      </c>
    </row>
    <row r="204" spans="1:4" x14ac:dyDescent="0.2">
      <c r="A204">
        <v>9657</v>
      </c>
      <c r="B204" t="s">
        <v>171</v>
      </c>
      <c r="C204" s="4">
        <v>1169.8800000000001</v>
      </c>
      <c r="D204" s="4">
        <v>0</v>
      </c>
    </row>
    <row r="205" spans="1:4" x14ac:dyDescent="0.2">
      <c r="A205">
        <v>9658</v>
      </c>
      <c r="B205" t="s">
        <v>172</v>
      </c>
      <c r="C205" s="4">
        <v>0</v>
      </c>
      <c r="D205" s="4">
        <v>0</v>
      </c>
    </row>
    <row r="206" spans="1:4" x14ac:dyDescent="0.2">
      <c r="A206">
        <v>9659</v>
      </c>
      <c r="B206" t="s">
        <v>173</v>
      </c>
      <c r="C206" s="4">
        <v>1310</v>
      </c>
      <c r="D206" s="4">
        <v>0</v>
      </c>
    </row>
    <row r="207" spans="1:4" x14ac:dyDescent="0.2">
      <c r="A207">
        <v>9660</v>
      </c>
      <c r="B207" t="s">
        <v>174</v>
      </c>
      <c r="C207" s="4">
        <v>135</v>
      </c>
      <c r="D207" s="4">
        <v>0</v>
      </c>
    </row>
    <row r="208" spans="1:4" x14ac:dyDescent="0.2">
      <c r="A208">
        <v>9661</v>
      </c>
      <c r="B208" t="s">
        <v>175</v>
      </c>
      <c r="C208" s="4">
        <v>89.99</v>
      </c>
      <c r="D208" s="4">
        <v>0</v>
      </c>
    </row>
    <row r="209" spans="1:4" x14ac:dyDescent="0.2">
      <c r="A209">
        <v>9662</v>
      </c>
      <c r="B209" t="s">
        <v>176</v>
      </c>
      <c r="C209" s="4">
        <v>617</v>
      </c>
      <c r="D209" s="4">
        <v>0</v>
      </c>
    </row>
    <row r="210" spans="1:4" x14ac:dyDescent="0.2">
      <c r="A210">
        <v>9663</v>
      </c>
      <c r="B210" t="s">
        <v>177</v>
      </c>
      <c r="C210" s="4">
        <v>566</v>
      </c>
      <c r="D210" s="4">
        <v>0</v>
      </c>
    </row>
    <row r="211" spans="1:4" x14ac:dyDescent="0.2">
      <c r="A211">
        <v>9664</v>
      </c>
      <c r="B211" t="s">
        <v>178</v>
      </c>
      <c r="C211" s="4">
        <v>0</v>
      </c>
      <c r="D211" s="4">
        <v>0</v>
      </c>
    </row>
    <row r="212" spans="1:4" x14ac:dyDescent="0.2">
      <c r="A212">
        <v>9665</v>
      </c>
      <c r="B212" t="s">
        <v>179</v>
      </c>
      <c r="C212" s="4">
        <v>336</v>
      </c>
      <c r="D212" s="4">
        <v>0</v>
      </c>
    </row>
    <row r="213" spans="1:4" x14ac:dyDescent="0.2">
      <c r="A213" t="s">
        <v>7</v>
      </c>
      <c r="B213" s="1" t="s">
        <v>180</v>
      </c>
      <c r="C213" s="5">
        <f>+SUM(C198:C212)</f>
        <v>13089.97</v>
      </c>
      <c r="D213" s="5">
        <f>+SUM(D198:D212)</f>
        <v>0</v>
      </c>
    </row>
    <row r="214" spans="1:4" x14ac:dyDescent="0.2">
      <c r="A214" t="s">
        <v>7</v>
      </c>
      <c r="B214" s="1" t="s">
        <v>181</v>
      </c>
      <c r="C214" s="5">
        <f>+SUM(C166:C169)+SUM(C173:C173)+SUM(C177:C182)+SUM(C186:C194)+SUM(C198:C212)</f>
        <v>-153092.76</v>
      </c>
      <c r="D214" s="5">
        <f>+SUM(D166:D169)+SUM(D173:D173)+SUM(D177:D182)+SUM(D186:D194)+SUM(D198:D212)</f>
        <v>-2062221.07</v>
      </c>
    </row>
    <row r="215" spans="1:4" x14ac:dyDescent="0.2">
      <c r="A215" t="s">
        <v>7</v>
      </c>
      <c r="B215" s="1" t="s">
        <v>182</v>
      </c>
      <c r="C215" s="5">
        <f>+SUM(C152:C152)+SUM(C155:C156)+SUM(C166:C169)+SUM(C173:C173)+SUM(C177:C182)+SUM(C186:C194)+SUM(C198:C212)</f>
        <v>-153092.76</v>
      </c>
      <c r="D215" s="5">
        <f>+SUM(D152:D152)+SUM(D155:D156)+SUM(D166:D169)+SUM(D173:D173)+SUM(D177:D182)+SUM(D186:D194)+SUM(D198:D212)</f>
        <v>-4368640.17</v>
      </c>
    </row>
  </sheetData>
  <mergeCells count="3">
    <mergeCell ref="A2:Y2"/>
    <mergeCell ref="A3:Y3"/>
    <mergeCell ref="A4:Y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2017-11-21T10:58:54Z</dcterms:modified>
</cp:coreProperties>
</file>