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0" documentId="8_{CF68EE45-254F-403A-8DED-4D09433787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3" r:id="rId2"/>
  </sheets>
  <definedNames>
    <definedName name="aporte">Planilha1!$D$18</definedName>
    <definedName name="patrimonio">Planilha1!$D$21</definedName>
    <definedName name="qtd_anos">Planilha1!$D$19</definedName>
    <definedName name="rendimento_carteira">Planilha1!$D$13</definedName>
    <definedName name="taxa_mensal">Planilha1!$D$20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C29" i="1"/>
  <c r="D33" i="1"/>
  <c r="D34" i="1"/>
  <c r="D35" i="1"/>
  <c r="D36" i="1"/>
  <c r="D37" i="1"/>
  <c r="D38" i="1"/>
  <c r="D39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H4" i="3"/>
  <c r="I7" i="1"/>
  <c r="D24" i="1"/>
  <c r="E24" i="1"/>
  <c r="D23" i="1"/>
  <c r="D22" i="1"/>
  <c r="E22" i="1"/>
  <c r="D21" i="1"/>
  <c r="E21" i="1"/>
  <c r="D20" i="1"/>
  <c r="E20" i="1"/>
  <c r="D15" i="1"/>
  <c r="D16" i="1"/>
</calcChain>
</file>

<file path=xl/sharedStrings.xml><?xml version="1.0" encoding="utf-8"?>
<sst xmlns="http://schemas.openxmlformats.org/spreadsheetml/2006/main" count="71" uniqueCount="36">
  <si>
    <t>CONFIGURAÇÕES</t>
  </si>
  <si>
    <t>Salário</t>
  </si>
  <si>
    <t>Rendimento Carteira</t>
  </si>
  <si>
    <t>Sugestão de Investimento (30%)</t>
  </si>
  <si>
    <t>INVESTIMENTOS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</si>
  <si>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</si>
  <si>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</si>
  <si>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</si>
  <si>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</si>
  <si>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</si>
  <si>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CENARIOS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</si>
  <si>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</si>
  <si>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</si>
  <si>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</si>
  <si>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</si>
  <si>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</si>
  <si>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</si>
  <si>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</si>
  <si>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</si>
  <si>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</si>
  <si>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</si>
  <si>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</si>
  <si>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</si>
  <si>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</si>
  <si>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</si>
  <si>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</si>
  <si>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</si>
  <si>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</si>
  <si>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</si>
  <si>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</si>
  <si>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</si>
  <si>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</si>
  <si>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</si>
  <si>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HÍBRIDOS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</si>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</sst>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&quot;R$&quot;* #,##0.00_-;\-&quot;R$&quot;* #,##0.00_-;_-&quot;R$&quot;* &quot;-&quot;??_-;_-@_-"/>
    <numFmt numFmtId="165" formatCode="&quot;R$&quot;\ #,##0.00"/>
  </numFmts>
  <fonts count="2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</font>
    <font>
      <sz val="14"/>
      <color theme="1"/>
      <name val="Segoe UI"/>
      <family val="2"/>
    </font>
    <font>
      <b/>
      <sz val="14"/>
      <color theme="1"/>
      <name val="Segoe UI"/>
      <family val="2"/>
    </font>
    <font>
      <sz val="18"/>
      <color theme="1"/>
      <name val="Aptos Narrow"/>
      <family val="2"/>
      <scheme val="minor"/>
    </font>
    <font>
      <sz val="14"/>
      <color theme="1"/>
      <name val="Segoe UI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20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0"/>
      <name val="Segoe UI Semibold"/>
    </font>
    <font>
      <sz val="12"/>
      <color theme="1"/>
      <name val="Segoe UI"/>
    </font>
    <font>
      <sz val="11"/>
      <color theme="1"/>
      <name val="Segoe UI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9C57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8" fillId="7" borderId="0" applyNumberFormat="0" applyBorder="0" applyAlignment="0" applyProtection="0"/>
  </cellStyleXfs>
  <cellXfs count="64">
    <xf numFmtId="0" fontId="0" fillId="0" borderId="0" xfId="0"/>
    <xf numFmtId="0" fontId="0" fillId="0" borderId="0" xfId="0" applyBorder="1"/>
    <xf numFmtId="165" fontId="1" fillId="5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0" fontId="1" fillId="5" borderId="5" xfId="0" applyNumberFormat="1" applyFont="1" applyFill="1" applyBorder="1" applyAlignment="1">
      <alignment horizontal="center"/>
    </xf>
    <xf numFmtId="8" fontId="1" fillId="4" borderId="5" xfId="0" applyNumberFormat="1" applyFont="1" applyFill="1" applyBorder="1" applyAlignment="1">
      <alignment horizontal="center"/>
    </xf>
    <xf numFmtId="0" fontId="0" fillId="6" borderId="0" xfId="0" applyFill="1" applyBorder="1"/>
    <xf numFmtId="0" fontId="0" fillId="3" borderId="0" xfId="0" applyFill="1" applyBorder="1"/>
    <xf numFmtId="0" fontId="6" fillId="6" borderId="6" xfId="0" applyFont="1" applyFill="1" applyBorder="1" applyAlignment="1">
      <alignment horizontal="left" indent="3"/>
    </xf>
    <xf numFmtId="8" fontId="1" fillId="6" borderId="4" xfId="0" applyNumberFormat="1" applyFont="1" applyFill="1" applyBorder="1"/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6" fillId="6" borderId="7" xfId="0" applyFont="1" applyFill="1" applyBorder="1" applyAlignment="1">
      <alignment horizontal="left" indent="3"/>
    </xf>
    <xf numFmtId="0" fontId="0" fillId="6" borderId="8" xfId="0" applyFill="1" applyBorder="1"/>
    <xf numFmtId="8" fontId="1" fillId="6" borderId="9" xfId="0" applyNumberFormat="1" applyFont="1" applyFill="1" applyBorder="1"/>
    <xf numFmtId="0" fontId="10" fillId="2" borderId="3" xfId="0" applyFont="1" applyFill="1" applyBorder="1" applyAlignment="1"/>
    <xf numFmtId="165" fontId="0" fillId="0" borderId="0" xfId="0" applyNumberFormat="1"/>
    <xf numFmtId="165" fontId="1" fillId="6" borderId="4" xfId="0" applyNumberFormat="1" applyFont="1" applyFill="1" applyBorder="1"/>
    <xf numFmtId="165" fontId="1" fillId="6" borderId="9" xfId="0" applyNumberFormat="1" applyFont="1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5" fillId="10" borderId="13" xfId="1" applyNumberFormat="1" applyFont="1" applyFill="1" applyBorder="1" applyAlignment="1">
      <alignment horizontal="center"/>
    </xf>
    <xf numFmtId="10" fontId="15" fillId="10" borderId="14" xfId="0" applyNumberFormat="1" applyFont="1" applyFill="1" applyBorder="1" applyAlignment="1">
      <alignment horizontal="center"/>
    </xf>
    <xf numFmtId="165" fontId="15" fillId="10" borderId="15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3"/>
    </xf>
    <xf numFmtId="8" fontId="1" fillId="4" borderId="0" xfId="0" applyNumberFormat="1" applyFont="1" applyFill="1" applyBorder="1" applyAlignment="1">
      <alignment horizontal="center"/>
    </xf>
    <xf numFmtId="0" fontId="1" fillId="0" borderId="0" xfId="0" applyFont="1"/>
    <xf numFmtId="0" fontId="0" fillId="11" borderId="0" xfId="0" applyFill="1"/>
    <xf numFmtId="0" fontId="16" fillId="0" borderId="0" xfId="0" applyFont="1"/>
    <xf numFmtId="0" fontId="12" fillId="11" borderId="0" xfId="0" applyFont="1" applyFill="1"/>
    <xf numFmtId="0" fontId="17" fillId="11" borderId="0" xfId="0" applyFont="1" applyFill="1" applyAlignment="1">
      <alignment horizontal="left"/>
    </xf>
    <xf numFmtId="0" fontId="18" fillId="8" borderId="0" xfId="0" applyFont="1" applyFill="1"/>
    <xf numFmtId="165" fontId="19" fillId="8" borderId="0" xfId="0" applyNumberFormat="1" applyFont="1" applyFill="1" applyAlignment="1">
      <alignment horizontal="center"/>
    </xf>
    <xf numFmtId="0" fontId="0" fillId="8" borderId="0" xfId="0" applyFill="1"/>
    <xf numFmtId="0" fontId="2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wrapText="1"/>
    </xf>
    <xf numFmtId="0" fontId="19" fillId="8" borderId="0" xfId="0" applyFont="1" applyFill="1" applyAlignment="1">
      <alignment horizontal="center"/>
    </xf>
    <xf numFmtId="165" fontId="0" fillId="8" borderId="0" xfId="0" applyNumberFormat="1" applyFill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21" fillId="8" borderId="0" xfId="2" applyFont="1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8" borderId="0" xfId="0" applyNumberFormat="1" applyFill="1"/>
    <xf numFmtId="0" fontId="13" fillId="9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left" indent="3"/>
    </xf>
    <xf numFmtId="0" fontId="14" fillId="10" borderId="17" xfId="0" applyFont="1" applyFill="1" applyBorder="1" applyAlignment="1">
      <alignment horizontal="left" indent="3"/>
    </xf>
    <xf numFmtId="0" fontId="14" fillId="10" borderId="18" xfId="0" applyFont="1" applyFill="1" applyBorder="1" applyAlignment="1">
      <alignment horizontal="left" indent="3"/>
    </xf>
    <xf numFmtId="0" fontId="14" fillId="10" borderId="19" xfId="0" applyFont="1" applyFill="1" applyBorder="1" applyAlignment="1">
      <alignment horizontal="left" indent="3"/>
    </xf>
    <xf numFmtId="0" fontId="14" fillId="10" borderId="20" xfId="0" applyFont="1" applyFill="1" applyBorder="1" applyAlignment="1">
      <alignment horizontal="left" indent="3"/>
    </xf>
    <xf numFmtId="0" fontId="14" fillId="10" borderId="21" xfId="0" applyFont="1" applyFill="1" applyBorder="1" applyAlignment="1">
      <alignment horizontal="left" indent="3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 indent="3"/>
    </xf>
    <xf numFmtId="0" fontId="3" fillId="5" borderId="5" xfId="0" applyFont="1" applyFill="1" applyBorder="1" applyAlignment="1">
      <alignment horizontal="left" indent="3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C9-4FF1-A51F-67BD8F164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C9-4FF1-A51F-67BD8F164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C9-4FF1-A51F-67BD8F164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C9-4FF1-A51F-67BD8F1649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C9-4FF1-A51F-67BD8F1649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C9-4FF1-A51F-67BD8F1649FF}"/>
              </c:ext>
            </c:extLst>
          </c:dPt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0.28999999999999998</c:v>
                </c:pt>
                <c:pt idx="1">
                  <c:v>0.36</c:v>
                </c:pt>
                <c:pt idx="2">
                  <c:v>0.19</c:v>
                </c:pt>
                <c:pt idx="3">
                  <c:v>0.08</c:v>
                </c:pt>
                <c:pt idx="4">
                  <c:v>0.05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D36-97E7-5EF0DFFE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4</xdr:col>
      <xdr:colOff>181746</xdr:colOff>
      <xdr:row>6</xdr:row>
      <xdr:rowOff>115208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5BE2DD-55D1-4568-8ADA-8BE5B168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23825" y="0"/>
          <a:ext cx="5726657" cy="1470480"/>
        </a:xfrm>
        <a:prstGeom prst="rect">
          <a:avLst/>
        </a:prstGeom>
      </xdr:spPr>
    </xdr:pic>
    <xdr:clientData/>
  </xdr:twoCellAnchor>
  <xdr:twoCellAnchor>
    <xdr:from>
      <xdr:col>1</xdr:col>
      <xdr:colOff>342900</xdr:colOff>
      <xdr:row>40</xdr:row>
      <xdr:rowOff>85725</xdr:rowOff>
    </xdr:from>
    <xdr:to>
      <xdr:col>4</xdr:col>
      <xdr:colOff>142875</xdr:colOff>
      <xdr:row>56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0580F6-E2E6-BAB6-86A7-2F96AD4BC03C}"/>
            </a:ext>
            <a:ext uri="{147F2762-F138-4A5C-976F-8EAC2B608ADB}">
              <a16:predDERef xmlns:a16="http://schemas.microsoft.com/office/drawing/2014/main" pred="{525BE2DD-55D1-4568-8ADA-8BE5B168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9"/>
  <sheetViews>
    <sheetView showGridLines="0" tabSelected="1" workbookViewId="0">
      <selection activeCell="H38" sqref="H38"/>
    </sheetView>
  </sheetViews>
  <sheetFormatPr defaultColWidth="0" defaultRowHeight="15"/>
  <cols>
    <col min="1" max="1" width="4.42578125" customWidth="1"/>
    <col min="2" max="2" width="35.140625" customWidth="1"/>
    <col min="3" max="3" width="25.7109375" customWidth="1"/>
    <col min="4" max="4" width="19.28515625" customWidth="1"/>
    <col min="5" max="5" width="15.85546875" bestFit="1" customWidth="1"/>
    <col min="6" max="6" width="4.7109375" customWidth="1"/>
    <col min="7" max="7" width="18.5703125" customWidth="1"/>
    <col min="8" max="8" width="19.28515625" customWidth="1"/>
    <col min="9" max="9" width="15" customWidth="1"/>
    <col min="10" max="11" width="8.5703125" customWidth="1"/>
  </cols>
  <sheetData>
    <row r="3" spans="2:9" ht="15.75" thickBot="1"/>
    <row r="4" spans="2:9" ht="26.25">
      <c r="G4" s="50" t="s">
        <v>0</v>
      </c>
      <c r="H4" s="51"/>
      <c r="I4" s="52"/>
    </row>
    <row r="5" spans="2:9" ht="17.25" customHeight="1">
      <c r="G5" s="53" t="s">
        <v>1</v>
      </c>
      <c r="H5" s="54"/>
      <c r="I5" s="22">
        <v>3000</v>
      </c>
    </row>
    <row r="6" spans="2:9" ht="17.25">
      <c r="G6" s="55" t="s">
        <v>2</v>
      </c>
      <c r="H6" s="56"/>
      <c r="I6" s="23">
        <v>8.0000000000000002E-3</v>
      </c>
    </row>
    <row r="7" spans="2:9" ht="18" thickBot="1">
      <c r="G7" s="57" t="s">
        <v>3</v>
      </c>
      <c r="H7" s="58"/>
      <c r="I7" s="24">
        <f>I5*30%</f>
        <v>900</v>
      </c>
    </row>
    <row r="10" spans="2:9" ht="15.75" thickBot="1"/>
    <row r="11" spans="2:9" ht="29.25" customHeight="1">
      <c r="B11" s="59" t="s">
        <v>4</v>
      </c>
      <c r="C11" s="60"/>
      <c r="D11" s="61"/>
      <c r="F11" s="21"/>
      <c r="G11" s="20"/>
    </row>
    <row r="12" spans="2:9" ht="20.25">
      <c r="B12" s="63" t="s">
        <v>5</v>
      </c>
      <c r="C12" s="63"/>
      <c r="D12" s="2">
        <v>450</v>
      </c>
    </row>
    <row r="13" spans="2:9" ht="20.25">
      <c r="B13" s="63" t="s">
        <v>6</v>
      </c>
      <c r="C13" s="63"/>
      <c r="D13" s="3">
        <v>2</v>
      </c>
    </row>
    <row r="14" spans="2:9" ht="20.25">
      <c r="B14" s="63" t="s">
        <v>7</v>
      </c>
      <c r="C14" s="63"/>
      <c r="D14" s="4">
        <v>1.7999999999999999E-2</v>
      </c>
    </row>
    <row r="15" spans="2:9" ht="20.25">
      <c r="B15" s="62" t="s">
        <v>8</v>
      </c>
      <c r="C15" s="62"/>
      <c r="D15" s="5">
        <f>FV(D14,D13*12,D12*-1)</f>
        <v>13360.713883668979</v>
      </c>
    </row>
    <row r="16" spans="2:9" ht="20.25">
      <c r="B16" s="62" t="s">
        <v>9</v>
      </c>
      <c r="C16" s="62"/>
      <c r="D16" s="5">
        <f>D15*1%</f>
        <v>133.60713883668978</v>
      </c>
    </row>
    <row r="17" spans="1:5" ht="20.25">
      <c r="B17" s="25"/>
      <c r="C17" s="25"/>
      <c r="D17" s="26"/>
    </row>
    <row r="18" spans="1:5" ht="25.5" customHeight="1" thickBot="1"/>
    <row r="19" spans="1:5" ht="20.25" customHeight="1">
      <c r="A19" s="1"/>
      <c r="B19" s="10" t="s">
        <v>10</v>
      </c>
      <c r="C19" s="11"/>
      <c r="D19" s="12"/>
      <c r="E19" s="16" t="s">
        <v>11</v>
      </c>
    </row>
    <row r="20" spans="1:5" ht="15" customHeight="1">
      <c r="A20" s="1"/>
      <c r="B20" s="8" t="s">
        <v>12</v>
      </c>
      <c r="C20" s="6"/>
      <c r="D20" s="9">
        <f>FV($D14,2*12,D12*-1)</f>
        <v>13360.713883668979</v>
      </c>
      <c r="E20" s="9">
        <f>D20*1%</f>
        <v>133.60713883668978</v>
      </c>
    </row>
    <row r="21" spans="1:5" ht="15" customHeight="1">
      <c r="A21" s="1"/>
      <c r="B21" s="8" t="s">
        <v>13</v>
      </c>
      <c r="C21" s="6"/>
      <c r="D21" s="9">
        <f>FV($D14,5*12,D12*-1)</f>
        <v>47913.288953122006</v>
      </c>
      <c r="E21" s="9">
        <f>D21*1%</f>
        <v>479.13288953122009</v>
      </c>
    </row>
    <row r="22" spans="1:5" ht="15" customHeight="1">
      <c r="A22" s="1"/>
      <c r="B22" s="8" t="s">
        <v>14</v>
      </c>
      <c r="C22" s="6"/>
      <c r="D22" s="9">
        <f>FV(D14,10*12,D12*-1)</f>
        <v>187653.90823845856</v>
      </c>
      <c r="E22" s="18">
        <f>D22*1%</f>
        <v>1876.5390823845858</v>
      </c>
    </row>
    <row r="23" spans="1:5" ht="20.25">
      <c r="A23" s="1"/>
      <c r="B23" s="8" t="s">
        <v>15</v>
      </c>
      <c r="C23" s="6"/>
      <c r="D23" s="9">
        <f>FV($D14,20*12,D12*-1)</f>
        <v>1783867.3875636295</v>
      </c>
      <c r="E23" s="18">
        <f>D23*1%</f>
        <v>17838.673875636297</v>
      </c>
    </row>
    <row r="24" spans="1:5" ht="21" thickBot="1">
      <c r="A24" s="1"/>
      <c r="B24" s="13" t="s">
        <v>16</v>
      </c>
      <c r="C24" s="14"/>
      <c r="D24" s="15">
        <f>FV($D14,30*12,D12*-1)</f>
        <v>15361508.778019855</v>
      </c>
      <c r="E24" s="19">
        <f>D24*1%</f>
        <v>153615.08778019855</v>
      </c>
    </row>
    <row r="25" spans="1:5">
      <c r="A25" s="7"/>
      <c r="B25" s="7"/>
      <c r="C25" s="1"/>
      <c r="D25" s="1"/>
    </row>
    <row r="27" spans="1:5" ht="16.5" customHeight="1"/>
    <row r="28" spans="1:5" ht="33.75" customHeight="1">
      <c r="A28" s="29"/>
      <c r="B28" s="31" t="s">
        <v>17</v>
      </c>
      <c r="C28" s="30" t="s">
        <v>18</v>
      </c>
      <c r="D28" s="28"/>
    </row>
    <row r="29" spans="1:5" ht="24" customHeight="1">
      <c r="B29" s="32" t="s">
        <v>19</v>
      </c>
      <c r="C29" s="33">
        <f>D12</f>
        <v>450</v>
      </c>
      <c r="D29" s="34"/>
    </row>
    <row r="30" spans="1:5">
      <c r="C30" s="27"/>
    </row>
    <row r="31" spans="1:5" ht="13.5" customHeight="1">
      <c r="C31" s="27"/>
    </row>
    <row r="32" spans="1:5" ht="21" customHeight="1">
      <c r="B32" s="37" t="s">
        <v>20</v>
      </c>
      <c r="C32" s="38" t="s">
        <v>21</v>
      </c>
      <c r="D32" s="39" t="s">
        <v>22</v>
      </c>
    </row>
    <row r="33" spans="2:4" ht="16.5">
      <c r="B33" s="35" t="s">
        <v>23</v>
      </c>
      <c r="C33" s="36">
        <v>0.28999999999999998</v>
      </c>
      <c r="D33" s="17">
        <f>C29*C33</f>
        <v>130.5</v>
      </c>
    </row>
    <row r="34" spans="2:4">
      <c r="B34" s="20" t="s">
        <v>24</v>
      </c>
      <c r="C34" s="36">
        <v>0.36</v>
      </c>
      <c r="D34" s="17">
        <f>C29*C34</f>
        <v>162</v>
      </c>
    </row>
    <row r="35" spans="2:4">
      <c r="B35" s="20" t="s">
        <v>25</v>
      </c>
      <c r="C35" s="36">
        <v>0.19</v>
      </c>
      <c r="D35" s="17">
        <f>C29*C35</f>
        <v>85.5</v>
      </c>
    </row>
    <row r="36" spans="2:4">
      <c r="B36" s="20" t="s">
        <v>26</v>
      </c>
      <c r="C36" s="36">
        <v>0.08</v>
      </c>
      <c r="D36" s="17">
        <f>C29*C36</f>
        <v>36</v>
      </c>
    </row>
    <row r="37" spans="2:4">
      <c r="B37" s="20" t="s">
        <v>27</v>
      </c>
      <c r="C37" s="36">
        <v>0.05</v>
      </c>
      <c r="D37" s="17">
        <f>C29*C37</f>
        <v>22.5</v>
      </c>
    </row>
    <row r="38" spans="2:4">
      <c r="B38" s="20" t="s">
        <v>28</v>
      </c>
      <c r="C38" s="36">
        <v>0.02</v>
      </c>
      <c r="D38" s="17">
        <f>C29*C38</f>
        <v>9</v>
      </c>
    </row>
    <row r="39" spans="2:4">
      <c r="B39" s="34"/>
      <c r="C39" s="34"/>
      <c r="D39" s="40">
        <f>SUM(D33,D34,D35,D36,D37,D38)</f>
        <v>445.5</v>
      </c>
    </row>
  </sheetData>
  <mergeCells count="10">
    <mergeCell ref="B15:C15"/>
    <mergeCell ref="B16:C16"/>
    <mergeCell ref="B12:C12"/>
    <mergeCell ref="B13:C13"/>
    <mergeCell ref="B14:C14"/>
    <mergeCell ref="G4:I4"/>
    <mergeCell ref="G5:H5"/>
    <mergeCell ref="G6:H6"/>
    <mergeCell ref="G7:H7"/>
    <mergeCell ref="B11:D11"/>
  </mergeCells>
  <dataValidations count="1">
    <dataValidation type="list" allowBlank="1" showInputMessage="1" showErrorMessage="1" sqref="C28" xr:uid="{50FB87E5-E973-4459-9218-C1613AFE4B41}">
      <formula1>"conservador, moderado, agressivo 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6417-5AA4-4BFF-B306-34341F7C81B2}">
  <dimension ref="A2:H21"/>
  <sheetViews>
    <sheetView zoomScaleNormal="60" zoomScaleSheetLayoutView="100" workbookViewId="0"/>
  </sheetViews>
  <sheetFormatPr defaultRowHeight="15"/>
  <cols>
    <col min="1" max="1" width="6.5703125" bestFit="1" customWidth="1"/>
    <col min="2" max="2" width="11.42578125" bestFit="1" customWidth="1"/>
    <col min="3" max="3" width="17.7109375" bestFit="1" customWidth="1"/>
    <col min="4" max="4" width="6.7109375" customWidth="1"/>
    <col min="7" max="7" width="16.140625" bestFit="1" customWidth="1"/>
  </cols>
  <sheetData>
    <row r="2" spans="1:8">
      <c r="A2" s="41" t="s">
        <v>29</v>
      </c>
      <c r="B2" s="41" t="s">
        <v>17</v>
      </c>
      <c r="C2" s="42" t="s">
        <v>20</v>
      </c>
      <c r="D2" s="42" t="s">
        <v>30</v>
      </c>
    </row>
    <row r="3" spans="1:8">
      <c r="A3" t="str">
        <f>B3&amp;"-"&amp;C3</f>
        <v>Conservador-PAPEL</v>
      </c>
      <c r="B3" t="s">
        <v>31</v>
      </c>
      <c r="C3" s="20" t="s">
        <v>23</v>
      </c>
      <c r="D3" s="36">
        <v>0.3</v>
      </c>
      <c r="H3" s="20" t="s">
        <v>30</v>
      </c>
    </row>
    <row r="4" spans="1:8">
      <c r="A4" t="str">
        <f>B4&amp;"-"&amp;C4</f>
        <v>Conservador-TIJOLO</v>
      </c>
      <c r="B4" t="s">
        <v>31</v>
      </c>
      <c r="C4" s="20" t="s">
        <v>24</v>
      </c>
      <c r="D4" s="36">
        <v>0.5</v>
      </c>
      <c r="G4" s="46" t="s">
        <v>32</v>
      </c>
      <c r="H4" s="49">
        <f>VLOOKUP(G4,A2:D20,4,FALSE)</f>
        <v>0.35</v>
      </c>
    </row>
    <row r="5" spans="1:8">
      <c r="A5" t="str">
        <f>B5&amp;"-"&amp;C5</f>
        <v>Conservador-HÍBRIDOS</v>
      </c>
      <c r="B5" t="s">
        <v>31</v>
      </c>
      <c r="C5" s="20" t="s">
        <v>33</v>
      </c>
      <c r="D5" s="36">
        <v>0.1</v>
      </c>
    </row>
    <row r="6" spans="1:8">
      <c r="A6" t="str">
        <f>B6&amp;"-"&amp;C6</f>
        <v>Conservador-FOFs</v>
      </c>
      <c r="B6" t="s">
        <v>31</v>
      </c>
      <c r="C6" s="20" t="s">
        <v>26</v>
      </c>
      <c r="D6" s="36">
        <v>0.1</v>
      </c>
    </row>
    <row r="7" spans="1:8">
      <c r="A7" t="str">
        <f>B7&amp;"-"&amp;C7</f>
        <v>Conservador-DESENVOLVIMENTO</v>
      </c>
      <c r="B7" t="s">
        <v>31</v>
      </c>
      <c r="C7" s="20" t="s">
        <v>27</v>
      </c>
      <c r="D7" s="36">
        <v>0</v>
      </c>
    </row>
    <row r="8" spans="1:8" ht="15.75" thickBot="1">
      <c r="A8" s="43" t="str">
        <f>B8&amp;"-"&amp;C8</f>
        <v>Conservador-HOTELARIAS</v>
      </c>
      <c r="B8" s="43" t="s">
        <v>31</v>
      </c>
      <c r="C8" s="44" t="s">
        <v>28</v>
      </c>
      <c r="D8" s="45">
        <v>0</v>
      </c>
    </row>
    <row r="9" spans="1:8">
      <c r="A9" t="str">
        <f>B9&amp;"-"&amp;C9</f>
        <v>Moderado-PAPEL</v>
      </c>
      <c r="B9" t="s">
        <v>34</v>
      </c>
      <c r="C9" s="20" t="s">
        <v>23</v>
      </c>
      <c r="D9" s="36">
        <v>0.32</v>
      </c>
    </row>
    <row r="10" spans="1:8">
      <c r="A10" s="34" t="str">
        <f>B10&amp;"-"&amp;C10</f>
        <v>Moderado-TIJOLO</v>
      </c>
      <c r="B10" s="34" t="s">
        <v>34</v>
      </c>
      <c r="C10" s="47" t="s">
        <v>24</v>
      </c>
      <c r="D10" s="48">
        <v>0.35</v>
      </c>
    </row>
    <row r="11" spans="1:8">
      <c r="A11" t="str">
        <f>B11&amp;"-"&amp;C11</f>
        <v>Moderado-HÍBRIDOS</v>
      </c>
      <c r="B11" t="s">
        <v>34</v>
      </c>
      <c r="C11" s="20" t="s">
        <v>33</v>
      </c>
      <c r="D11" s="36">
        <v>0.08</v>
      </c>
    </row>
    <row r="12" spans="1:8">
      <c r="A12" t="str">
        <f>B12&amp;"-"&amp;C12</f>
        <v>Moderado-FOFs</v>
      </c>
      <c r="B12" t="s">
        <v>34</v>
      </c>
      <c r="C12" s="20" t="s">
        <v>26</v>
      </c>
      <c r="D12" s="36">
        <v>0.05</v>
      </c>
    </row>
    <row r="13" spans="1:8">
      <c r="A13" t="str">
        <f>B13&amp;"-"&amp;C13</f>
        <v>Moderado-DESENVOLVIMENTO</v>
      </c>
      <c r="B13" t="s">
        <v>34</v>
      </c>
      <c r="C13" s="20" t="s">
        <v>27</v>
      </c>
      <c r="D13" s="36">
        <v>0.1</v>
      </c>
    </row>
    <row r="14" spans="1:8" ht="15.75" thickBot="1">
      <c r="A14" s="43" t="str">
        <f>B14&amp;"-"&amp;C14</f>
        <v>Moderado-HOTELARIAS</v>
      </c>
      <c r="B14" s="43" t="s">
        <v>34</v>
      </c>
      <c r="C14" s="44" t="s">
        <v>28</v>
      </c>
      <c r="D14" s="45">
        <v>0.1</v>
      </c>
    </row>
    <row r="15" spans="1:8">
      <c r="A15" t="str">
        <f>B15&amp;"-"&amp;C15</f>
        <v>Agressivo-PAPEL</v>
      </c>
      <c r="B15" t="s">
        <v>35</v>
      </c>
      <c r="C15" s="20" t="s">
        <v>23</v>
      </c>
      <c r="D15" s="36">
        <v>0.5</v>
      </c>
    </row>
    <row r="16" spans="1:8">
      <c r="A16" t="str">
        <f>B16&amp;"-"&amp;C16</f>
        <v>Agressivo-TIJOLO</v>
      </c>
      <c r="B16" t="s">
        <v>35</v>
      </c>
      <c r="C16" s="20" t="s">
        <v>24</v>
      </c>
      <c r="D16" s="36">
        <v>0.1</v>
      </c>
    </row>
    <row r="17" spans="1:4">
      <c r="A17" t="str">
        <f>B17&amp;"-"&amp;C17</f>
        <v>Agressivo-HÍBRIDOS</v>
      </c>
      <c r="B17" t="s">
        <v>35</v>
      </c>
      <c r="C17" s="20" t="s">
        <v>33</v>
      </c>
      <c r="D17" s="36">
        <v>0.05</v>
      </c>
    </row>
    <row r="18" spans="1:4">
      <c r="A18" t="str">
        <f>B18&amp;"-"&amp;C18</f>
        <v>Agressivo-FOFs</v>
      </c>
      <c r="B18" t="s">
        <v>35</v>
      </c>
      <c r="C18" s="20" t="s">
        <v>26</v>
      </c>
      <c r="D18" s="36">
        <v>0.05</v>
      </c>
    </row>
    <row r="19" spans="1:4">
      <c r="A19" t="str">
        <f>B19&amp;"-"&amp;C19</f>
        <v>Agressivo-DESENVOLVIMENTO</v>
      </c>
      <c r="B19" t="s">
        <v>35</v>
      </c>
      <c r="C19" s="20" t="s">
        <v>27</v>
      </c>
      <c r="D19" s="36">
        <v>0.2</v>
      </c>
    </row>
    <row r="20" spans="1:4">
      <c r="A20" t="str">
        <f>B20&amp;"-"&amp;C20</f>
        <v>Agressivo-HOTELARIAS</v>
      </c>
      <c r="B20" t="s">
        <v>35</v>
      </c>
      <c r="C20" s="20" t="s">
        <v>28</v>
      </c>
      <c r="D20" s="36">
        <v>0.1</v>
      </c>
    </row>
    <row r="21" spans="1:4">
      <c r="D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2025-06-13T18:59:26Z</dcterms:created>
  <dcterms:modified xsi:type="dcterms:W3CDTF">2025-06-19T18:26:25Z</dcterms:modified>
  <cp:category/>
  <cp:contentStatus/>
</cp:coreProperties>
</file>