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0490" windowHeight="7500" tabRatio="615"/>
  </bookViews>
  <sheets>
    <sheet name="APP" sheetId="1" r:id="rId1"/>
    <sheet name="Planilha1 (2)" sheetId="3" state="hidden" r:id="rId2"/>
    <sheet name="Configuração" sheetId="2" r:id="rId3"/>
  </sheets>
  <externalReferences>
    <externalReference r:id="rId5"/>
  </externalReferences>
  <definedNames>
    <definedName name="Selic_Atual_API">APP!$B$11</definedName>
    <definedName name="Aporte_Mensal">APP!$C$19</definedName>
    <definedName name="Tempo_de_Investimento_Em_Anos">APP!$C$20</definedName>
    <definedName name="Selic_Atual_Manipulada">APP!$C$21</definedName>
    <definedName name="Selic_Atual_Ano_Manipulada">APP!$C$21</definedName>
    <definedName name="Selic_Atual_Ano_API">APP!$B$11</definedName>
    <definedName name="Patrimonio_Acumulado">APP!$C$23</definedName>
    <definedName name="Rendimento_Mensal">APP!$C$24</definedName>
    <definedName name="Patrimonio_2_Anos">APP!$C$27</definedName>
    <definedName name="Patrimonio_5_Anos">APP!$C$28</definedName>
    <definedName name="Patrimonio_10_Anos">APP!$C$29</definedName>
    <definedName name="Patrimonio_15_Anos">APP!$C$30</definedName>
    <definedName name="Selic_Atual_API" localSheetId="1">'Planilha1 (2)'!$B$11</definedName>
    <definedName name="Aporte_Mensal" localSheetId="1">'Planilha1 (2)'!$C$15</definedName>
    <definedName name="Tempo_de_Investimento_Em_Anos" localSheetId="1">'Planilha1 (2)'!$C$16</definedName>
    <definedName name="Selic_Atual_Manipulada" localSheetId="1">'Planilha1 (2)'!$C$17</definedName>
    <definedName name="Selic_Atual_Ano_Manipulada" localSheetId="1">'Planilha1 (2)'!$C$17</definedName>
    <definedName name="Selic_Atual_Ano_API" localSheetId="1">'Planilha1 (2)'!$B$11</definedName>
    <definedName name="Patrimonio_Acumulado" localSheetId="1">'Planilha1 (2)'!$C$19</definedName>
    <definedName name="Rendimento_Mensal" localSheetId="1">'Planilha1 (2)'!$C$20</definedName>
    <definedName name="Patrimonio_2_Anos" localSheetId="1">'Planilha1 (2)'!$C$22</definedName>
    <definedName name="Patrimonio_5_Anos" localSheetId="1">'Planilha1 (2)'!$C$23</definedName>
    <definedName name="Patrimonio_10_Anos" localSheetId="1">'Planilha1 (2)'!$C$24</definedName>
    <definedName name="Patrimonio_15_Anos" localSheetId="1">'Planilha1 (2)'!$C$25</definedName>
    <definedName name="ExternalData_1" localSheetId="0">APP!$B$11</definedName>
    <definedName name="aporte">[1]APP!$D$17</definedName>
    <definedName name="patrimonio">[1]APP!$D$20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aline</author>
  </authors>
  <commentList>
    <comment ref="D10" authorId="0">
      <text>
        <r>
          <rPr>
            <b/>
            <sz val="9"/>
            <rFont val="Arial"/>
            <charset val="0"/>
          </rPr>
          <t>aline:</t>
        </r>
        <r>
          <rPr>
            <sz val="9"/>
            <rFont val="Arial"/>
            <charset val="0"/>
          </rPr>
          <t xml:space="preserve">
https://api.bcb.gov.br/dados/serie/bcdata.sgs.1178/dados/ultimos/1?formato=json
</t>
        </r>
      </text>
    </comment>
  </commentList>
</comments>
</file>

<file path=xl/comments2.xml><?xml version="1.0" encoding="utf-8"?>
<comments xmlns="http://schemas.openxmlformats.org/spreadsheetml/2006/main">
  <authors>
    <author>aline</author>
  </authors>
  <commentList>
    <comment ref="C10" authorId="0">
      <text>
        <r>
          <rPr>
            <b/>
            <sz val="9"/>
            <rFont val="Arial"/>
            <charset val="0"/>
          </rPr>
          <t>aline:</t>
        </r>
        <r>
          <rPr>
            <sz val="9"/>
            <rFont val="Arial"/>
            <charset val="0"/>
          </rPr>
          <t xml:space="preserve">
https://api.bcb.gov.br/dados/serie/bcdata.sgs.1178/dados/ultimos/1?formato=json
</t>
        </r>
      </text>
    </comment>
  </commentList>
</comments>
</file>

<file path=xl/connections.xml><?xml version="1.0" encoding="utf-8"?>
<connections xmlns="http://schemas.openxmlformats.org/spreadsheetml/2006/main">
  <connection id="1" name="Conexão1" type="4" background="1" refreshedVersion="2" saveData="1">
    <webPr parsePre="1" consecutive="1" xl2000="1" url="https://api.bcb.gov.br/dados/serie/bcdata.sgs.1178/dados/ultimos/1?formato=json"/>
  </connection>
</connections>
</file>

<file path=xl/sharedStrings.xml><?xml version="1.0" encoding="utf-8"?>
<sst xmlns="http://schemas.openxmlformats.org/spreadsheetml/2006/main" count="87" uniqueCount="51">
  <si>
    <t>Taxa SELIC do dia:</t>
  </si>
  <si>
    <t>Fonte: Api BCB</t>
  </si>
  <si>
    <t>[{"data":"10/09/2026","valor":"13.90"}]</t>
  </si>
  <si>
    <t>Meu salário mensal</t>
  </si>
  <si>
    <t>Sugestão de investimento 30%</t>
  </si>
  <si>
    <t>Tesouro SELIC</t>
  </si>
  <si>
    <t>Qual o meu aporte inicial?</t>
  </si>
  <si>
    <t>Quanto vou inverstir por mês?</t>
  </si>
  <si>
    <t>Por quanto tempo em anos quero investir?</t>
  </si>
  <si>
    <t>Qual o percentual de juros mensal?</t>
  </si>
  <si>
    <t>Qual será o meu patrimônio acumulado?</t>
  </si>
  <si>
    <t>Qual será o meu rendimento mensal?</t>
  </si>
  <si>
    <t>Tempo em anos</t>
  </si>
  <si>
    <t>Patrimônio acumulado</t>
  </si>
  <si>
    <t>Rendimentos</t>
  </si>
  <si>
    <t>Fundos imobiliários - divisão de investimentos</t>
  </si>
  <si>
    <t>Perfil</t>
  </si>
  <si>
    <t>Moderado</t>
  </si>
  <si>
    <t>Aporte mensal</t>
  </si>
  <si>
    <t>Tipo de FIIs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</si>
  <si>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</si>
  <si>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</si>
  <si>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</si>
  <si>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</si>
  <si>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</si>
  <si>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</si>
  <si>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</si>
  <si>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</si>
  <si>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[{"data":"08/09/2026","valor":"13.90"}]</t>
  </si>
  <si>
    <t>Por quantos anos quero investir?</t>
  </si>
  <si>
    <t>Quanto será o meu patrimônio acumulado?</t>
  </si>
  <si>
    <t>Qual será meu rendimento mensal?</t>
  </si>
  <si>
    <r>
      <rPr>
        <sz val="13"/>
        <color theme="1"/>
        <rFont val="Segoe UI Historic"/>
        <charset val="134"/>
      </rPr>
      <t xml:space="preserve">Quanto será meu patrimônio em </t>
    </r>
    <r>
      <rPr>
        <b/>
        <sz val="13"/>
        <color theme="1"/>
        <rFont val="Segoe UI Historic"/>
        <charset val="134"/>
      </rPr>
      <t>2 anos</t>
    </r>
    <r>
      <rPr>
        <sz val="13"/>
        <color theme="1"/>
        <rFont val="Segoe UI Historic"/>
        <charset val="134"/>
      </rPr>
      <t>?</t>
    </r>
  </si>
  <si>
    <r>
      <rPr>
        <sz val="13"/>
        <color theme="1"/>
        <rFont val="Segoe UI Historic"/>
        <charset val="134"/>
      </rPr>
      <t>Quanto será meu patrimônio em</t>
    </r>
    <r>
      <rPr>
        <b/>
        <sz val="13"/>
        <color theme="1"/>
        <rFont val="Segoe UI Historic"/>
        <charset val="134"/>
      </rPr>
      <t xml:space="preserve"> 5 anos</t>
    </r>
    <r>
      <rPr>
        <sz val="13"/>
        <color theme="1"/>
        <rFont val="Segoe UI Historic"/>
        <charset val="134"/>
      </rPr>
      <t>?</t>
    </r>
  </si>
  <si>
    <r>
      <rPr>
        <sz val="13"/>
        <color theme="1"/>
        <rFont val="Segoe UI Historic"/>
        <charset val="134"/>
      </rPr>
      <t xml:space="preserve">Quanto será meu patrimônio em </t>
    </r>
    <r>
      <rPr>
        <b/>
        <sz val="13"/>
        <color theme="1"/>
        <rFont val="Segoe UI Historic"/>
        <charset val="134"/>
      </rPr>
      <t>10 anos</t>
    </r>
    <r>
      <rPr>
        <sz val="13"/>
        <color theme="1"/>
        <rFont val="Segoe UI Historic"/>
        <charset val="134"/>
      </rPr>
      <t>?</t>
    </r>
  </si>
  <si>
    <r>
      <rPr>
        <sz val="13"/>
        <color theme="1"/>
        <rFont val="Segoe UI Historic"/>
        <charset val="134"/>
      </rPr>
      <t xml:space="preserve">Quanto será meu patrimônio em </t>
    </r>
    <r>
      <rPr>
        <b/>
        <sz val="13"/>
        <color theme="1"/>
        <rFont val="Segoe UI Historic"/>
        <charset val="134"/>
      </rPr>
      <t>15 anos</t>
    </r>
    <r>
      <rPr>
        <sz val="13"/>
        <color theme="1"/>
        <rFont val="Segoe UI Historic"/>
        <charset val="134"/>
      </rPr>
      <t>?</t>
    </r>
  </si>
  <si>
    <t>Caminho API</t>
  </si>
  <si>
    <t>https://api.bcb.gov.br/dados/serie/bcdata.sgs.1178/dados/ultimos/1?formato=json</t>
  </si>
  <si>
    <t>Perfis</t>
  </si>
  <si>
    <t>CHAVE</t>
  </si>
  <si>
    <t>PERFIL</t>
  </si>
  <si>
    <t>TIPO DE FII</t>
  </si>
  <si>
    <t>%</t>
  </si>
  <si>
    <t>Agressivo</t>
  </si>
  <si>
    <t>Conservador</t>
  </si>
  <si>
    <t>PAPEL</t>
  </si>
  <si>
    <t>TIJOLO</t>
  </si>
  <si>
    <t>HÍBRIDOS</t>
  </si>
  <si>
    <t>FOFs</t>
  </si>
  <si>
    <t>DESENVOLVIMENTO</t>
  </si>
  <si>
    <t>HOTELARIAS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</si>
</sst>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_);\(&quot;R$&quot;\ #,##0.00\)"/>
    <numFmt numFmtId="181" formatCode="&quot;R$&quot;\ #,##0.00"/>
    <numFmt numFmtId="182" formatCode="0.0%"/>
    <numFmt numFmtId="183" formatCode="&quot;R$&quot;\ #,##0.00;\-&quot;R$&quot;\ #,##0.00"/>
    <numFmt numFmtId="184" formatCode="0.000_ "/>
    <numFmt numFmtId="185" formatCode="&quot;R$&quot;\ #,##0.00_);[Red]\(&quot;R$&quot;\ #,###.00\)"/>
  </numFmts>
  <fonts count="5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9"/>
      <color theme="0" tint="-0.25"/>
      <name val="Segoe UI Historic"/>
      <charset val="134"/>
    </font>
    <font>
      <sz val="12"/>
      <color theme="1"/>
      <name val="Calibri"/>
      <charset val="134"/>
      <scheme val="minor"/>
    </font>
    <font>
      <sz val="13"/>
      <color theme="1"/>
      <name val="Segoe UI Historic"/>
      <charset val="134"/>
    </font>
    <font>
      <sz val="13"/>
      <color theme="2" tint="-0.9"/>
      <name val="Segoe UI Historic"/>
      <charset val="134"/>
    </font>
    <font>
      <b/>
      <sz val="13"/>
      <color theme="2" tint="-0.9"/>
      <name val="Segoe UI Historic"/>
      <charset val="134"/>
    </font>
    <font>
      <sz val="12"/>
      <color theme="0" tint="-0.25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3" tint="-0.5"/>
      <name val="Calibri"/>
      <charset val="134"/>
      <scheme val="minor"/>
    </font>
    <font>
      <sz val="12"/>
      <color theme="0" tint="-0.25"/>
      <name val="Segoe UI Historic"/>
      <charset val="134"/>
    </font>
    <font>
      <sz val="12"/>
      <color theme="1"/>
      <name val="Segoe UI Historic"/>
      <charset val="134"/>
    </font>
    <font>
      <sz val="13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b/>
      <sz val="12"/>
      <color theme="1"/>
      <name val="Segoe UI Historic"/>
      <charset val="134"/>
    </font>
    <font>
      <sz val="13"/>
      <color theme="0"/>
      <name val="Calibri"/>
      <charset val="134"/>
      <scheme val="minor"/>
    </font>
    <font>
      <b/>
      <sz val="13"/>
      <color theme="3" tint="-0.5"/>
      <name val="Segoe UI Historic"/>
      <charset val="134"/>
    </font>
    <font>
      <sz val="12"/>
      <color theme="2" tint="-0.9"/>
      <name val="Segoe UI Historic"/>
      <charset val="134"/>
    </font>
    <font>
      <b/>
      <sz val="12"/>
      <color theme="2" tint="-0.9"/>
      <name val="Segoe UI Historic"/>
      <charset val="134"/>
    </font>
    <font>
      <sz val="12"/>
      <color rgb="FFFF0000"/>
      <name val="Calibri"/>
      <charset val="134"/>
      <scheme val="minor"/>
    </font>
    <font>
      <sz val="12"/>
      <color theme="3" tint="-0.5"/>
      <name val="Calibri"/>
      <charset val="134"/>
      <scheme val="minor"/>
    </font>
    <font>
      <sz val="9"/>
      <color theme="3" tint="-0.5"/>
      <name val="Segoe UI Historic"/>
      <charset val="134"/>
    </font>
    <font>
      <b/>
      <sz val="12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0"/>
      <color theme="1"/>
      <name val="Segoe UI Historic"/>
      <charset val="134"/>
    </font>
    <font>
      <sz val="12"/>
      <color theme="1"/>
      <name val="Segoe UI Historic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1"/>
      <name val="Segoe UI Historic"/>
      <charset val="134"/>
    </font>
    <font>
      <b/>
      <sz val="9"/>
      <name val="Arial"/>
      <charset val="0"/>
    </font>
    <font>
      <sz val="9"/>
      <name val="Arial"/>
      <charset val="0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-0.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D75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ck">
        <color theme="3" tint="-0.5"/>
      </left>
      <right style="medium">
        <color theme="9" tint="0.8"/>
      </right>
      <top style="thick">
        <color theme="3" tint="-0.5"/>
      </top>
      <bottom/>
      <diagonal/>
    </border>
    <border>
      <left style="medium">
        <color theme="9" tint="0.8"/>
      </left>
      <right style="thick">
        <color theme="3" tint="-0.5"/>
      </right>
      <top style="thick">
        <color theme="3" tint="-0.5"/>
      </top>
      <bottom/>
      <diagonal/>
    </border>
    <border>
      <left style="thick">
        <color theme="3" tint="-0.5"/>
      </left>
      <right style="medium">
        <color theme="9" tint="0.8"/>
      </right>
      <top/>
      <bottom/>
      <diagonal/>
    </border>
    <border>
      <left style="medium">
        <color theme="9" tint="0.8"/>
      </left>
      <right style="thick">
        <color theme="3" tint="-0.5"/>
      </right>
      <top/>
      <bottom/>
      <diagonal/>
    </border>
    <border>
      <left style="thick">
        <color theme="3" tint="-0.5"/>
      </left>
      <right style="medium">
        <color theme="9" tint="0.8"/>
      </right>
      <top/>
      <bottom style="thick">
        <color theme="3" tint="-0.5"/>
      </bottom>
      <diagonal/>
    </border>
    <border>
      <left style="medium">
        <color theme="9" tint="0.8"/>
      </left>
      <right style="thick">
        <color theme="3" tint="-0.5"/>
      </right>
      <top/>
      <bottom style="thick">
        <color theme="3" tint="-0.5"/>
      </bottom>
      <diagonal/>
    </border>
    <border>
      <left style="thick">
        <color theme="3" tint="-0.5"/>
      </left>
      <right/>
      <top style="thick">
        <color theme="3" tint="-0.5"/>
      </top>
      <bottom/>
      <diagonal/>
    </border>
    <border>
      <left/>
      <right style="thick">
        <color theme="3" tint="-0.5"/>
      </right>
      <top style="thick">
        <color theme="3" tint="-0.5"/>
      </top>
      <bottom/>
      <diagonal/>
    </border>
    <border>
      <left style="thick">
        <color theme="3" tint="-0.5"/>
      </left>
      <right style="thin">
        <color theme="0" tint="-0.05"/>
      </right>
      <top style="thick">
        <color theme="3" tint="-0.5"/>
      </top>
      <bottom/>
      <diagonal/>
    </border>
    <border>
      <left style="thin">
        <color theme="0" tint="-0.05"/>
      </left>
      <right style="thin">
        <color theme="0" tint="-0.05"/>
      </right>
      <top style="thick">
        <color theme="3" tint="-0.5"/>
      </top>
      <bottom/>
      <diagonal/>
    </border>
    <border>
      <left style="thin">
        <color theme="0" tint="-0.05"/>
      </left>
      <right style="thick">
        <color theme="3" tint="-0.5"/>
      </right>
      <top style="thick">
        <color theme="3" tint="-0.5"/>
      </top>
      <bottom/>
      <diagonal/>
    </border>
    <border>
      <left style="thick">
        <color theme="3" tint="-0.5"/>
      </left>
      <right style="thin">
        <color theme="0" tint="-0.05"/>
      </right>
      <top/>
      <bottom/>
      <diagonal/>
    </border>
    <border>
      <left style="thin">
        <color theme="0" tint="-0.05"/>
      </left>
      <right style="thin">
        <color theme="0" tint="-0.05"/>
      </right>
      <top/>
      <bottom/>
      <diagonal/>
    </border>
    <border>
      <left style="thin">
        <color theme="0" tint="-0.05"/>
      </left>
      <right style="thick">
        <color theme="3" tint="-0.5"/>
      </right>
      <top/>
      <bottom/>
      <diagonal/>
    </border>
    <border>
      <left style="thick">
        <color theme="3" tint="-0.5"/>
      </left>
      <right style="thin">
        <color theme="0" tint="-0.05"/>
      </right>
      <top/>
      <bottom style="thick">
        <color theme="3" tint="-0.5"/>
      </bottom>
      <diagonal/>
    </border>
    <border>
      <left style="thin">
        <color theme="0" tint="-0.05"/>
      </left>
      <right style="thin">
        <color theme="0" tint="-0.05"/>
      </right>
      <top/>
      <bottom style="thick">
        <color theme="3" tint="-0.5"/>
      </bottom>
      <diagonal/>
    </border>
    <border>
      <left style="thin">
        <color theme="0" tint="-0.05"/>
      </left>
      <right style="thick">
        <color theme="3" tint="-0.5"/>
      </right>
      <top/>
      <bottom style="thick">
        <color theme="3" tint="-0.5"/>
      </bottom>
      <diagonal/>
    </border>
    <border>
      <left style="thick">
        <color theme="3" tint="-0.5"/>
      </left>
      <right/>
      <top/>
      <bottom/>
      <diagonal/>
    </border>
    <border>
      <left/>
      <right style="thick">
        <color theme="3" tint="-0.5"/>
      </right>
      <top/>
      <bottom/>
      <diagonal/>
    </border>
    <border>
      <left/>
      <right/>
      <top style="thick">
        <color theme="3" tint="-0.5"/>
      </top>
      <bottom/>
      <diagonal/>
    </border>
    <border>
      <left style="thick">
        <color theme="3" tint="-0.5"/>
      </left>
      <right/>
      <top/>
      <bottom style="thick">
        <color theme="3" tint="-0.5"/>
      </bottom>
      <diagonal/>
    </border>
    <border>
      <left/>
      <right style="thick">
        <color theme="3" tint="-0.5"/>
      </right>
      <top/>
      <bottom style="thick">
        <color theme="3" tint="-0.5"/>
      </bottom>
      <diagonal/>
    </border>
    <border>
      <left style="thick">
        <color theme="3" tint="-0.5"/>
      </left>
      <right style="thick">
        <color theme="3" tint="-0.5"/>
      </right>
      <top style="thick">
        <color theme="3" tint="-0.5"/>
      </top>
      <bottom/>
      <diagonal/>
    </border>
    <border>
      <left style="thick">
        <color theme="3" tint="-0.5"/>
      </left>
      <right style="thick">
        <color theme="3" tint="-0.5"/>
      </right>
      <top/>
      <bottom/>
      <diagonal/>
    </border>
    <border>
      <left style="thick">
        <color theme="3" tint="-0.5"/>
      </left>
      <right style="thick">
        <color theme="3" tint="-0.5"/>
      </right>
      <top/>
      <bottom style="thick">
        <color theme="3" tint="-0.5"/>
      </bottom>
      <diagonal/>
    </border>
    <border>
      <left style="thick">
        <color theme="3" tint="-0.5"/>
      </left>
      <right/>
      <top style="thick">
        <color theme="3" tint="-0.5"/>
      </top>
      <bottom style="thick">
        <color theme="3" tint="-0.5"/>
      </bottom>
      <diagonal/>
    </border>
    <border>
      <left/>
      <right/>
      <top style="thick">
        <color theme="3" tint="-0.5"/>
      </top>
      <bottom style="thick">
        <color theme="3" tint="-0.5"/>
      </bottom>
      <diagonal/>
    </border>
    <border>
      <left/>
      <right style="thick">
        <color theme="3" tint="-0.5"/>
      </right>
      <top style="thick">
        <color theme="3" tint="-0.5"/>
      </top>
      <bottom style="thick">
        <color theme="3" tint="-0.5"/>
      </bottom>
      <diagonal/>
    </border>
    <border>
      <left/>
      <right/>
      <top/>
      <bottom style="thick">
        <color theme="3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9" borderId="31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6" fillId="0" borderId="32" applyNumberFormat="0" applyFill="0" applyAlignment="0" applyProtection="0">
      <alignment vertical="center"/>
    </xf>
    <xf numFmtId="0" fontId="37" fillId="0" borderId="33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0" borderId="34" applyNumberFormat="0" applyAlignment="0" applyProtection="0">
      <alignment vertical="center"/>
    </xf>
    <xf numFmtId="0" fontId="39" fillId="11" borderId="35" applyNumberFormat="0" applyAlignment="0" applyProtection="0">
      <alignment vertical="center"/>
    </xf>
    <xf numFmtId="0" fontId="40" fillId="11" borderId="34" applyNumberFormat="0" applyAlignment="0" applyProtection="0">
      <alignment vertical="center"/>
    </xf>
    <xf numFmtId="0" fontId="41" fillId="12" borderId="36" applyNumberFormat="0" applyAlignment="0" applyProtection="0">
      <alignment vertical="center"/>
    </xf>
    <xf numFmtId="0" fontId="42" fillId="0" borderId="37" applyNumberFormat="0" applyFill="0" applyAlignment="0" applyProtection="0">
      <alignment vertical="center"/>
    </xf>
    <xf numFmtId="0" fontId="43" fillId="0" borderId="38" applyNumberFormat="0" applyFill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</cellStyleXfs>
  <cellXfs count="137">
    <xf numFmtId="0" fontId="0" fillId="0" borderId="0" xfId="0"/>
    <xf numFmtId="0" fontId="0" fillId="2" borderId="0" xfId="0" applyFill="1"/>
    <xf numFmtId="0" fontId="1" fillId="0" borderId="0" xfId="0" applyFont="1"/>
    <xf numFmtId="58" fontId="2" fillId="0" borderId="0" xfId="6" applyNumberFormat="1" applyAlignment="1"/>
    <xf numFmtId="0" fontId="3" fillId="3" borderId="0" xfId="0" applyFont="1" applyFill="1" applyAlignment="1"/>
    <xf numFmtId="0" fontId="3" fillId="3" borderId="0" xfId="0" applyFont="1" applyFill="1" applyAlignment="1">
      <alignment horizontal="center"/>
    </xf>
    <xf numFmtId="0" fontId="4" fillId="0" borderId="0" xfId="0" applyFont="1" applyFill="1" applyAlignment="1"/>
    <xf numFmtId="0" fontId="4" fillId="0" borderId="0" xfId="0" applyFont="1" applyFill="1" applyAlignment="1">
      <alignment horizontal="center"/>
    </xf>
    <xf numFmtId="9" fontId="4" fillId="0" borderId="0" xfId="0" applyNumberFormat="1" applyFont="1" applyFill="1" applyAlignment="1">
      <alignment horizontal="center"/>
    </xf>
    <xf numFmtId="0" fontId="4" fillId="0" borderId="1" xfId="0" applyFont="1" applyFill="1" applyBorder="1" applyAlignment="1"/>
    <xf numFmtId="0" fontId="4" fillId="0" borderId="1" xfId="0" applyFont="1" applyFill="1" applyBorder="1" applyAlignment="1">
      <alignment horizontal="center"/>
    </xf>
    <xf numFmtId="9" fontId="4" fillId="0" borderId="1" xfId="0" applyNumberFormat="1" applyFont="1" applyFill="1" applyBorder="1" applyAlignment="1">
      <alignment horizontal="center"/>
    </xf>
    <xf numFmtId="0" fontId="4" fillId="2" borderId="0" xfId="0" applyFont="1" applyFill="1" applyAlignment="1"/>
    <xf numFmtId="0" fontId="4" fillId="2" borderId="0" xfId="0" applyFont="1" applyFill="1" applyAlignment="1">
      <alignment horizontal="center"/>
    </xf>
    <xf numFmtId="9" fontId="4" fillId="2" borderId="0" xfId="0" applyNumberFormat="1" applyFont="1" applyFill="1" applyAlignment="1">
      <alignment horizontal="center"/>
    </xf>
    <xf numFmtId="0" fontId="5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58" fontId="0" fillId="4" borderId="0" xfId="0" applyNumberFormat="1" applyFill="1"/>
    <xf numFmtId="58" fontId="2" fillId="4" borderId="0" xfId="6" applyNumberFormat="1" applyFill="1" applyAlignment="1"/>
    <xf numFmtId="58" fontId="0" fillId="0" borderId="0" xfId="0" applyNumberFormat="1"/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right" vertical="center"/>
    </xf>
    <xf numFmtId="0" fontId="6" fillId="4" borderId="0" xfId="0" applyFont="1" applyFill="1"/>
    <xf numFmtId="0" fontId="6" fillId="4" borderId="0" xfId="0" applyFont="1" applyFill="1" applyAlignment="1">
      <alignment horizontal="center"/>
    </xf>
    <xf numFmtId="0" fontId="7" fillId="4" borderId="0" xfId="0" applyFont="1" applyFill="1"/>
    <xf numFmtId="0" fontId="7" fillId="4" borderId="0" xfId="0" applyFont="1" applyFill="1" applyAlignment="1">
      <alignment horizontal="center"/>
    </xf>
    <xf numFmtId="0" fontId="8" fillId="5" borderId="2" xfId="0" applyFont="1" applyFill="1" applyBorder="1" applyAlignment="1">
      <alignment vertical="center"/>
    </xf>
    <xf numFmtId="180" fontId="9" fillId="5" borderId="3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vertical="center"/>
    </xf>
    <xf numFmtId="181" fontId="9" fillId="5" borderId="5" xfId="0" applyNumberFormat="1" applyFont="1" applyFill="1" applyBorder="1" applyAlignment="1">
      <alignment horizontal="center" vertical="center"/>
    </xf>
    <xf numFmtId="0" fontId="9" fillId="5" borderId="5" xfId="0" applyNumberFormat="1" applyFont="1" applyFill="1" applyBorder="1" applyAlignment="1">
      <alignment horizontal="center" vertical="center"/>
    </xf>
    <xf numFmtId="0" fontId="8" fillId="5" borderId="6" xfId="0" applyFont="1" applyFill="1" applyBorder="1" applyAlignment="1">
      <alignment vertical="center"/>
    </xf>
    <xf numFmtId="182" fontId="10" fillId="5" borderId="7" xfId="3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vertical="center"/>
    </xf>
    <xf numFmtId="0" fontId="11" fillId="4" borderId="0" xfId="0" applyFont="1" applyFill="1" applyAlignment="1">
      <alignment horizontal="center" vertical="center"/>
    </xf>
    <xf numFmtId="9" fontId="12" fillId="0" borderId="0" xfId="3" applyFont="1" applyAlignment="1"/>
    <xf numFmtId="0" fontId="8" fillId="5" borderId="8" xfId="0" applyFont="1" applyFill="1" applyBorder="1" applyAlignment="1">
      <alignment horizontal="left" vertical="center"/>
    </xf>
    <xf numFmtId="0" fontId="8" fillId="5" borderId="9" xfId="0" applyFont="1" applyFill="1" applyBorder="1" applyAlignment="1">
      <alignment horizontal="left" vertical="center"/>
    </xf>
    <xf numFmtId="183" fontId="8" fillId="5" borderId="3" xfId="0" applyNumberFormat="1" applyFont="1" applyFill="1" applyBorder="1" applyAlignment="1">
      <alignment horizontal="center" vertical="center"/>
    </xf>
    <xf numFmtId="0" fontId="13" fillId="4" borderId="0" xfId="0" applyFont="1" applyFill="1"/>
    <xf numFmtId="183" fontId="8" fillId="5" borderId="7" xfId="0" applyNumberFormat="1" applyFont="1" applyFill="1" applyBorder="1" applyAlignment="1">
      <alignment horizontal="center" vertical="center"/>
    </xf>
    <xf numFmtId="184" fontId="0" fillId="0" borderId="0" xfId="0" applyNumberFormat="1"/>
    <xf numFmtId="0" fontId="0" fillId="0" borderId="0" xfId="0" applyFont="1"/>
    <xf numFmtId="0" fontId="14" fillId="4" borderId="0" xfId="0" applyFont="1" applyFill="1"/>
    <xf numFmtId="0" fontId="14" fillId="4" borderId="0" xfId="0" applyFont="1" applyFill="1" applyAlignment="1">
      <alignment horizontal="center"/>
    </xf>
    <xf numFmtId="0" fontId="8" fillId="5" borderId="10" xfId="0" applyFont="1" applyFill="1" applyBorder="1"/>
    <xf numFmtId="183" fontId="8" fillId="5" borderId="11" xfId="0" applyNumberFormat="1" applyFont="1" applyFill="1" applyBorder="1" applyAlignment="1">
      <alignment horizontal="center" vertical="center"/>
    </xf>
    <xf numFmtId="183" fontId="8" fillId="5" borderId="12" xfId="0" applyNumberFormat="1" applyFont="1" applyFill="1" applyBorder="1" applyAlignment="1">
      <alignment horizontal="center" vertical="center"/>
    </xf>
    <xf numFmtId="0" fontId="13" fillId="4" borderId="0" xfId="0" applyNumberFormat="1" applyFont="1" applyFill="1"/>
    <xf numFmtId="0" fontId="8" fillId="5" borderId="13" xfId="0" applyFont="1" applyFill="1" applyBorder="1"/>
    <xf numFmtId="183" fontId="8" fillId="5" borderId="14" xfId="0" applyNumberFormat="1" applyFont="1" applyFill="1" applyBorder="1" applyAlignment="1">
      <alignment horizontal="center" vertical="center"/>
    </xf>
    <xf numFmtId="183" fontId="8" fillId="5" borderId="15" xfId="0" applyNumberFormat="1" applyFont="1" applyFill="1" applyBorder="1" applyAlignment="1">
      <alignment horizontal="center" vertical="center"/>
    </xf>
    <xf numFmtId="0" fontId="8" fillId="5" borderId="16" xfId="0" applyFont="1" applyFill="1" applyBorder="1"/>
    <xf numFmtId="183" fontId="8" fillId="5" borderId="17" xfId="0" applyNumberFormat="1" applyFont="1" applyFill="1" applyBorder="1" applyAlignment="1">
      <alignment horizontal="center" vertical="center"/>
    </xf>
    <xf numFmtId="183" fontId="8" fillId="5" borderId="18" xfId="0" applyNumberFormat="1" applyFont="1" applyFill="1" applyBorder="1" applyAlignment="1">
      <alignment horizontal="center" vertical="center"/>
    </xf>
    <xf numFmtId="0" fontId="15" fillId="4" borderId="0" xfId="0" applyFont="1" applyFill="1"/>
    <xf numFmtId="0" fontId="15" fillId="4" borderId="0" xfId="0" applyFont="1" applyFill="1" applyAlignment="1">
      <alignment horizontal="center"/>
    </xf>
    <xf numFmtId="0" fontId="7" fillId="0" borderId="0" xfId="0" applyFont="1"/>
    <xf numFmtId="0" fontId="16" fillId="0" borderId="0" xfId="0" applyFont="1"/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58" fontId="0" fillId="4" borderId="0" xfId="0" applyNumberFormat="1" applyFill="1" applyAlignment="1">
      <alignment vertical="center"/>
    </xf>
    <xf numFmtId="0" fontId="18" fillId="4" borderId="0" xfId="0" applyFont="1" applyFill="1"/>
    <xf numFmtId="0" fontId="15" fillId="6" borderId="8" xfId="0" applyFont="1" applyFill="1" applyBorder="1" applyAlignment="1">
      <alignment vertical="center"/>
    </xf>
    <xf numFmtId="0" fontId="15" fillId="6" borderId="9" xfId="0" applyFont="1" applyFill="1" applyBorder="1" applyAlignment="1">
      <alignment vertical="center"/>
    </xf>
    <xf numFmtId="180" fontId="15" fillId="6" borderId="3" xfId="0" applyNumberFormat="1" applyFont="1" applyFill="1" applyBorder="1" applyAlignment="1">
      <alignment horizontal="center" vertical="center"/>
    </xf>
    <xf numFmtId="0" fontId="7" fillId="4" borderId="0" xfId="0" applyFont="1" applyFill="1"/>
    <xf numFmtId="0" fontId="15" fillId="6" borderId="19" xfId="0" applyFont="1" applyFill="1" applyBorder="1" applyAlignment="1">
      <alignment vertical="center"/>
    </xf>
    <xf numFmtId="0" fontId="15" fillId="6" borderId="20" xfId="0" applyFont="1" applyFill="1" applyBorder="1" applyAlignment="1">
      <alignment vertical="center"/>
    </xf>
    <xf numFmtId="181" fontId="19" fillId="6" borderId="5" xfId="0" applyNumberFormat="1" applyFont="1" applyFill="1" applyBorder="1" applyAlignment="1">
      <alignment horizontal="center" vertical="center"/>
    </xf>
    <xf numFmtId="0" fontId="20" fillId="4" borderId="0" xfId="0" applyFont="1" applyFill="1"/>
    <xf numFmtId="0" fontId="21" fillId="7" borderId="8" xfId="0" applyFont="1" applyFill="1" applyBorder="1" applyAlignment="1">
      <alignment horizontal="left" vertical="center"/>
    </xf>
    <xf numFmtId="0" fontId="21" fillId="7" borderId="21" xfId="0" applyFont="1" applyFill="1" applyBorder="1" applyAlignment="1">
      <alignment horizontal="left" vertical="center"/>
    </xf>
    <xf numFmtId="0" fontId="21" fillId="7" borderId="9" xfId="0" applyFont="1" applyFill="1" applyBorder="1" applyAlignment="1">
      <alignment horizontal="left" vertical="center"/>
    </xf>
    <xf numFmtId="0" fontId="16" fillId="4" borderId="0" xfId="0" applyFont="1" applyFill="1"/>
    <xf numFmtId="0" fontId="15" fillId="2" borderId="19" xfId="0" applyFont="1" applyFill="1" applyBorder="1" applyAlignment="1">
      <alignment vertical="center"/>
    </xf>
    <xf numFmtId="0" fontId="15" fillId="2" borderId="20" xfId="0" applyFont="1" applyFill="1" applyBorder="1" applyAlignment="1">
      <alignment vertical="center"/>
    </xf>
    <xf numFmtId="180" fontId="22" fillId="2" borderId="5" xfId="0" applyNumberFormat="1" applyFont="1" applyFill="1" applyBorder="1" applyAlignment="1">
      <alignment horizontal="center" vertical="center"/>
    </xf>
    <xf numFmtId="181" fontId="23" fillId="2" borderId="5" xfId="0" applyNumberFormat="1" applyFont="1" applyFill="1" applyBorder="1" applyAlignment="1">
      <alignment horizontal="center" vertical="center"/>
    </xf>
    <xf numFmtId="0" fontId="22" fillId="2" borderId="5" xfId="0" applyNumberFormat="1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vertical="center"/>
    </xf>
    <xf numFmtId="0" fontId="15" fillId="2" borderId="23" xfId="0" applyFont="1" applyFill="1" applyBorder="1" applyAlignment="1">
      <alignment vertical="center"/>
    </xf>
    <xf numFmtId="182" fontId="19" fillId="2" borderId="7" xfId="3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9" fontId="24" fillId="0" borderId="0" xfId="3" applyFont="1" applyAlignment="1"/>
    <xf numFmtId="0" fontId="15" fillId="5" borderId="8" xfId="0" applyFont="1" applyFill="1" applyBorder="1" applyAlignment="1">
      <alignment horizontal="left" vertical="center"/>
    </xf>
    <xf numFmtId="0" fontId="15" fillId="5" borderId="9" xfId="0" applyFont="1" applyFill="1" applyBorder="1" applyAlignment="1">
      <alignment horizontal="left" vertical="center"/>
    </xf>
    <xf numFmtId="183" fontId="15" fillId="5" borderId="3" xfId="0" applyNumberFormat="1" applyFont="1" applyFill="1" applyBorder="1" applyAlignment="1">
      <alignment horizontal="center" vertical="center"/>
    </xf>
    <xf numFmtId="0" fontId="25" fillId="4" borderId="0" xfId="0" applyFont="1" applyFill="1"/>
    <xf numFmtId="0" fontId="15" fillId="5" borderId="22" xfId="0" applyFont="1" applyFill="1" applyBorder="1" applyAlignment="1">
      <alignment vertical="center"/>
    </xf>
    <xf numFmtId="0" fontId="15" fillId="5" borderId="23" xfId="0" applyFont="1" applyFill="1" applyBorder="1" applyAlignment="1">
      <alignment vertical="center"/>
    </xf>
    <xf numFmtId="183" fontId="15" fillId="5" borderId="7" xfId="0" applyNumberFormat="1" applyFont="1" applyFill="1" applyBorder="1" applyAlignment="1">
      <alignment horizontal="center" vertical="center"/>
    </xf>
    <xf numFmtId="184" fontId="7" fillId="0" borderId="0" xfId="0" applyNumberFormat="1" applyFont="1"/>
    <xf numFmtId="0" fontId="7" fillId="0" borderId="0" xfId="0" applyFont="1"/>
    <xf numFmtId="0" fontId="13" fillId="4" borderId="0" xfId="0" applyFont="1" applyFill="1" applyAlignment="1">
      <alignment vertical="center"/>
    </xf>
    <xf numFmtId="183" fontId="26" fillId="2" borderId="24" xfId="0" applyNumberFormat="1" applyFont="1" applyFill="1" applyBorder="1" applyAlignment="1">
      <alignment horizontal="center" vertical="center"/>
    </xf>
    <xf numFmtId="183" fontId="26" fillId="2" borderId="12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0" fillId="0" borderId="0" xfId="0" applyFont="1" applyAlignment="1">
      <alignment vertical="center"/>
    </xf>
    <xf numFmtId="0" fontId="27" fillId="6" borderId="25" xfId="0" applyFont="1" applyFill="1" applyBorder="1" applyAlignment="1">
      <alignment horizontal="center" vertical="center"/>
    </xf>
    <xf numFmtId="183" fontId="15" fillId="5" borderId="20" xfId="0" applyNumberFormat="1" applyFont="1" applyFill="1" applyBorder="1" applyAlignment="1">
      <alignment horizontal="center" vertical="center"/>
    </xf>
    <xf numFmtId="183" fontId="15" fillId="5" borderId="25" xfId="0" applyNumberFormat="1" applyFont="1" applyFill="1" applyBorder="1" applyAlignment="1">
      <alignment horizontal="center" vertical="center"/>
    </xf>
    <xf numFmtId="0" fontId="25" fillId="4" borderId="0" xfId="0" applyNumberFormat="1" applyFont="1" applyFill="1"/>
    <xf numFmtId="0" fontId="27" fillId="6" borderId="25" xfId="0" applyFont="1" applyFill="1" applyBorder="1" applyAlignment="1">
      <alignment horizontal="center" vertical="center"/>
    </xf>
    <xf numFmtId="0" fontId="27" fillId="6" borderId="26" xfId="0" applyFont="1" applyFill="1" applyBorder="1" applyAlignment="1">
      <alignment horizontal="center" vertical="center"/>
    </xf>
    <xf numFmtId="183" fontId="15" fillId="5" borderId="23" xfId="0" applyNumberFormat="1" applyFont="1" applyFill="1" applyBorder="1" applyAlignment="1">
      <alignment horizontal="center" vertical="center"/>
    </xf>
    <xf numFmtId="183" fontId="15" fillId="5" borderId="26" xfId="0" applyNumberFormat="1" applyFont="1" applyFill="1" applyBorder="1" applyAlignment="1">
      <alignment horizontal="center" vertical="center"/>
    </xf>
    <xf numFmtId="0" fontId="21" fillId="7" borderId="27" xfId="0" applyFont="1" applyFill="1" applyBorder="1" applyAlignment="1">
      <alignment horizontal="left" vertical="center"/>
    </xf>
    <xf numFmtId="0" fontId="21" fillId="7" borderId="28" xfId="0" applyFont="1" applyFill="1" applyBorder="1" applyAlignment="1">
      <alignment horizontal="left" vertical="center"/>
    </xf>
    <xf numFmtId="0" fontId="21" fillId="7" borderId="29" xfId="0" applyFont="1" applyFill="1" applyBorder="1" applyAlignment="1">
      <alignment horizontal="left" vertical="center"/>
    </xf>
    <xf numFmtId="0" fontId="18" fillId="4" borderId="0" xfId="0" applyFont="1" applyFill="1" applyAlignment="1">
      <alignment vertical="center"/>
    </xf>
    <xf numFmtId="0" fontId="15" fillId="2" borderId="19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7" fillId="8" borderId="20" xfId="0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15" fillId="2" borderId="22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185" fontId="19" fillId="8" borderId="23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0" fillId="4" borderId="0" xfId="0" applyFill="1" applyAlignment="1">
      <alignment horizontal="center" vertical="center"/>
    </xf>
    <xf numFmtId="0" fontId="28" fillId="4" borderId="0" xfId="0" applyFont="1" applyFill="1" applyAlignment="1">
      <alignment vertical="center"/>
    </xf>
    <xf numFmtId="0" fontId="29" fillId="2" borderId="24" xfId="0" applyFont="1" applyFill="1" applyBorder="1" applyAlignment="1">
      <alignment horizontal="center" vertical="center"/>
    </xf>
    <xf numFmtId="0" fontId="17" fillId="4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0" fontId="30" fillId="6" borderId="25" xfId="0" applyFont="1" applyFill="1" applyBorder="1" applyAlignment="1">
      <alignment horizontal="center"/>
    </xf>
    <xf numFmtId="9" fontId="7" fillId="6" borderId="25" xfId="3" applyFont="1" applyFill="1" applyBorder="1" applyAlignment="1">
      <alignment horizontal="center" vertical="center"/>
    </xf>
    <xf numFmtId="185" fontId="7" fillId="6" borderId="25" xfId="0" applyNumberFormat="1" applyFont="1" applyFill="1" applyBorder="1" applyAlignment="1">
      <alignment horizontal="center" vertical="center"/>
    </xf>
    <xf numFmtId="0" fontId="30" fillId="6" borderId="25" xfId="0" applyFont="1" applyFill="1" applyBorder="1" applyAlignment="1">
      <alignment horizontal="center"/>
    </xf>
    <xf numFmtId="9" fontId="7" fillId="6" borderId="25" xfId="3" applyFont="1" applyFill="1" applyBorder="1" applyAlignment="1">
      <alignment horizontal="center" vertical="center"/>
    </xf>
    <xf numFmtId="185" fontId="7" fillId="6" borderId="25" xfId="0" applyNumberFormat="1" applyFont="1" applyFill="1" applyBorder="1" applyAlignment="1">
      <alignment horizontal="center" vertical="center"/>
    </xf>
    <xf numFmtId="0" fontId="30" fillId="6" borderId="26" xfId="0" applyFont="1" applyFill="1" applyBorder="1" applyAlignment="1">
      <alignment horizontal="center"/>
    </xf>
    <xf numFmtId="9" fontId="7" fillId="6" borderId="26" xfId="3" applyFont="1" applyFill="1" applyBorder="1" applyAlignment="1">
      <alignment horizontal="center" vertical="center"/>
    </xf>
    <xf numFmtId="185" fontId="7" fillId="6" borderId="26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Medium9"/>
  <colors>
    <mruColors>
      <color rgb="0003759A"/>
      <color rgb="004F0FBD"/>
      <color rgb="00FFD75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</xdr:colOff>
      <xdr:row>0</xdr:row>
      <xdr:rowOff>95250</xdr:rowOff>
    </xdr:from>
    <xdr:to>
      <xdr:col>3</xdr:col>
      <xdr:colOff>1471930</xdr:colOff>
      <xdr:row>9</xdr:row>
      <xdr:rowOff>8890</xdr:rowOff>
    </xdr:to>
    <xdr:pic>
      <xdr:nvPicPr>
        <xdr:cNvPr id="3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0975" y="95250"/>
          <a:ext cx="5586730" cy="1628140"/>
        </a:xfrm>
        <a:prstGeom prst="rect">
          <a:avLst/>
        </a:prstGeom>
        <a:ln w="12700">
          <a:noFill/>
        </a:ln>
        <a:effectLst>
          <a:glow rad="63500">
            <a:schemeClr val="accent1">
              <a:satMod val="175000"/>
              <a:alpha val="40000"/>
            </a:schemeClr>
          </a:glow>
          <a:innerShdw blurRad="63500" dist="50800" dir="13500000">
            <a:prstClr val="black">
              <a:alpha val="50000"/>
            </a:prstClr>
          </a:innerShdw>
          <a:softEdge rad="63500"/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</xdr:colOff>
      <xdr:row>0</xdr:row>
      <xdr:rowOff>114300</xdr:rowOff>
    </xdr:from>
    <xdr:to>
      <xdr:col>3</xdr:col>
      <xdr:colOff>5080</xdr:colOff>
      <xdr:row>8</xdr:row>
      <xdr:rowOff>57150</xdr:rowOff>
    </xdr:to>
    <xdr:pic>
      <xdr:nvPicPr>
        <xdr:cNvPr id="2" name="Imagem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8600" y="114300"/>
          <a:ext cx="4948555" cy="1466850"/>
        </a:xfrm>
        <a:prstGeom prst="rect">
          <a:avLst/>
        </a:prstGeom>
        <a:ln w="12700">
          <a:noFill/>
        </a:ln>
        <a:effectLst>
          <a:glow rad="63500">
            <a:schemeClr val="accent1">
              <a:satMod val="175000"/>
              <a:alpha val="40000"/>
            </a:schemeClr>
          </a:glow>
          <a:innerShdw blurRad="63500" dist="50800" dir="13500000">
            <a:prstClr val="black">
              <a:alpha val="50000"/>
            </a:prstClr>
          </a:innerShdw>
          <a:softEdge rad="63500"/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04b81b1-8e35-4e72-aeb9-98aed8ed440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PP"/>
      <sheetName val="Planilha2"/>
    </sheetNames>
    <sheetDataSet>
      <sheetData sheetId="0"/>
      <sheetData sheetId="1"/>
    </sheetDataSet>
  </externalBook>
</externalLink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0" nextId="2">
    <queryTableFields count="1">
      <queryTableField id="1" dataBound="0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queryTable" Target="../queryTables/queryTable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bcb.gov.br/dados/serie/bcdata.sgs.1178/dados/ultimos/1?formato=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showGridLines="0" tabSelected="1" topLeftCell="A3" workbookViewId="0">
      <selection activeCell="D36" sqref="D36"/>
    </sheetView>
  </sheetViews>
  <sheetFormatPr defaultColWidth="9" defaultRowHeight="13" customHeight="1" zeroHeight="1"/>
  <cols>
    <col min="1" max="1" width="2.57142857142857" style="15" customWidth="1"/>
    <col min="2" max="2" width="38.2857142857143" style="16" customWidth="1"/>
    <col min="3" max="3" width="23.5714285714286" style="17" customWidth="1"/>
    <col min="4" max="4" width="22.2857142857143" style="63" customWidth="1"/>
    <col min="5" max="5" width="2.42857142857143" style="16" customWidth="1"/>
    <col min="6" max="6" width="22" hidden="1" customWidth="1"/>
    <col min="7" max="8" width="16.7142857142857" hidden="1" customWidth="1"/>
    <col min="9" max="9" width="11.4285714285714" hidden="1" customWidth="1"/>
    <col min="10" max="16384" width="9" hidden="1" customWidth="1"/>
  </cols>
  <sheetData>
    <row r="1" ht="15"/>
    <row r="2" ht="15" spans="1:9">
      <c r="D2" s="64"/>
      <c r="E2" s="19"/>
      <c r="F2" s="3"/>
    </row>
    <row r="3" ht="15"/>
    <row r="4" ht="15"/>
    <row r="5" ht="15" spans="1:9">
      <c r="I5" s="20"/>
    </row>
    <row r="6" ht="15"/>
    <row r="7" ht="15"/>
    <row r="8" ht="15"/>
    <row r="9" ht="15"/>
    <row r="10" ht="19" customHeight="1" spans="1:9">
      <c r="B10" s="21" t="s">
        <v>0</v>
      </c>
      <c r="D10" s="22" t="s">
        <v>1</v>
      </c>
    </row>
    <row r="11" spans="1:9">
      <c r="B11" s="23" t="s">
        <v>2</v>
      </c>
      <c r="C11" s="24"/>
    </row>
    <row r="12" ht="20" customHeight="1" spans="1:9">
      <c r="B12" s="25"/>
      <c r="C12" s="26"/>
    </row>
    <row r="13" s="58" customFormat="1" ht="21" customHeight="1" spans="1:9">
      <c r="A13" s="65"/>
      <c r="B13" s="66" t="s">
        <v>3</v>
      </c>
      <c r="C13" s="67"/>
      <c r="D13" s="68">
        <v>10000</v>
      </c>
      <c r="E13" s="69"/>
    </row>
    <row r="14" s="58" customFormat="1" ht="18" customHeight="1" spans="1:9">
      <c r="A14" s="65"/>
      <c r="B14" s="70" t="s">
        <v>4</v>
      </c>
      <c r="C14" s="71"/>
      <c r="D14" s="72">
        <f>D13*30%</f>
        <v>3000</v>
      </c>
      <c r="E14" s="69"/>
    </row>
    <row r="15" customFormat="1" customHeight="1" spans="1:9">
      <c r="A15" s="40"/>
      <c r="B15" s="56"/>
      <c r="C15" s="57"/>
      <c r="D15" s="63"/>
      <c r="E15" s="16"/>
      <c r="H15" s="43"/>
    </row>
    <row r="16" customFormat="1" customHeight="1" spans="1:9">
      <c r="A16" s="15"/>
      <c r="B16" s="25"/>
      <c r="C16" s="26"/>
      <c r="D16" s="63"/>
      <c r="E16" s="16"/>
      <c r="H16" s="43"/>
    </row>
    <row r="17" s="59" customFormat="1" ht="26" customHeight="1" spans="1:8">
      <c r="A17" s="73"/>
      <c r="B17" s="74" t="s">
        <v>5</v>
      </c>
      <c r="C17" s="75"/>
      <c r="D17" s="76"/>
      <c r="E17" s="77"/>
    </row>
    <row r="18" s="58" customFormat="1" ht="17.25" spans="1:8">
      <c r="A18" s="65"/>
      <c r="B18" s="78" t="s">
        <v>6</v>
      </c>
      <c r="C18" s="79"/>
      <c r="D18" s="80">
        <v>20000</v>
      </c>
      <c r="E18" s="69"/>
    </row>
    <row r="19" s="58" customFormat="1" ht="17.25" spans="1:8">
      <c r="A19" s="65"/>
      <c r="B19" s="78" t="s">
        <v>7</v>
      </c>
      <c r="C19" s="79"/>
      <c r="D19" s="81">
        <v>2000</v>
      </c>
      <c r="E19" s="69"/>
    </row>
    <row r="20" s="58" customFormat="1" ht="17.25" spans="1:8">
      <c r="A20" s="65"/>
      <c r="B20" s="78" t="s">
        <v>8</v>
      </c>
      <c r="C20" s="79"/>
      <c r="D20" s="82">
        <v>30</v>
      </c>
      <c r="E20" s="69"/>
    </row>
    <row r="21" s="58" customFormat="1" ht="18" customHeight="1" spans="1:8">
      <c r="A21" s="65"/>
      <c r="B21" s="83" t="s">
        <v>9</v>
      </c>
      <c r="C21" s="84"/>
      <c r="D21" s="85">
        <f>VALUE(SUBSTITUTE(SUBSTITUTE(SUBSTITUTE(SUBSTITUTE(RIGHT(B11,8),"""",""),"}",""),"]",""),".",","))/100</f>
        <v>0.139</v>
      </c>
      <c r="E21" s="69"/>
    </row>
    <row r="22" s="58" customFormat="1" ht="7" customHeight="1" spans="1:8">
      <c r="A22" s="65"/>
      <c r="B22" s="34"/>
      <c r="C22" s="35"/>
      <c r="D22" s="86"/>
      <c r="E22" s="69"/>
      <c r="G22" s="87"/>
    </row>
    <row r="23" s="58" customFormat="1" ht="18" spans="1:8">
      <c r="A23" s="65"/>
      <c r="B23" s="88" t="s">
        <v>10</v>
      </c>
      <c r="C23" s="89"/>
      <c r="D23" s="90">
        <f>-PV((1+D21)^(1/12)-1,D20*12,D19)+D18</f>
        <v>199707.758159235</v>
      </c>
      <c r="E23" s="69"/>
    </row>
    <row r="24" s="58" customFormat="1" ht="18" spans="1:8">
      <c r="A24" s="91"/>
      <c r="B24" s="92" t="s">
        <v>11</v>
      </c>
      <c r="C24" s="93"/>
      <c r="D24" s="94">
        <f>D23*((1+D21)^(1/12)-1)</f>
        <v>2177.79717775086</v>
      </c>
      <c r="E24" s="69"/>
      <c r="G24" s="95"/>
      <c r="H24" s="96"/>
    </row>
    <row r="25" ht="6" customHeight="1" spans="1:8">
      <c r="A25" s="40"/>
      <c r="B25" s="44"/>
      <c r="C25" s="45"/>
      <c r="H25" s="43"/>
    </row>
    <row r="26" s="60" customFormat="1" customHeight="1" spans="1:8">
      <c r="A26" s="97"/>
      <c r="B26" s="98" t="s">
        <v>12</v>
      </c>
      <c r="C26" s="98" t="s">
        <v>13</v>
      </c>
      <c r="D26" s="99" t="s">
        <v>14</v>
      </c>
      <c r="E26" s="100"/>
      <c r="H26" s="101"/>
    </row>
    <row r="27" s="58" customFormat="1" ht="17.25" spans="1:8">
      <c r="A27" s="91"/>
      <c r="B27" s="102">
        <v>2</v>
      </c>
      <c r="C27" s="103">
        <f>-PV((1+D21)^(1/12)-1,B27*12,D19)+D18</f>
        <v>62032.5403105824</v>
      </c>
      <c r="D27" s="104">
        <f>C27*((1+D21)^(1/12)-1)</f>
        <v>676.459905525485</v>
      </c>
      <c r="E27" s="69"/>
      <c r="H27" s="96"/>
    </row>
    <row r="28" s="58" customFormat="1" ht="17.25" spans="1:8">
      <c r="A28" s="105"/>
      <c r="B28" s="106">
        <v>5</v>
      </c>
      <c r="C28" s="103">
        <f>-PV((1+D21)^(1/12)-1,B28*12,D19)+D18</f>
        <v>107730.562848164</v>
      </c>
      <c r="D28" s="104">
        <f>C28*((1+D21)^(1/12)-1)</f>
        <v>1174.79319727367</v>
      </c>
      <c r="E28" s="69"/>
      <c r="H28" s="96"/>
    </row>
    <row r="29" s="58" customFormat="1" ht="17.25" spans="1:8">
      <c r="A29" s="105"/>
      <c r="B29" s="106">
        <v>10</v>
      </c>
      <c r="C29" s="103">
        <f>-PV((1+D21)^(1/12)-1,B29*12,D19)+D18</f>
        <v>153495.439403838</v>
      </c>
      <c r="D29" s="104">
        <f>C29*((1+D21)^(1/12)-1)</f>
        <v>1673.8555267581</v>
      </c>
      <c r="E29" s="69"/>
      <c r="H29" s="96"/>
    </row>
    <row r="30" s="58" customFormat="1" ht="18" spans="1:8">
      <c r="A30" s="105"/>
      <c r="B30" s="107">
        <v>15</v>
      </c>
      <c r="C30" s="108">
        <f>-PV((1+D21)^(1/12)-1,B30*12,D19)+D18</f>
        <v>177368.806428519</v>
      </c>
      <c r="D30" s="109">
        <f>C30*((1+D21)^(1/12)-1)</f>
        <v>1934.19269046661</v>
      </c>
      <c r="E30" s="69"/>
      <c r="H30" s="96"/>
    </row>
    <row r="31" customHeight="1" spans="1:8">
      <c r="A31" s="40"/>
      <c r="B31" s="56"/>
      <c r="C31" s="57"/>
      <c r="H31" s="43"/>
    </row>
    <row r="32" customHeight="1" spans="1:8">
      <c r="B32" s="25"/>
      <c r="C32" s="26"/>
      <c r="H32" s="43"/>
    </row>
    <row r="33" s="59" customFormat="1" ht="26" customHeight="1" spans="1:8">
      <c r="A33" s="73"/>
      <c r="B33" s="110" t="s">
        <v>15</v>
      </c>
      <c r="C33" s="111"/>
      <c r="D33" s="112"/>
      <c r="E33" s="77"/>
    </row>
    <row r="34" s="61" customFormat="1" ht="22" customHeight="1" spans="1:8">
      <c r="A34" s="113"/>
      <c r="B34" s="114" t="s">
        <v>16</v>
      </c>
      <c r="C34" s="115"/>
      <c r="D34" s="116" t="s">
        <v>17</v>
      </c>
      <c r="E34" s="117"/>
      <c r="H34" s="118"/>
    </row>
    <row r="35" s="61" customFormat="1" ht="26" customHeight="1" spans="1:8">
      <c r="A35" s="113"/>
      <c r="B35" s="119" t="s">
        <v>18</v>
      </c>
      <c r="C35" s="120"/>
      <c r="D35" s="121">
        <v>500</v>
      </c>
      <c r="E35" s="117"/>
      <c r="H35" s="118"/>
    </row>
    <row r="36" s="60" customFormat="1" ht="6" customHeight="1" spans="1:8">
      <c r="A36" s="122"/>
      <c r="B36" s="100"/>
      <c r="C36" s="123"/>
      <c r="D36" s="123"/>
      <c r="E36" s="100"/>
      <c r="H36" s="101"/>
    </row>
    <row r="37" s="62" customFormat="1" ht="22" customHeight="1" spans="1:8">
      <c r="A37" s="124"/>
      <c r="B37" s="125" t="s">
        <v>19</v>
      </c>
      <c r="C37" s="125" t="s">
        <v>20</v>
      </c>
      <c r="D37" s="125" t="s">
        <v>21</v>
      </c>
      <c r="E37" s="126"/>
      <c r="H37" s="127"/>
    </row>
    <row r="38" s="61" customFormat="1" ht="20" customHeight="1" spans="1:8">
      <c r="A38" s="113"/>
      <c r="B38" s="128" t="s">
        <v>22</v>
      </c>
      <c r="C38" s="129">
        <f>VLOOKUP($D$34&amp;"-"&amp;B38,Configuração!$B:$E,4,FALSE)</f>
        <v>0.32</v>
      </c>
      <c r="D38" s="130">
        <f>$D$35*C38</f>
        <v>160</v>
      </c>
      <c r="E38" s="117"/>
      <c r="H38" s="118"/>
    </row>
    <row r="39" s="61" customFormat="1" ht="20" customHeight="1" spans="1:8">
      <c r="A39" s="113"/>
      <c r="B39" s="131" t="s">
        <v>23</v>
      </c>
      <c r="C39" s="132">
        <f>VLOOKUP($D$34&amp;"-"&amp;B39,Configuração!$B:$E,4,FALSE)</f>
        <v>0.35</v>
      </c>
      <c r="D39" s="133">
        <f>$D$35*C39</f>
        <v>175</v>
      </c>
      <c r="E39" s="117"/>
      <c r="H39" s="118"/>
    </row>
    <row r="40" s="61" customFormat="1" ht="20" customHeight="1" spans="1:8">
      <c r="A40" s="113"/>
      <c r="B40" s="131" t="s">
        <v>24</v>
      </c>
      <c r="C40" s="132">
        <f>VLOOKUP($D$34&amp;"-"&amp;B40,Configuração!$B:$E,4,FALSE)</f>
        <v>0.08</v>
      </c>
      <c r="D40" s="133">
        <f>$D$35*C40</f>
        <v>40</v>
      </c>
      <c r="E40" s="117"/>
      <c r="H40" s="118"/>
    </row>
    <row r="41" s="61" customFormat="1" ht="20" customHeight="1" spans="1:8">
      <c r="A41" s="113"/>
      <c r="B41" s="131" t="s">
        <v>25</v>
      </c>
      <c r="C41" s="132">
        <f>VLOOKUP($D$34&amp;"-"&amp;B41,Configuração!$B:$E,4,FALSE)</f>
        <v>0.05</v>
      </c>
      <c r="D41" s="133">
        <f>$D$35*C41</f>
        <v>25</v>
      </c>
      <c r="E41" s="117"/>
      <c r="H41" s="118"/>
    </row>
    <row r="42" s="58" customFormat="1" ht="20" customHeight="1" spans="1:8">
      <c r="A42" s="65"/>
      <c r="B42" s="131" t="s">
        <v>26</v>
      </c>
      <c r="C42" s="132">
        <f>VLOOKUP($D$34&amp;"-"&amp;B42,Configuração!$B:$E,4,FALSE)</f>
        <v>0.1</v>
      </c>
      <c r="D42" s="133">
        <f>$D$35*C42</f>
        <v>50</v>
      </c>
      <c r="E42" s="69"/>
      <c r="H42" s="96"/>
    </row>
    <row r="43" s="58" customFormat="1" ht="20" customHeight="1" spans="1:8">
      <c r="A43" s="65"/>
      <c r="B43" s="134" t="s">
        <v>27</v>
      </c>
      <c r="C43" s="135">
        <f>VLOOKUP($D$34&amp;"-"&amp;B43,Configuração!$B:$E,4,FALSE)</f>
        <v>0.1</v>
      </c>
      <c r="D43" s="136">
        <f>$D$35*C43</f>
        <v>50</v>
      </c>
      <c r="E43" s="69"/>
      <c r="H43" s="96"/>
    </row>
    <row r="44" customHeight="1" spans="1:8">
      <c r="H44" s="43"/>
    </row>
    <row r="45" hidden="1" customHeight="1" spans="1:8">
      <c r="H45" s="43"/>
    </row>
    <row r="46" hidden="1" customHeight="1" spans="1:8">
      <c r="H46" s="43"/>
    </row>
    <row r="47" hidden="1" customHeight="1" spans="1:8">
      <c r="H47" s="43"/>
    </row>
    <row r="48" hidden="1" customHeight="1" spans="1:8">
      <c r="H48" s="43"/>
    </row>
    <row r="49" hidden="1" customHeight="1" spans="8:8">
      <c r="H49" s="43"/>
    </row>
  </sheetData>
  <mergeCells count="10">
    <mergeCell ref="B13:C13"/>
    <mergeCell ref="B14:C14"/>
    <mergeCell ref="B17:D17"/>
    <mergeCell ref="B18:C18"/>
    <mergeCell ref="B19:C19"/>
    <mergeCell ref="B20:C20"/>
    <mergeCell ref="B21:C21"/>
    <mergeCell ref="B23:C23"/>
    <mergeCell ref="B24:C24"/>
    <mergeCell ref="B33:D33"/>
  </mergeCells>
  <dataValidations count="1">
    <dataValidation type="list" allowBlank="1" showInputMessage="1" showErrorMessage="1" sqref="D34">
      <formula1>Configuração!$A$6:$A$8</formula1>
    </dataValidation>
  </dataValidations>
  <pageMargins left="0.7" right="0.7" top="0.75" bottom="0.75" header="0.3" footer="0.3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4"/>
  <sheetViews>
    <sheetView showGridLines="0" workbookViewId="0">
      <selection activeCell="B1" sqref="B$1:B$1048576"/>
    </sheetView>
  </sheetViews>
  <sheetFormatPr defaultColWidth="9" defaultRowHeight="15"/>
  <cols>
    <col min="1" max="1" width="3.28571428571429" style="15" customWidth="1"/>
    <col min="2" max="2" width="49.1428571428571" style="16" customWidth="1"/>
    <col min="3" max="3" width="25.1428571428571" style="17" customWidth="1"/>
    <col min="4" max="4" width="33.2857142857143" style="16" customWidth="1"/>
    <col min="5" max="5" width="22" style="16" customWidth="1"/>
    <col min="6" max="6" width="22" hidden="1" customWidth="1"/>
    <col min="7" max="8" width="16.7142857142857" hidden="1" customWidth="1"/>
    <col min="9" max="9" width="11.4285714285714" hidden="1" customWidth="1"/>
    <col min="10" max="16383" width="9" hidden="1" customWidth="1"/>
  </cols>
  <sheetData>
    <row r="2" spans="2:9">
      <c r="D2" s="18"/>
      <c r="E2" s="19"/>
      <c r="F2" s="3"/>
    </row>
    <row r="5" spans="2:9">
      <c r="I5" s="20"/>
    </row>
    <row r="10" ht="19" customHeight="1" spans="2:9">
      <c r="B10" s="21" t="s">
        <v>0</v>
      </c>
      <c r="C10" s="22" t="s">
        <v>1</v>
      </c>
    </row>
    <row r="11" spans="2:9">
      <c r="B11" s="23" t="s">
        <v>28</v>
      </c>
      <c r="C11" s="24"/>
    </row>
    <row r="12" ht="6" customHeight="1" spans="2:9">
      <c r="B12" s="25"/>
      <c r="C12" s="26"/>
    </row>
    <row r="13" ht="7" customHeight="1" spans="2:9">
      <c r="B13" s="25"/>
      <c r="C13" s="26"/>
    </row>
    <row r="14" ht="19.5" spans="2:9">
      <c r="B14" s="27" t="s">
        <v>6</v>
      </c>
      <c r="C14" s="28">
        <v>20000</v>
      </c>
      <c r="D14" s="28">
        <v>20000</v>
      </c>
    </row>
    <row r="15" ht="18.75" spans="2:9">
      <c r="B15" s="29" t="s">
        <v>7</v>
      </c>
      <c r="C15" s="30">
        <v>2000</v>
      </c>
      <c r="D15" s="30">
        <v>2000</v>
      </c>
    </row>
    <row r="16" ht="18.75" spans="2:9">
      <c r="B16" s="29" t="s">
        <v>29</v>
      </c>
      <c r="C16" s="31">
        <v>1</v>
      </c>
      <c r="D16" s="31">
        <v>1</v>
      </c>
    </row>
    <row r="17" ht="19.5" spans="1:8">
      <c r="B17" s="32" t="s">
        <v>9</v>
      </c>
      <c r="C17" s="33">
        <f>VALUE(SUBSTITUTE(SUBSTITUTE(SUBSTITUTE(SUBSTITUTE(RIGHT(B11,8),"""",""),"}",""),"]",""),".",","))/100</f>
        <v>0.139</v>
      </c>
      <c r="D17" s="33">
        <f>VALUE(SUBSTITUTE(SUBSTITUTE(SUBSTITUTE(SUBSTITUTE(RIGHT(B11,8),"""",""),"}",""),"]",""),".",","))/100</f>
        <v>0.139</v>
      </c>
    </row>
    <row r="18" ht="17.25" spans="1:8">
      <c r="B18" s="34"/>
      <c r="C18" s="35"/>
      <c r="G18" s="36"/>
    </row>
    <row r="19" ht="19.5" spans="1:8">
      <c r="B19" s="37" t="s">
        <v>30</v>
      </c>
      <c r="C19" s="38"/>
      <c r="D19" s="39">
        <f>-PV((1+D17)^(1/12)-1,D16*12,D15)+D14</f>
        <v>42381.9838306468</v>
      </c>
    </row>
    <row r="20" ht="19.5" spans="1:8">
      <c r="A20" s="40"/>
      <c r="B20" s="32" t="s">
        <v>31</v>
      </c>
      <c r="C20" s="41"/>
      <c r="D20" s="41">
        <f>D19*((1+D17)^(1/12)-1)</f>
        <v>462.17215407461</v>
      </c>
      <c r="G20" s="42"/>
      <c r="H20" s="43"/>
    </row>
    <row r="21" ht="18.75" spans="1:8">
      <c r="A21" s="40"/>
      <c r="B21" s="44"/>
      <c r="C21" s="45"/>
      <c r="H21" s="43"/>
    </row>
    <row r="22" ht="19.5" spans="1:8">
      <c r="A22" s="40">
        <v>2</v>
      </c>
      <c r="B22" s="46" t="s">
        <v>32</v>
      </c>
      <c r="C22" s="47">
        <f>-PV((1+C18)^(1/12)-1,A22*12,D15)+D14</f>
        <v>68000</v>
      </c>
      <c r="D22" s="48">
        <f>C22*((1+C17)^(1/12)-1)</f>
        <v>741.534577585012</v>
      </c>
      <c r="H22" s="43"/>
    </row>
    <row r="23" ht="18.75" spans="1:8">
      <c r="A23" s="49">
        <v>5</v>
      </c>
      <c r="B23" s="50" t="s">
        <v>33</v>
      </c>
      <c r="C23" s="51">
        <f>-PV((1+C17)^(1/12)-1,A23*12,C15)+C14</f>
        <v>107730.562848164</v>
      </c>
      <c r="D23" s="52">
        <f>C23*((1+C17)^(1/12)-1)</f>
        <v>1174.79319727367</v>
      </c>
      <c r="H23" s="43"/>
    </row>
    <row r="24" ht="18.75" spans="1:8">
      <c r="A24" s="49">
        <v>10</v>
      </c>
      <c r="B24" s="50" t="s">
        <v>34</v>
      </c>
      <c r="C24" s="51">
        <f>-PV((1+C17)^(1/12)-1,A24*12,C15)+C14</f>
        <v>153495.439403838</v>
      </c>
      <c r="D24" s="52">
        <f>C24*((1+C17)^(1/12)-1)</f>
        <v>1673.8555267581</v>
      </c>
      <c r="H24" s="43"/>
    </row>
    <row r="25" ht="19.5" spans="1:8">
      <c r="A25" s="49">
        <v>15</v>
      </c>
      <c r="B25" s="53" t="s">
        <v>35</v>
      </c>
      <c r="C25" s="54">
        <f>-PV((1+C17)^(1/12)-1,A25*12,C15)+C14</f>
        <v>177368.806428519</v>
      </c>
      <c r="D25" s="55">
        <f>C25*((1+C17)^(1/12)-1)</f>
        <v>1934.19269046661</v>
      </c>
      <c r="H25" s="43"/>
    </row>
    <row r="26" ht="18" spans="1:8">
      <c r="A26" s="40"/>
      <c r="B26" s="56"/>
      <c r="C26" s="57"/>
      <c r="H26" s="43"/>
    </row>
    <row r="27" ht="15.75" spans="1:8">
      <c r="B27" s="25"/>
      <c r="C27" s="26"/>
      <c r="H27" s="43"/>
    </row>
    <row r="28" ht="15.75" spans="1:8">
      <c r="B28" s="25"/>
      <c r="C28" s="26"/>
      <c r="H28" s="43"/>
    </row>
    <row r="29" ht="15.75" spans="1:8">
      <c r="B29" s="25"/>
      <c r="C29" s="26"/>
      <c r="H29" s="43"/>
    </row>
    <row r="30" spans="1:8">
      <c r="H30" s="43"/>
    </row>
    <row r="31" spans="1:8">
      <c r="H31" s="43"/>
    </row>
    <row r="32" spans="1:8">
      <c r="H32" s="43"/>
    </row>
    <row r="33" spans="8:8">
      <c r="H33" s="43"/>
    </row>
    <row r="34" spans="8:8">
      <c r="H34" s="43"/>
    </row>
    <row r="35" spans="8:8">
      <c r="H35" s="43"/>
    </row>
    <row r="36" spans="8:8">
      <c r="H36" s="43"/>
    </row>
    <row r="37" spans="8:8">
      <c r="H37" s="43"/>
    </row>
    <row r="38" spans="8:8">
      <c r="H38" s="43"/>
    </row>
    <row r="39" spans="8:8">
      <c r="H39" s="43"/>
    </row>
    <row r="40" spans="8:8">
      <c r="H40" s="43"/>
    </row>
    <row r="41" spans="8:8">
      <c r="H41" s="43"/>
    </row>
    <row r="42" spans="8:8">
      <c r="H42" s="43"/>
    </row>
    <row r="43" spans="8:8">
      <c r="H43" s="43"/>
    </row>
    <row r="44" spans="8:8">
      <c r="H44" s="43"/>
    </row>
  </sheetData>
  <mergeCells count="1">
    <mergeCell ref="B19:C19"/>
  </mergeCells>
  <pageMargins left="0.7" right="0.7" top="0.75" bottom="0.75" header="0.3" footer="0.3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opLeftCell="A3" workbookViewId="0">
      <selection activeCell="E6" sqref="E6"/>
    </sheetView>
  </sheetViews>
  <sheetFormatPr defaultColWidth="9.14285714285714" defaultRowHeight="15" outlineLevelCol="4"/>
  <cols>
    <col min="1" max="1" width="18.2857142857143" customWidth="1"/>
    <col min="2" max="2" width="41.1428571428571" customWidth="1"/>
    <col min="3" max="3" width="19.2857142857143" customWidth="1"/>
    <col min="4" max="4" width="20.2857142857143" customWidth="1"/>
  </cols>
  <sheetData>
    <row r="1" spans="1:5">
      <c r="A1" s="2" t="s">
        <v>36</v>
      </c>
      <c r="B1" s="3" t="s">
        <v>37</v>
      </c>
    </row>
    <row r="5" spans="1:5">
      <c r="A5" s="2" t="s">
        <v>38</v>
      </c>
      <c r="B5" s="4" t="s">
        <v>39</v>
      </c>
      <c r="C5" s="4" t="s">
        <v>40</v>
      </c>
      <c r="D5" s="5" t="s">
        <v>41</v>
      </c>
      <c r="E5" s="5" t="s">
        <v>42</v>
      </c>
    </row>
    <row r="6" spans="1:5">
      <c r="A6" t="s">
        <v>43</v>
      </c>
      <c r="B6" s="6" t="str">
        <f t="shared" ref="B6:B23" si="0">C6&amp;"-"&amp;D6</f>
        <v>Conservador-PAPEL</v>
      </c>
      <c r="C6" s="6" t="s">
        <v>44</v>
      </c>
      <c r="D6" s="7" t="s">
        <v>45</v>
      </c>
      <c r="E6" s="8">
        <v>0.3</v>
      </c>
    </row>
    <row r="7" spans="1:5">
      <c r="A7" t="s">
        <v>17</v>
      </c>
      <c r="B7" s="6" t="str">
        <f t="shared" si="0"/>
        <v>Conservador-TIJOLO</v>
      </c>
      <c r="C7" s="6" t="s">
        <v>44</v>
      </c>
      <c r="D7" s="7" t="s">
        <v>46</v>
      </c>
      <c r="E7" s="8">
        <v>0.5</v>
      </c>
    </row>
    <row r="8" spans="1:5">
      <c r="A8" t="s">
        <v>44</v>
      </c>
      <c r="B8" s="6" t="str">
        <f t="shared" si="0"/>
        <v>Conservador-HÍBRIDOS</v>
      </c>
      <c r="C8" s="6" t="s">
        <v>44</v>
      </c>
      <c r="D8" s="7" t="s">
        <v>47</v>
      </c>
      <c r="E8" s="8">
        <v>0.1</v>
      </c>
    </row>
    <row r="9" spans="1:5">
      <c r="B9" s="6" t="str">
        <f t="shared" si="0"/>
        <v>Conservador-FOFs</v>
      </c>
      <c r="C9" s="6" t="s">
        <v>44</v>
      </c>
      <c r="D9" s="7" t="s">
        <v>48</v>
      </c>
      <c r="E9" s="8">
        <v>0.1</v>
      </c>
    </row>
    <row r="10" spans="1:5">
      <c r="B10" s="6" t="str">
        <f t="shared" si="0"/>
        <v>Conservador-DESENVOLVIMENTO</v>
      </c>
      <c r="C10" s="6" t="s">
        <v>44</v>
      </c>
      <c r="D10" s="7" t="s">
        <v>49</v>
      </c>
      <c r="E10" s="8">
        <v>0</v>
      </c>
    </row>
    <row r="11" ht="15.75" spans="1:5">
      <c r="B11" s="9" t="str">
        <f t="shared" si="0"/>
        <v>Conservador-HOTELARIAS</v>
      </c>
      <c r="C11" s="9" t="s">
        <v>44</v>
      </c>
      <c r="D11" s="10" t="s">
        <v>50</v>
      </c>
      <c r="E11" s="11">
        <v>0</v>
      </c>
    </row>
    <row r="12" spans="1:5">
      <c r="B12" s="6" t="str">
        <f t="shared" si="0"/>
        <v>Moderado-PAPEL</v>
      </c>
      <c r="C12" s="6" t="s">
        <v>17</v>
      </c>
      <c r="D12" s="7" t="s">
        <v>45</v>
      </c>
      <c r="E12" s="8">
        <v>0.32</v>
      </c>
    </row>
    <row r="13" s="1" customFormat="1" spans="1:5">
      <c r="B13" s="12" t="str">
        <f t="shared" si="0"/>
        <v>Moderado-TIJOLO</v>
      </c>
      <c r="C13" s="12" t="s">
        <v>17</v>
      </c>
      <c r="D13" s="13" t="s">
        <v>46</v>
      </c>
      <c r="E13" s="14">
        <v>0.35</v>
      </c>
    </row>
    <row r="14" spans="1:5">
      <c r="B14" s="6" t="str">
        <f t="shared" si="0"/>
        <v>Moderado-HÍBRIDOS</v>
      </c>
      <c r="C14" s="6" t="s">
        <v>17</v>
      </c>
      <c r="D14" s="7" t="s">
        <v>47</v>
      </c>
      <c r="E14" s="8">
        <v>0.08</v>
      </c>
    </row>
    <row r="15" spans="1:5">
      <c r="B15" s="6" t="str">
        <f t="shared" si="0"/>
        <v>Moderado-FOFs</v>
      </c>
      <c r="C15" s="6" t="s">
        <v>17</v>
      </c>
      <c r="D15" s="7" t="s">
        <v>48</v>
      </c>
      <c r="E15" s="8">
        <v>0.05</v>
      </c>
    </row>
    <row r="16" spans="1:5">
      <c r="B16" s="6" t="str">
        <f t="shared" si="0"/>
        <v>Moderado-DESENVOLVIMENTO</v>
      </c>
      <c r="C16" s="6" t="s">
        <v>17</v>
      </c>
      <c r="D16" s="7" t="s">
        <v>49</v>
      </c>
      <c r="E16" s="8">
        <v>0.1</v>
      </c>
    </row>
    <row r="17" ht="15.75" spans="2:5">
      <c r="B17" s="9" t="str">
        <f t="shared" si="0"/>
        <v>Moderado-HOTELARIAS</v>
      </c>
      <c r="C17" s="9" t="s">
        <v>17</v>
      </c>
      <c r="D17" s="10" t="s">
        <v>50</v>
      </c>
      <c r="E17" s="11">
        <v>0.1</v>
      </c>
    </row>
    <row r="18" spans="2:5">
      <c r="B18" s="6" t="str">
        <f t="shared" si="0"/>
        <v>Agressivo-PAPEL</v>
      </c>
      <c r="C18" s="6" t="s">
        <v>43</v>
      </c>
      <c r="D18" s="7" t="s">
        <v>45</v>
      </c>
      <c r="E18" s="8">
        <v>0.5</v>
      </c>
    </row>
    <row r="19" spans="2:5">
      <c r="B19" s="6" t="str">
        <f t="shared" si="0"/>
        <v>Agressivo-TIJOLO</v>
      </c>
      <c r="C19" s="6" t="s">
        <v>43</v>
      </c>
      <c r="D19" s="7" t="s">
        <v>46</v>
      </c>
      <c r="E19" s="8">
        <v>0.1</v>
      </c>
    </row>
    <row r="20" spans="2:5">
      <c r="B20" s="6" t="str">
        <f t="shared" si="0"/>
        <v>Agressivo-HÍBRIDOS</v>
      </c>
      <c r="C20" s="6" t="s">
        <v>43</v>
      </c>
      <c r="D20" s="7" t="s">
        <v>47</v>
      </c>
      <c r="E20" s="8">
        <v>0.05</v>
      </c>
    </row>
    <row r="21" spans="2:5">
      <c r="B21" s="6" t="str">
        <f t="shared" si="0"/>
        <v>Agressivo-FOFs</v>
      </c>
      <c r="C21" s="6" t="s">
        <v>43</v>
      </c>
      <c r="D21" s="7" t="s">
        <v>48</v>
      </c>
      <c r="E21" s="8">
        <v>0.05</v>
      </c>
    </row>
    <row r="22" spans="2:5">
      <c r="B22" s="6" t="str">
        <f t="shared" si="0"/>
        <v>Agressivo-DESENVOLVIMENTO</v>
      </c>
      <c r="C22" s="6" t="s">
        <v>43</v>
      </c>
      <c r="D22" s="7" t="s">
        <v>49</v>
      </c>
      <c r="E22" s="8">
        <v>0.2</v>
      </c>
    </row>
    <row r="23" spans="2:5">
      <c r="B23" s="6" t="str">
        <f t="shared" si="0"/>
        <v>Agressivo-HOTELARIAS</v>
      </c>
      <c r="C23" s="6" t="s">
        <v>43</v>
      </c>
      <c r="D23" s="7" t="s">
        <v>50</v>
      </c>
      <c r="E23" s="8">
        <v>0.1</v>
      </c>
    </row>
  </sheetData>
  <hyperlinks>
    <hyperlink ref="B1" r:id="rId1" display="https://api.bcb.gov.br/dados/serie/bcdata.sgs.1178/dados/ultimos/1?formato=jso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APP</vt:lpstr>
      <vt:lpstr>Planilha1 (2)</vt:lpstr>
      <vt:lpstr>Configuração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Aline Santos Almeida</cp:lastModifiedBy>
  <dcterms:created xsi:type="dcterms:W3CDTF">2026-08-31T21:09:00Z</dcterms:created>
  <dcterms:modified xsi:type="dcterms:W3CDTF">2026-09-11T19:45:00Z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1046-12.1.0.28485</vt:lpwstr>
  </property>
  <property fmtid="{D5CDD505-2E9C-101B-9397-08002B2CF9AE}" pid="3" name="CalculationRule">
    <vt:i4>0</vt:i4>
  </property>
  <property fmtid="{D5CDD505-2E9C-101B-9397-08002B2CF9AE}" pid="4" name="ICV">
    <vt:lpwstr>2E6C5E6A6A6F4F18866E3DAFAB259537_12</vt:lpwstr>
  </property>
</Properties>
</file>