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icular\Downloads\"/>
    </mc:Choice>
  </mc:AlternateContent>
  <xr:revisionPtr revIDLastSave="0" documentId="13_ncr:1_{159B4E1F-CDBA-4DF0-80BA-55F3BBE5A7E2}" xr6:coauthVersionLast="47" xr6:coauthVersionMax="47" xr10:uidLastSave="{00000000-0000-0000-0000-000000000000}"/>
  <bookViews>
    <workbookView xWindow="-120" yWindow="-120" windowWidth="20730" windowHeight="11160" activeTab="1" xr2:uid="{8269BADA-F98E-476E-8C14-F3E8F5615A93}"/>
  </bookViews>
  <sheets>
    <sheet name="BASE" sheetId="1" r:id="rId1"/>
    <sheet name="GRÁF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J9" i="1"/>
  <c r="J5" i="1"/>
  <c r="J4" i="1"/>
  <c r="J3" i="1"/>
  <c r="G8" i="1"/>
  <c r="G9" i="1"/>
  <c r="G4" i="1"/>
  <c r="G5" i="1"/>
  <c r="G3" i="1"/>
  <c r="B12" i="1"/>
</calcChain>
</file>

<file path=xl/sharedStrings.xml><?xml version="1.0" encoding="utf-8"?>
<sst xmlns="http://schemas.openxmlformats.org/spreadsheetml/2006/main" count="53" uniqueCount="24">
  <si>
    <t>Despesa</t>
  </si>
  <si>
    <t>Valor</t>
  </si>
  <si>
    <t>Seguro do Carro</t>
  </si>
  <si>
    <t>Aluguel</t>
  </si>
  <si>
    <t>Financiamento do Carro</t>
  </si>
  <si>
    <t>Água</t>
  </si>
  <si>
    <t>Luz</t>
  </si>
  <si>
    <t>Médio</t>
  </si>
  <si>
    <t>Alto</t>
  </si>
  <si>
    <t>Lanches</t>
  </si>
  <si>
    <t>Baixo</t>
  </si>
  <si>
    <t>Academia</t>
  </si>
  <si>
    <t>Total</t>
  </si>
  <si>
    <t>Gasolina</t>
  </si>
  <si>
    <t>Alimentação</t>
  </si>
  <si>
    <t>Laser</t>
  </si>
  <si>
    <t>Categoria</t>
  </si>
  <si>
    <t>Conta Fixa</t>
  </si>
  <si>
    <t>Conta Variavel</t>
  </si>
  <si>
    <t>Total ($)</t>
  </si>
  <si>
    <t>QUANTIDADE</t>
  </si>
  <si>
    <t>Importancia</t>
  </si>
  <si>
    <t>Importância</t>
  </si>
  <si>
    <t xml:space="preserve"> Importância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</si>
</sst>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4" fontId="2" fillId="0" borderId="0" xfId="1" applyFont="1"/>
    <xf numFmtId="0" fontId="2" fillId="0" borderId="0" xfId="0" applyFont="1" applyAlignment="1">
      <alignment horizontal="right"/>
    </xf>
    <xf numFmtId="0" fontId="0" fillId="0" borderId="1" xfId="0" applyBorder="1"/>
    <xf numFmtId="44" fontId="0" fillId="0" borderId="2" xfId="1" applyFont="1" applyBorder="1"/>
    <xf numFmtId="0" fontId="2" fillId="0" borderId="3" xfId="0" applyFont="1" applyBorder="1"/>
    <xf numFmtId="0" fontId="0" fillId="0" borderId="5" xfId="0" applyBorder="1"/>
    <xf numFmtId="44" fontId="0" fillId="0" borderId="6" xfId="1" applyFont="1" applyBorder="1"/>
    <xf numFmtId="0" fontId="2" fillId="0" borderId="4" xfId="0" applyFont="1" applyBorder="1" applyAlignment="1">
      <alignment horizontal="left"/>
    </xf>
    <xf numFmtId="1" fontId="0" fillId="0" borderId="2" xfId="1" applyNumberFormat="1" applyFont="1" applyBorder="1" applyAlignment="1">
      <alignment horizontal="center"/>
    </xf>
    <xf numFmtId="1" fontId="0" fillId="0" borderId="6" xfId="1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Gastos Mensais por despesas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BASE!$B$1</c:f>
              <c:strCache>
                <c:ptCount val="1"/>
                <c:pt idx="0">
                  <c:v>Valor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1A-4155-BC7D-910B02D73504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1A-4155-BC7D-910B02D73504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1A-4155-BC7D-910B02D73504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E1A-4155-BC7D-910B02D73504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E1A-4155-BC7D-910B02D73504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E1A-4155-BC7D-910B02D735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E1A-4155-BC7D-910B02D73504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E1A-4155-BC7D-910B02D73504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E1A-4155-BC7D-910B02D73504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E1A-4155-BC7D-910B02D73504}"/>
              </c:ext>
            </c:extLst>
          </c:dPt>
          <c:cat>
            <c:strRef>
              <c:f>BASE!$A$2:$A$11</c:f>
              <c:strCache>
                <c:ptCount val="10"/>
                <c:pt idx="0">
                  <c:v>Água</c:v>
                </c:pt>
                <c:pt idx="1">
                  <c:v>Luz</c:v>
                </c:pt>
                <c:pt idx="2">
                  <c:v>Academia</c:v>
                </c:pt>
                <c:pt idx="3">
                  <c:v>Gasolina</c:v>
                </c:pt>
                <c:pt idx="4">
                  <c:v>Seguro do Carro</c:v>
                </c:pt>
                <c:pt idx="5">
                  <c:v>Lanches</c:v>
                </c:pt>
                <c:pt idx="6">
                  <c:v>Financiamento do Carro</c:v>
                </c:pt>
                <c:pt idx="7">
                  <c:v>Aluguel</c:v>
                </c:pt>
                <c:pt idx="8">
                  <c:v>Alimentação</c:v>
                </c:pt>
                <c:pt idx="9">
                  <c:v>Laser</c:v>
                </c:pt>
              </c:strCache>
            </c:strRef>
          </c:cat>
          <c:val>
            <c:numRef>
              <c:f>BASE!$B$2:$B$11</c:f>
              <c:numCache>
                <c:formatCode>_("R$"* #,##0.00_);_("R$"* \(#,##0.00\);_("R$"* "-"??_);_(@_)</c:formatCode>
                <c:ptCount val="10"/>
                <c:pt idx="0">
                  <c:v>62</c:v>
                </c:pt>
                <c:pt idx="1">
                  <c:v>85</c:v>
                </c:pt>
                <c:pt idx="2">
                  <c:v>90</c:v>
                </c:pt>
                <c:pt idx="3">
                  <c:v>100</c:v>
                </c:pt>
                <c:pt idx="4">
                  <c:v>120</c:v>
                </c:pt>
                <c:pt idx="5">
                  <c:v>130</c:v>
                </c:pt>
                <c:pt idx="6">
                  <c:v>375</c:v>
                </c:pt>
                <c:pt idx="7">
                  <c:v>500</c:v>
                </c:pt>
                <c:pt idx="8">
                  <c:v>800</c:v>
                </c:pt>
                <c:pt idx="9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E1A-4155-BC7D-910B02D73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Valor</a:t>
            </a:r>
            <a:r>
              <a:rPr lang="pt-BR" b="1" baseline="0"/>
              <a:t> total por grau de importância</a:t>
            </a:r>
            <a:endParaRPr lang="pt-B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BASE!$G$2</c:f>
              <c:strCache>
                <c:ptCount val="1"/>
                <c:pt idx="0">
                  <c:v>Total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BASE!$F$3:$F$5</c:f>
              <c:strCache>
                <c:ptCount val="3"/>
                <c:pt idx="0">
                  <c:v>Alto</c:v>
                </c:pt>
                <c:pt idx="1">
                  <c:v>Médio</c:v>
                </c:pt>
                <c:pt idx="2">
                  <c:v>Baixo</c:v>
                </c:pt>
              </c:strCache>
            </c:strRef>
          </c:cat>
          <c:val>
            <c:numRef>
              <c:f>BASE!$G$3:$G$5</c:f>
              <c:numCache>
                <c:formatCode>_("R$"* #,##0.00_);_("R$"* \(#,##0.00\);_("R$"* "-"??_);_(@_)</c:formatCode>
                <c:ptCount val="3"/>
                <c:pt idx="0">
                  <c:v>1142</c:v>
                </c:pt>
                <c:pt idx="1">
                  <c:v>2100</c:v>
                </c:pt>
                <c:pt idx="2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4-4FC3-B498-DC41B34C3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3267312"/>
        <c:axId val="1413265648"/>
      </c:barChart>
      <c:catAx>
        <c:axId val="141326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Grau</a:t>
                </a:r>
                <a:r>
                  <a:rPr lang="pt-BR" baseline="0"/>
                  <a:t> de Importância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3265648"/>
        <c:crosses val="autoZero"/>
        <c:auto val="1"/>
        <c:lblAlgn val="ctr"/>
        <c:lblOffset val="100"/>
        <c:noMultiLvlLbl val="0"/>
      </c:catAx>
      <c:valAx>
        <c:axId val="141326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em reais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326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Gastos</a:t>
            </a:r>
            <a:r>
              <a:rPr lang="pt-BR" b="1" baseline="0"/>
              <a:t> por Categoria</a:t>
            </a:r>
            <a:endParaRPr lang="pt-B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BASE!$G$7</c:f>
              <c:strCache>
                <c:ptCount val="1"/>
                <c:pt idx="0">
                  <c:v>Total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BASE!$F$8:$F$9</c:f>
              <c:strCache>
                <c:ptCount val="2"/>
                <c:pt idx="0">
                  <c:v>Conta Fixa</c:v>
                </c:pt>
                <c:pt idx="1">
                  <c:v>Conta Variavel</c:v>
                </c:pt>
              </c:strCache>
            </c:strRef>
          </c:cat>
          <c:val>
            <c:numRef>
              <c:f>BASE!$G$8:$G$9</c:f>
              <c:numCache>
                <c:formatCode>_("R$"* #,##0.00_);_("R$"* \(#,##0.00\);_("R$"* "-"??_);_(@_)</c:formatCode>
                <c:ptCount val="2"/>
                <c:pt idx="0">
                  <c:v>1232</c:v>
                </c:pt>
                <c:pt idx="1">
                  <c:v>2230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5-46E0-B4D2-875E3E567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41888944"/>
        <c:axId val="1441889360"/>
      </c:barChart>
      <c:catAx>
        <c:axId val="14418889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Categoria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1889360"/>
        <c:crosses val="autoZero"/>
        <c:auto val="1"/>
        <c:lblAlgn val="ctr"/>
        <c:lblOffset val="100"/>
        <c:noMultiLvlLbl val="0"/>
      </c:catAx>
      <c:valAx>
        <c:axId val="144188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em reais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188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0</xdr:row>
      <xdr:rowOff>1</xdr:rowOff>
    </xdr:from>
    <xdr:to>
      <xdr:col>20</xdr:col>
      <xdr:colOff>266700</xdr:colOff>
      <xdr:row>22</xdr:row>
      <xdr:rowOff>9525</xdr:rowOff>
    </xdr:to>
    <xdr:pic>
      <xdr:nvPicPr>
        <xdr:cNvPr id="5" name="Imagem 4" descr="Contas a pagar e receber: 4 dicas para fazer esse controle | Blog Controle  Financeiro">
          <a:extLst>
            <a:ext uri="{FF2B5EF4-FFF2-40B4-BE49-F238E27FC236}">
              <a16:creationId xmlns:a16="http://schemas.microsoft.com/office/drawing/2014/main" id="{D5CEF259-865F-4759-9945-243641A08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" y="1"/>
          <a:ext cx="12392026" cy="4200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228600</xdr:colOff>
      <xdr:row>1</xdr:row>
      <xdr:rowOff>95250</xdr:rowOff>
    </xdr:from>
    <xdr:to>
      <xdr:col>20</xdr:col>
      <xdr:colOff>28575</xdr:colOff>
      <xdr:row>20</xdr:row>
      <xdr:rowOff>114300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20DE41F6-C128-44A9-A9E3-28DF1C61C64E}"/>
            </a:ext>
          </a:extLst>
        </xdr:cNvPr>
        <xdr:cNvSpPr/>
      </xdr:nvSpPr>
      <xdr:spPr>
        <a:xfrm>
          <a:off x="228600" y="285750"/>
          <a:ext cx="11991975" cy="3638550"/>
        </a:xfrm>
        <a:prstGeom prst="roundRect">
          <a:avLst>
            <a:gd name="adj" fmla="val 6073"/>
          </a:avLst>
        </a:prstGeom>
        <a:solidFill>
          <a:srgbClr val="FFFFFF">
            <a:alpha val="7607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95250</xdr:rowOff>
    </xdr:from>
    <xdr:to>
      <xdr:col>6</xdr:col>
      <xdr:colOff>104775</xdr:colOff>
      <xdr:row>18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4E25645-FBD1-42E7-ABA9-E48BBBF36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1</xdr:row>
      <xdr:rowOff>114300</xdr:rowOff>
    </xdr:from>
    <xdr:to>
      <xdr:col>18</xdr:col>
      <xdr:colOff>142875</xdr:colOff>
      <xdr:row>5</xdr:row>
      <xdr:rowOff>28575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2991E780-E5A7-4BDE-AB25-C920C7BCD09B}"/>
            </a:ext>
          </a:extLst>
        </xdr:cNvPr>
        <xdr:cNvSpPr txBox="1"/>
      </xdr:nvSpPr>
      <xdr:spPr>
        <a:xfrm>
          <a:off x="1371600" y="304800"/>
          <a:ext cx="974407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4000" b="1">
              <a:latin typeface="Arial" panose="020B0604020202020204" pitchFamily="34" charset="0"/>
              <a:cs typeface="Arial" panose="020B0604020202020204" pitchFamily="34" charset="0"/>
            </a:rPr>
            <a:t>GASTOS MENSAIS</a:t>
          </a:r>
        </a:p>
      </xdr:txBody>
    </xdr:sp>
    <xdr:clientData/>
  </xdr:twoCellAnchor>
  <xdr:twoCellAnchor>
    <xdr:from>
      <xdr:col>5</xdr:col>
      <xdr:colOff>352425</xdr:colOff>
      <xdr:row>5</xdr:row>
      <xdr:rowOff>76200</xdr:rowOff>
    </xdr:from>
    <xdr:to>
      <xdr:col>13</xdr:col>
      <xdr:colOff>47625</xdr:colOff>
      <xdr:row>19</xdr:row>
      <xdr:rowOff>152400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775881E-DCC3-4194-BA2E-6E2754A88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304800</xdr:colOff>
      <xdr:row>5</xdr:row>
      <xdr:rowOff>0</xdr:rowOff>
    </xdr:from>
    <xdr:to>
      <xdr:col>20</xdr:col>
      <xdr:colOff>0</xdr:colOff>
      <xdr:row>19</xdr:row>
      <xdr:rowOff>76200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ECD5C9F-6533-4E7B-8FC8-38B2280CB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87588-1E85-4304-A079-4884AC40BDC1}" name="Tabela1" displayName="Tabela1" ref="A1:D11" totalsRowShown="0">
  <autoFilter ref="A1:D11" xr:uid="{1CD5D321-28C4-4381-890D-3D0554E2335B}"/>
  <sortState xmlns:xlrd2="http://schemas.microsoft.com/office/spreadsheetml/2017/richdata2" ref="A2:C11">
    <sortCondition ref="B1:B11"/>
  </sortState>
  <tableColumns count="4">
    <tableColumn id="1" xr3:uid="{0BA921DB-E6F8-413F-9B16-F55E7DA934CF}" name="Despesa"/>
    <tableColumn id="2" xr3:uid="{79159BC8-6C8A-4C1C-8C07-4A1449FE3BFE}" name="Valor" dataCellStyle="Moeda"/>
    <tableColumn id="3" xr3:uid="{924EAD5A-EE79-4DD7-8E64-FC0524CFFC86}" name="Importancia"/>
    <tableColumn id="4" xr3:uid="{440AA5A4-B627-4E86-8928-CCE4D7C420FF}" name="Categori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65A4ED-2247-4788-B09E-EB43955E62CA}" name="Tabela2" displayName="Tabela2" ref="F2:G5" totalsRowShown="0" headerRowBorderDxfId="18" tableBorderDxfId="19" totalsRowBorderDxfId="17">
  <autoFilter ref="F2:G5" xr:uid="{B065A4ED-2247-4788-B09E-EB43955E62CA}"/>
  <tableColumns count="2">
    <tableColumn id="1" xr3:uid="{00AE112C-ADD1-466E-A25D-0C48D5D8AB92}" name=" Importância" dataDxfId="16"/>
    <tableColumn id="2" xr3:uid="{3E246C7C-2449-4137-9C06-53818C481C8E}" name="Total ($)" dataDxfId="15" dataCellStyle="Moeda">
      <calculatedColumnFormula>SUMIF(Tabela1[[#All],[Importancia]],F3,Tabela1[[#All],[Valor]])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6819C-B30F-4655-A397-AA8C6DFA0FD8}" name="Tabela24" displayName="Tabela24" ref="F7:G9" totalsRowShown="0" headerRowBorderDxfId="13" tableBorderDxfId="14" totalsRowBorderDxfId="12">
  <autoFilter ref="F7:G9" xr:uid="{16C6819C-B30F-4655-A397-AA8C6DFA0FD8}"/>
  <tableColumns count="2">
    <tableColumn id="1" xr3:uid="{EB9DE772-653C-4624-8C5B-5168B0A797B0}" name="Categoria" dataDxfId="11"/>
    <tableColumn id="2" xr3:uid="{449C757E-7BE0-44DC-A584-DFCC7ECE78A9}" name="Total ($)" dataDxfId="10" dataCellStyle="Moeda">
      <calculatedColumnFormula>SUMIF(Tabela1[[#All],[Categoria]],F8,Tabela1[[#All],[Valor]])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7AED55-7D63-4C24-88AD-E80D77BE2D7E}" name="Tabela25" displayName="Tabela25" ref="I2:J5" totalsRowShown="0" headerRowBorderDxfId="8" tableBorderDxfId="9" totalsRowBorderDxfId="7">
  <autoFilter ref="I2:J5" xr:uid="{FB7AED55-7D63-4C24-88AD-E80D77BE2D7E}"/>
  <tableColumns count="2">
    <tableColumn id="1" xr3:uid="{AA86E6B0-663A-4843-8F41-C8AB1FFCE01D}" name="Importância" dataDxfId="3"/>
    <tableColumn id="2" xr3:uid="{7BD09B22-3EA9-47E3-9875-C602FD65DEEF}" name="QUANTIDADE" dataDxfId="2" dataCellStyle="Moeda">
      <calculatedColumnFormula>COUNTIF(Tabela1[[#All],[Importancia]],Tabela25[[#This Row],[Importância]])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50A3C9-F58B-4649-86C5-F54C3795DBA0}" name="Tabela246" displayName="Tabela246" ref="I7:J9" totalsRowShown="0" headerRowBorderDxfId="5" tableBorderDxfId="6" totalsRowBorderDxfId="4">
  <autoFilter ref="I7:J9" xr:uid="{7750A3C9-F58B-4649-86C5-F54C3795DBA0}"/>
  <tableColumns count="2">
    <tableColumn id="1" xr3:uid="{A554116D-8018-449C-A6B1-59292222354F}" name="Categoria" dataDxfId="1"/>
    <tableColumn id="2" xr3:uid="{8DEED943-B0B6-4CA2-AD9A-53A501CAD110}" name="QUANTIDADE" dataDxfId="0" dataCellStyle="Moeda">
      <calculatedColumnFormula>COUNTIF(Tabela1[[#All],[Categoria]],Tabela246[[#This Row],[Categoria]])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BAAF-DB23-4831-A58E-44A01D5D8936}">
  <dimension ref="A1:J12"/>
  <sheetViews>
    <sheetView workbookViewId="0">
      <selection activeCell="F7" sqref="F7:G9"/>
    </sheetView>
  </sheetViews>
  <sheetFormatPr defaultRowHeight="15" x14ac:dyDescent="0.25"/>
  <cols>
    <col min="1" max="1" width="22.42578125" bestFit="1" customWidth="1"/>
    <col min="2" max="2" width="12.140625" bestFit="1" customWidth="1"/>
    <col min="3" max="3" width="13.85546875" bestFit="1" customWidth="1"/>
    <col min="4" max="4" width="14" bestFit="1" customWidth="1"/>
    <col min="5" max="5" width="15.42578125" bestFit="1" customWidth="1"/>
    <col min="6" max="6" width="14.28515625" bestFit="1" customWidth="1"/>
    <col min="7" max="7" width="12.140625" bestFit="1" customWidth="1"/>
    <col min="9" max="9" width="14" bestFit="1" customWidth="1"/>
    <col min="10" max="10" width="15.42578125" bestFit="1" customWidth="1"/>
  </cols>
  <sheetData>
    <row r="1" spans="1:10" x14ac:dyDescent="0.25">
      <c r="A1" t="s">
        <v>0</v>
      </c>
      <c r="B1" t="s">
        <v>1</v>
      </c>
      <c r="C1" t="s">
        <v>21</v>
      </c>
      <c r="D1" t="s">
        <v>16</v>
      </c>
    </row>
    <row r="2" spans="1:10" x14ac:dyDescent="0.25">
      <c r="A2" t="s">
        <v>5</v>
      </c>
      <c r="B2" s="1">
        <v>62</v>
      </c>
      <c r="C2" t="s">
        <v>8</v>
      </c>
      <c r="D2" t="s">
        <v>17</v>
      </c>
      <c r="F2" s="6" t="s">
        <v>23</v>
      </c>
      <c r="G2" s="9" t="s">
        <v>19</v>
      </c>
      <c r="I2" s="6" t="s">
        <v>22</v>
      </c>
      <c r="J2" s="9" t="s">
        <v>20</v>
      </c>
    </row>
    <row r="3" spans="1:10" x14ac:dyDescent="0.25">
      <c r="A3" t="s">
        <v>6</v>
      </c>
      <c r="B3" s="1">
        <v>85</v>
      </c>
      <c r="C3" t="s">
        <v>8</v>
      </c>
      <c r="D3" t="s">
        <v>17</v>
      </c>
      <c r="F3" s="4" t="s">
        <v>8</v>
      </c>
      <c r="G3" s="5">
        <f>SUMIF(Tabela1[[#All],[Importancia]],F3,Tabela1[[#All],[Valor]])</f>
        <v>1142</v>
      </c>
      <c r="I3" s="4" t="s">
        <v>8</v>
      </c>
      <c r="J3" s="10">
        <f>COUNTIF(Tabela1[[#All],[Importancia]],Tabela25[[#This Row],[Importância]])</f>
        <v>5</v>
      </c>
    </row>
    <row r="4" spans="1:10" x14ac:dyDescent="0.25">
      <c r="A4" t="s">
        <v>11</v>
      </c>
      <c r="B4" s="1">
        <v>90</v>
      </c>
      <c r="C4" t="s">
        <v>10</v>
      </c>
      <c r="D4" t="s">
        <v>17</v>
      </c>
      <c r="F4" s="4" t="s">
        <v>7</v>
      </c>
      <c r="G4" s="5">
        <f>SUMIF(Tabela1[[#All],[Importancia]],F4,Tabela1[[#All],[Valor]])</f>
        <v>2100</v>
      </c>
      <c r="I4" s="4" t="s">
        <v>7</v>
      </c>
      <c r="J4" s="10">
        <f>COUNTIF(Tabela1[[#All],[Importancia]],Tabela25[[#This Row],[Importância]])</f>
        <v>3</v>
      </c>
    </row>
    <row r="5" spans="1:10" x14ac:dyDescent="0.25">
      <c r="A5" t="s">
        <v>13</v>
      </c>
      <c r="B5" s="1">
        <v>100</v>
      </c>
      <c r="C5" t="s">
        <v>7</v>
      </c>
      <c r="D5" t="s">
        <v>18</v>
      </c>
      <c r="F5" s="7" t="s">
        <v>10</v>
      </c>
      <c r="G5" s="8">
        <f>SUMIF(Tabela1[[#All],[Importancia]],F5,Tabela1[[#All],[Valor]])</f>
        <v>220</v>
      </c>
      <c r="I5" s="7" t="s">
        <v>10</v>
      </c>
      <c r="J5" s="11">
        <f>COUNTIF(Tabela1[[#All],[Importancia]],Tabela25[[#This Row],[Importância]])</f>
        <v>2</v>
      </c>
    </row>
    <row r="6" spans="1:10" x14ac:dyDescent="0.25">
      <c r="A6" t="s">
        <v>2</v>
      </c>
      <c r="B6" s="1">
        <v>120</v>
      </c>
      <c r="C6" t="s">
        <v>8</v>
      </c>
      <c r="D6" t="s">
        <v>17</v>
      </c>
    </row>
    <row r="7" spans="1:10" x14ac:dyDescent="0.25">
      <c r="A7" t="s">
        <v>9</v>
      </c>
      <c r="B7" s="1">
        <v>130</v>
      </c>
      <c r="C7" t="s">
        <v>10</v>
      </c>
      <c r="D7" t="s">
        <v>18</v>
      </c>
      <c r="F7" s="6" t="s">
        <v>16</v>
      </c>
      <c r="G7" s="9" t="s">
        <v>19</v>
      </c>
      <c r="I7" s="6" t="s">
        <v>16</v>
      </c>
      <c r="J7" s="9" t="s">
        <v>20</v>
      </c>
    </row>
    <row r="8" spans="1:10" x14ac:dyDescent="0.25">
      <c r="A8" t="s">
        <v>4</v>
      </c>
      <c r="B8" s="1">
        <v>375</v>
      </c>
      <c r="C8" t="s">
        <v>8</v>
      </c>
      <c r="D8" t="s">
        <v>17</v>
      </c>
      <c r="F8" t="s">
        <v>17</v>
      </c>
      <c r="G8" s="5">
        <f>SUMIF(Tabela1[[#All],[Categoria]],F8,Tabela1[[#All],[Valor]])</f>
        <v>1232</v>
      </c>
      <c r="I8" t="s">
        <v>17</v>
      </c>
      <c r="J8" s="10">
        <f>COUNTIF(Tabela1[[#All],[Categoria]],Tabela246[[#This Row],[Categoria]])</f>
        <v>6</v>
      </c>
    </row>
    <row r="9" spans="1:10" x14ac:dyDescent="0.25">
      <c r="A9" t="s">
        <v>3</v>
      </c>
      <c r="B9" s="1">
        <v>500</v>
      </c>
      <c r="C9" t="s">
        <v>8</v>
      </c>
      <c r="D9" t="s">
        <v>17</v>
      </c>
      <c r="F9" t="s">
        <v>18</v>
      </c>
      <c r="G9" s="5">
        <f>SUMIF(Tabela1[[#All],[Categoria]],F9,Tabela1[[#All],[Valor]])</f>
        <v>2230</v>
      </c>
      <c r="I9" t="s">
        <v>18</v>
      </c>
      <c r="J9" s="10">
        <f>COUNTIF(Tabela1[[#All],[Categoria]],Tabela246[[#This Row],[Categoria]])</f>
        <v>4</v>
      </c>
    </row>
    <row r="10" spans="1:10" x14ac:dyDescent="0.25">
      <c r="A10" t="s">
        <v>14</v>
      </c>
      <c r="B10" s="1">
        <v>800</v>
      </c>
      <c r="C10" t="s">
        <v>7</v>
      </c>
      <c r="D10" t="s">
        <v>18</v>
      </c>
    </row>
    <row r="11" spans="1:10" x14ac:dyDescent="0.25">
      <c r="A11" t="s">
        <v>15</v>
      </c>
      <c r="B11" s="1">
        <v>1200</v>
      </c>
      <c r="C11" t="s">
        <v>7</v>
      </c>
      <c r="D11" t="s">
        <v>18</v>
      </c>
    </row>
    <row r="12" spans="1:10" x14ac:dyDescent="0.25">
      <c r="A12" s="3" t="s">
        <v>12</v>
      </c>
      <c r="B12" s="2">
        <f>SUM(Tabela1[Valor])</f>
        <v>3462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CB1B-6D18-44C2-96E7-0219CA92B607}">
  <dimension ref="A1"/>
  <sheetViews>
    <sheetView showGridLines="0" tabSelected="1" workbookViewId="0">
      <selection activeCell="A8" sqref="A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GRÁFICOS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Particular</cp:lastModifiedBy>
  <dcterms:created xsi:type="dcterms:W3CDTF">2023-08-18T01:16:20Z</dcterms:created>
  <dcterms:modified xsi:type="dcterms:W3CDTF">2023-08-22T17:57:37Z</dcterms:modified>
</cp:coreProperties>
</file>