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3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<sst xmlns="http://schemas.openxmlformats.org/spreadsheetml/2006/main" count="57" uniqueCount="41">
  <si>
    <t>a0bo</t>
  </si>
  <si>
    <t>#elemen</t>
  </si>
  <si>
    <t>FK</t>
  </si>
  <si>
    <t>JKP</t>
  </si>
  <si>
    <t>SK</t>
  </si>
  <si>
    <t>Sumber keragaman</t>
  </si>
  <si>
    <t>a</t>
  </si>
  <si>
    <t>JKB</t>
  </si>
  <si>
    <t>db</t>
  </si>
  <si>
    <t>derjat bebas</t>
  </si>
  <si>
    <t>b</t>
  </si>
  <si>
    <t>JKA</t>
  </si>
  <si>
    <t>JK</t>
  </si>
  <si>
    <t>Jumlah Kuadrat</t>
  </si>
  <si>
    <t>n</t>
  </si>
  <si>
    <t>JKAB</t>
  </si>
  <si>
    <t>KT</t>
  </si>
  <si>
    <t>Kuadrat tengah</t>
  </si>
  <si>
    <t>JKT</t>
  </si>
  <si>
    <t>Fhit</t>
  </si>
  <si>
    <t>F hitung</t>
  </si>
  <si>
    <t>JKG</t>
  </si>
  <si>
    <t>p-value</t>
  </si>
  <si>
    <t>Perlakuan</t>
  </si>
  <si>
    <t>RAM (b)</t>
  </si>
  <si>
    <t>Prosesor (a)</t>
  </si>
  <si>
    <t>     a * b</t>
  </si>
  <si>
    <t>Galat</t>
  </si>
  <si>
    <t>Total</t>
  </si>
  <si>
    <t>#elemen kuadrat</t>
  </si>
  <si>
    <t>#kuadrat jumlah</t>
  </si>
  <si>
    <t>a0</t>
  </si>
  <si>
    <t>a1</t>
  </si>
  <si>
    <t>a2</t>
  </si>
  <si>
    <t>#</t>
  </si>
  <si>
    <t>µ</t>
  </si>
  <si>
    <t>#^2</t>
  </si>
  <si>
    <t>b0</t>
  </si>
  <si>
    <t>b1</t>
  </si>
  <si>
    <t>b2</t>
  </si>
  <si>
    <t>b3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</si>
</sst>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7.71255060728745"/>
    <col collapsed="false" hidden="false" max="2" min="2" style="1" width="9.62753036437247"/>
    <col collapsed="false" hidden="false" max="3" min="3" style="1" width="6.1417004048583"/>
    <col collapsed="false" hidden="false" max="4" min="4" style="1" width="9.23481781376518"/>
    <col collapsed="false" hidden="false" max="5" min="5" style="1" width="8.51821862348178"/>
    <col collapsed="false" hidden="false" max="6" min="6" style="1" width="6.1417004048583"/>
    <col collapsed="false" hidden="false" max="7" min="7" style="1" width="9.76113360323887"/>
    <col collapsed="false" hidden="false" max="8" min="8" style="1" width="6.1417004048583"/>
    <col collapsed="false" hidden="false" max="11" min="9" style="1" width="8.51821862348178"/>
    <col collapsed="false" hidden="false" max="12" min="12" style="1" width="9.76113360323887"/>
    <col collapsed="false" hidden="false" max="13" min="13" style="1" width="9.91902834008097"/>
    <col collapsed="false" hidden="false" max="14" min="14" style="2" width="13.1417004048583"/>
    <col collapsed="false" hidden="false" max="1025" min="15" style="2" width="9.1417004048583"/>
  </cols>
  <sheetData>
    <row r="1" customFormat="false" ht="13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 t="s">
        <v>1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n">
        <v>6.57292</v>
      </c>
      <c r="B2" s="0" t="n">
        <v>5.00176</v>
      </c>
      <c r="C2" s="0" t="n">
        <v>4.0904</v>
      </c>
      <c r="D2" s="0" t="n">
        <v>3.0903</v>
      </c>
      <c r="E2" s="0" t="n">
        <v>6.4074</v>
      </c>
      <c r="F2" s="0" t="n">
        <v>2.12421</v>
      </c>
      <c r="G2" s="0" t="n">
        <v>2.9686</v>
      </c>
      <c r="H2" s="0" t="n">
        <v>7.4979</v>
      </c>
      <c r="I2" s="0" t="n">
        <v>7.5064</v>
      </c>
      <c r="J2" s="0" t="n">
        <v>1.97709</v>
      </c>
      <c r="K2" s="0" t="n">
        <v>8.9257</v>
      </c>
      <c r="L2" s="0" t="n">
        <v>4.69986</v>
      </c>
      <c r="M2" s="0" t="n">
        <f aca="false">SUM(A2:L11)</f>
        <v>587.69237</v>
      </c>
      <c r="N2" s="3" t="s">
        <v>2</v>
      </c>
      <c r="O2" s="4" t="n">
        <f aca="false">(M2^2)/(V3*V4*V5)</f>
        <v>9593.95338211714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 t="n">
        <v>6.28197</v>
      </c>
      <c r="B3" s="0" t="n">
        <v>6.87803</v>
      </c>
      <c r="C3" s="0" t="n">
        <v>7.2914</v>
      </c>
      <c r="D3" s="0" t="n">
        <v>7.668</v>
      </c>
      <c r="E3" s="0" t="n">
        <v>7.407</v>
      </c>
      <c r="F3" s="0" t="n">
        <v>3.46083</v>
      </c>
      <c r="G3" s="0" t="n">
        <v>8.29686</v>
      </c>
      <c r="H3" s="0" t="n">
        <v>5.8982</v>
      </c>
      <c r="I3" s="0" t="n">
        <v>2.8461</v>
      </c>
      <c r="J3" s="0" t="n">
        <v>4.43777</v>
      </c>
      <c r="K3" s="0" t="n">
        <v>4.3841</v>
      </c>
      <c r="L3" s="0" t="n">
        <v>8.64497</v>
      </c>
      <c r="M3" s="0"/>
      <c r="N3" s="3" t="s">
        <v>3</v>
      </c>
      <c r="O3" s="4" t="n">
        <f aca="false">(L35/V5)-O2</f>
        <v>122.192817270032</v>
      </c>
      <c r="P3" s="0"/>
      <c r="Q3" s="0"/>
      <c r="R3" s="5" t="s">
        <v>4</v>
      </c>
      <c r="S3" s="5" t="s">
        <v>5</v>
      </c>
      <c r="T3" s="5"/>
      <c r="U3" s="0" t="s">
        <v>6</v>
      </c>
      <c r="V3" s="0" t="n">
        <v>3</v>
      </c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 t="n">
        <v>2.28443</v>
      </c>
      <c r="B4" s="0" t="n">
        <v>8.56339</v>
      </c>
      <c r="C4" s="0" t="n">
        <v>7.0603</v>
      </c>
      <c r="D4" s="0" t="n">
        <v>6.4006</v>
      </c>
      <c r="E4" s="0" t="n">
        <v>0.1405</v>
      </c>
      <c r="F4" s="0" t="n">
        <v>4.14239</v>
      </c>
      <c r="G4" s="0" t="n">
        <v>6.91335</v>
      </c>
      <c r="H4" s="0" t="n">
        <v>2.8116</v>
      </c>
      <c r="I4" s="0" t="n">
        <v>4.7976</v>
      </c>
      <c r="J4" s="0" t="n">
        <v>6.2381</v>
      </c>
      <c r="K4" s="0" t="n">
        <v>4.1157</v>
      </c>
      <c r="L4" s="0" t="n">
        <v>1.10667</v>
      </c>
      <c r="M4" s="0"/>
      <c r="N4" s="3" t="s">
        <v>7</v>
      </c>
      <c r="O4" s="4" t="n">
        <f aca="false">(SUM(G31:G34)/(V5*V3))-O2</f>
        <v>29.3822206449422</v>
      </c>
      <c r="P4" s="0"/>
      <c r="Q4" s="0"/>
      <c r="R4" s="5" t="s">
        <v>8</v>
      </c>
      <c r="S4" s="5" t="s">
        <v>9</v>
      </c>
      <c r="T4" s="5"/>
      <c r="U4" s="0" t="s">
        <v>10</v>
      </c>
      <c r="V4" s="0" t="n">
        <v>4</v>
      </c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" customFormat="true" ht="13.8" hidden="false" customHeight="false" outlineLevel="0" collapsed="false">
      <c r="A5" s="6" t="n">
        <v>6.63467</v>
      </c>
      <c r="B5" s="6" t="n">
        <v>4.86906</v>
      </c>
      <c r="C5" s="6" t="n">
        <v>5.7606</v>
      </c>
      <c r="D5" s="6" t="n">
        <v>2.2985</v>
      </c>
      <c r="E5" s="6" t="n">
        <v>6.5278</v>
      </c>
      <c r="F5" s="6" t="n">
        <v>7.41971</v>
      </c>
      <c r="G5" s="6" t="n">
        <v>1.21389</v>
      </c>
      <c r="H5" s="6" t="n">
        <v>5.3934</v>
      </c>
      <c r="I5" s="6" t="n">
        <v>5.8277</v>
      </c>
      <c r="J5" s="6" t="n">
        <v>3.99595</v>
      </c>
      <c r="K5" s="6" t="n">
        <v>7.0992</v>
      </c>
      <c r="L5" s="6" t="n">
        <v>4.6038</v>
      </c>
      <c r="M5" s="1"/>
      <c r="N5" s="7" t="s">
        <v>11</v>
      </c>
      <c r="O5" s="4" t="n">
        <f aca="false">(SUM(B37:D37)/(V4*V5))-O2</f>
        <v>21.6024967934409</v>
      </c>
      <c r="Q5" s="2"/>
      <c r="R5" s="5" t="s">
        <v>12</v>
      </c>
      <c r="S5" s="5" t="s">
        <v>13</v>
      </c>
      <c r="T5" s="5"/>
      <c r="U5" s="2" t="s">
        <v>14</v>
      </c>
      <c r="V5" s="8" t="n">
        <v>3</v>
      </c>
    </row>
    <row r="6" customFormat="false" ht="13.8" hidden="false" customHeight="false" outlineLevel="0" collapsed="false">
      <c r="A6" s="0" t="n">
        <v>3.14224</v>
      </c>
      <c r="B6" s="0" t="n">
        <v>6.2547</v>
      </c>
      <c r="C6" s="0" t="n">
        <v>4.6206</v>
      </c>
      <c r="D6" s="0" t="n">
        <v>3.8248</v>
      </c>
      <c r="E6" s="0" t="n">
        <v>2.8878</v>
      </c>
      <c r="F6" s="0" t="n">
        <v>6.81272</v>
      </c>
      <c r="G6" s="0" t="n">
        <v>3.39662</v>
      </c>
      <c r="H6" s="0" t="n">
        <v>4.6588</v>
      </c>
      <c r="I6" s="0" t="n">
        <v>2.2311</v>
      </c>
      <c r="J6" s="0" t="n">
        <v>4.43051</v>
      </c>
      <c r="K6" s="0" t="n">
        <v>6.922</v>
      </c>
      <c r="L6" s="0" t="n">
        <v>6.48478</v>
      </c>
      <c r="M6" s="9"/>
      <c r="N6" s="10" t="s">
        <v>15</v>
      </c>
      <c r="O6" s="4" t="n">
        <f aca="false">O3-O4-O5</f>
        <v>71.2080998316487</v>
      </c>
      <c r="P6" s="0"/>
      <c r="Q6" s="0"/>
      <c r="R6" s="5" t="s">
        <v>16</v>
      </c>
      <c r="S6" s="5" t="s">
        <v>17</v>
      </c>
      <c r="T6" s="5"/>
    </row>
    <row r="7" customFormat="false" ht="13.8" hidden="false" customHeight="false" outlineLevel="0" collapsed="false">
      <c r="A7" s="0" t="n">
        <v>6.02283</v>
      </c>
      <c r="B7" s="0" t="n">
        <v>5.19095</v>
      </c>
      <c r="C7" s="0" t="n">
        <v>3.2874</v>
      </c>
      <c r="D7" s="0" t="n">
        <v>1.3007</v>
      </c>
      <c r="E7" s="0" t="n">
        <v>9.7993</v>
      </c>
      <c r="F7" s="0" t="n">
        <v>4.68936</v>
      </c>
      <c r="G7" s="0" t="n">
        <v>4.12432</v>
      </c>
      <c r="H7" s="0" t="n">
        <v>2.7372</v>
      </c>
      <c r="I7" s="0" t="n">
        <v>5.0856</v>
      </c>
      <c r="J7" s="0" t="n">
        <v>4.56423</v>
      </c>
      <c r="K7" s="0" t="n">
        <v>6.819</v>
      </c>
      <c r="L7" s="0" t="n">
        <v>6.48577</v>
      </c>
      <c r="M7" s="9"/>
      <c r="N7" s="10" t="s">
        <v>18</v>
      </c>
      <c r="O7" s="4" t="n">
        <f aca="false">D26-O2</f>
        <v>-6231.97393210324</v>
      </c>
      <c r="P7" s="0"/>
      <c r="Q7" s="0"/>
      <c r="R7" s="5" t="s">
        <v>19</v>
      </c>
      <c r="S7" s="5" t="s">
        <v>20</v>
      </c>
      <c r="T7" s="5"/>
    </row>
    <row r="8" customFormat="false" ht="13.8" hidden="false" customHeight="false" outlineLevel="0" collapsed="false">
      <c r="A8" s="0" t="n">
        <v>6.01858</v>
      </c>
      <c r="B8" s="0" t="n">
        <v>4.37854</v>
      </c>
      <c r="C8" s="0" t="n">
        <v>6.1786</v>
      </c>
      <c r="D8" s="0" t="n">
        <v>3.4401</v>
      </c>
      <c r="E8" s="0" t="n">
        <v>5.4173</v>
      </c>
      <c r="F8" s="0" t="n">
        <v>3.43974</v>
      </c>
      <c r="G8" s="0" t="n">
        <v>4.21107</v>
      </c>
      <c r="H8" s="0" t="n">
        <v>4.3669</v>
      </c>
      <c r="I8" s="0" t="n">
        <v>4.3424</v>
      </c>
      <c r="J8" s="0" t="n">
        <v>5.54933</v>
      </c>
      <c r="K8" s="0" t="n">
        <v>4.7095</v>
      </c>
      <c r="L8" s="0" t="n">
        <v>4.0422</v>
      </c>
      <c r="M8" s="9"/>
      <c r="N8" s="10" t="s">
        <v>21</v>
      </c>
      <c r="O8" s="4" t="n">
        <f aca="false">O7-O3</f>
        <v>-6354.16674937327</v>
      </c>
      <c r="P8" s="0"/>
      <c r="Q8" s="0"/>
      <c r="R8" s="5" t="s">
        <v>22</v>
      </c>
      <c r="S8" s="5"/>
      <c r="T8" s="5"/>
    </row>
    <row r="9" customFormat="false" ht="13.8" hidden="false" customHeight="false" outlineLevel="0" collapsed="false">
      <c r="A9" s="0" t="n">
        <v>4.87956</v>
      </c>
      <c r="B9" s="0" t="n">
        <v>2.78864</v>
      </c>
      <c r="C9" s="0" t="n">
        <v>5.1349</v>
      </c>
      <c r="D9" s="0" t="n">
        <v>2.2297</v>
      </c>
      <c r="E9" s="0" t="n">
        <v>4.2162</v>
      </c>
      <c r="F9" s="0" t="n">
        <v>5.72158</v>
      </c>
      <c r="G9" s="0" t="n">
        <v>4.36999</v>
      </c>
      <c r="H9" s="0" t="n">
        <v>4.5704</v>
      </c>
      <c r="I9" s="0" t="n">
        <v>8.4007</v>
      </c>
      <c r="J9" s="0" t="n">
        <v>5.16698</v>
      </c>
      <c r="K9" s="0" t="n">
        <v>6.6828</v>
      </c>
      <c r="L9" s="0" t="n">
        <v>1.19922</v>
      </c>
      <c r="M9" s="11"/>
      <c r="N9" s="0"/>
      <c r="O9" s="0"/>
      <c r="P9" s="0"/>
      <c r="Q9" s="0"/>
      <c r="R9" s="0"/>
      <c r="S9" s="0"/>
    </row>
    <row r="10" customFormat="false" ht="13.8" hidden="false" customHeight="false" outlineLevel="0" collapsed="false">
      <c r="A10" s="0" t="n">
        <v>3.9456</v>
      </c>
      <c r="B10" s="0" t="n">
        <v>2.64014</v>
      </c>
      <c r="C10" s="0" t="n">
        <v>1.2293</v>
      </c>
      <c r="D10" s="0" t="n">
        <v>2.7223</v>
      </c>
      <c r="E10" s="0" t="n">
        <v>4.4335</v>
      </c>
      <c r="F10" s="0" t="n">
        <v>3.69837</v>
      </c>
      <c r="G10" s="0" t="n">
        <v>3.77879</v>
      </c>
      <c r="H10" s="0" t="n">
        <v>7.1347</v>
      </c>
      <c r="I10" s="0" t="n">
        <v>8.2586</v>
      </c>
      <c r="J10" s="0" t="n">
        <v>7.45799</v>
      </c>
      <c r="K10" s="0" t="n">
        <v>0.5856</v>
      </c>
      <c r="L10" s="0" t="n">
        <v>3.21943</v>
      </c>
      <c r="M10" s="11"/>
      <c r="N10" s="0"/>
      <c r="O10" s="0"/>
      <c r="P10" s="0"/>
      <c r="Q10" s="0"/>
      <c r="R10" s="0"/>
      <c r="S10" s="0"/>
    </row>
    <row r="11" customFormat="false" ht="13.8" hidden="false" customHeight="false" outlineLevel="0" collapsed="false">
      <c r="A11" s="0" t="n">
        <v>5.9717</v>
      </c>
      <c r="B11" s="0" t="n">
        <v>3.69851</v>
      </c>
      <c r="C11" s="0" t="n">
        <v>5.926</v>
      </c>
      <c r="D11" s="0" t="n">
        <v>5.4979</v>
      </c>
      <c r="E11" s="0" t="n">
        <v>4.4243</v>
      </c>
      <c r="F11" s="0" t="n">
        <v>4.87992</v>
      </c>
      <c r="G11" s="0" t="n">
        <v>-0.13012</v>
      </c>
      <c r="H11" s="0" t="n">
        <v>5.4588</v>
      </c>
      <c r="I11" s="0" t="n">
        <v>4.944</v>
      </c>
      <c r="J11" s="0" t="n">
        <v>6.51877</v>
      </c>
      <c r="K11" s="0" t="n">
        <v>8.3002</v>
      </c>
      <c r="L11" s="0" t="n">
        <v>5.29313</v>
      </c>
      <c r="M11" s="11"/>
      <c r="N11" s="12" t="s">
        <v>4</v>
      </c>
      <c r="O11" s="12" t="s">
        <v>8</v>
      </c>
      <c r="P11" s="12" t="s">
        <v>12</v>
      </c>
      <c r="Q11" s="12" t="s">
        <v>16</v>
      </c>
      <c r="R11" s="12" t="s">
        <v>19</v>
      </c>
      <c r="S11" s="12" t="s">
        <v>22</v>
      </c>
    </row>
    <row r="12" customFormat="false" ht="13.8" hidden="false" customHeight="false" outlineLevel="0" collapsed="false">
      <c r="A12" s="13" t="n">
        <f aca="false">SUM(A2:A11)</f>
        <v>51.7545</v>
      </c>
      <c r="B12" s="13" t="n">
        <f aca="false">SUM(B2:B11)</f>
        <v>50.26372</v>
      </c>
      <c r="C12" s="13" t="n">
        <f aca="false">SUM(C2:C11)</f>
        <v>50.5795</v>
      </c>
      <c r="D12" s="13" t="n">
        <f aca="false">SUM(D2:D11)</f>
        <v>38.4729</v>
      </c>
      <c r="E12" s="13" t="n">
        <f aca="false">SUM(E2:E11)</f>
        <v>51.6611</v>
      </c>
      <c r="F12" s="13" t="n">
        <f aca="false">SUM(F2:F11)</f>
        <v>46.38883</v>
      </c>
      <c r="G12" s="13" t="n">
        <f aca="false">SUM(G2:G11)</f>
        <v>39.14337</v>
      </c>
      <c r="H12" s="13" t="n">
        <f aca="false">SUM(H2:H11)</f>
        <v>50.5279</v>
      </c>
      <c r="I12" s="13" t="n">
        <f aca="false">SUM(I2:I11)</f>
        <v>54.2402</v>
      </c>
      <c r="J12" s="13" t="n">
        <f aca="false">SUM(J2:J11)</f>
        <v>50.33672</v>
      </c>
      <c r="K12" s="13" t="n">
        <f aca="false">SUM(K2:K11)</f>
        <v>58.5438</v>
      </c>
      <c r="L12" s="13" t="n">
        <f aca="false">SUM(L2:L11)</f>
        <v>45.77983</v>
      </c>
      <c r="M12" s="0"/>
      <c r="N12" s="14" t="s">
        <v>23</v>
      </c>
      <c r="O12" s="14" t="n">
        <f aca="false">V3*V4-1</f>
        <v>11</v>
      </c>
      <c r="P12" s="15" t="n">
        <f aca="false">O3</f>
        <v>122.192817270032</v>
      </c>
      <c r="Q12" s="15" t="n">
        <f aca="false">P12/O12</f>
        <v>11.1084379336393</v>
      </c>
      <c r="R12" s="15" t="n">
        <f aca="false">Q12/$Q$16</f>
        <v>-0.0419571158458563</v>
      </c>
      <c r="S12" s="16" t="n">
        <f aca="false">_xlfn.F.INV(0.95,O12,$O$16)</f>
        <v>2.21630864555817</v>
      </c>
    </row>
    <row r="13" customFormat="false" ht="13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0"/>
      <c r="N13" s="14" t="s">
        <v>24</v>
      </c>
      <c r="O13" s="14" t="n">
        <f aca="false">V4-1</f>
        <v>3</v>
      </c>
      <c r="P13" s="15" t="n">
        <f aca="false">O4</f>
        <v>29.3822206449422</v>
      </c>
      <c r="Q13" s="15" t="n">
        <f aca="false">P13/O13</f>
        <v>9.79407354831407</v>
      </c>
      <c r="R13" s="15" t="n">
        <f aca="false">Q13/$Q$16</f>
        <v>-0.0369926969862291</v>
      </c>
      <c r="S13" s="16" t="n">
        <f aca="false">_xlfn.F.INV(0.95,O13,$O$16)</f>
        <v>3.00878657044736</v>
      </c>
    </row>
    <row r="14" s="2" customFormat="true" ht="13.8" hidden="false" customHeight="false" outlineLevel="0" collapsed="false">
      <c r="A14" s="18" t="n">
        <f aca="false">A2^2</f>
        <v>43.2032773264</v>
      </c>
      <c r="B14" s="18" t="n">
        <f aca="false">B2^2</f>
        <v>25.0176030976</v>
      </c>
      <c r="C14" s="18" t="n">
        <f aca="false">C2^2</f>
        <v>16.73137216</v>
      </c>
      <c r="D14" s="18" t="n">
        <f aca="false">D2^2</f>
        <v>9.54995409</v>
      </c>
      <c r="E14" s="18" t="n">
        <f aca="false">E2^2</f>
        <v>41.05477476</v>
      </c>
      <c r="F14" s="18" t="n">
        <f aca="false">F2^2</f>
        <v>4.5122681241</v>
      </c>
      <c r="G14" s="18" t="n">
        <f aca="false">G2^2</f>
        <v>8.81258596</v>
      </c>
      <c r="H14" s="18" t="n">
        <f aca="false">H2^2</f>
        <v>56.21850441</v>
      </c>
      <c r="I14" s="18" t="n">
        <f aca="false">I2^2</f>
        <v>56.34604096</v>
      </c>
      <c r="J14" s="18" t="n">
        <f aca="false">J2^2</f>
        <v>3.9088848681</v>
      </c>
      <c r="K14" s="18" t="n">
        <f aca="false">K2^2</f>
        <v>79.66812049</v>
      </c>
      <c r="L14" s="18" t="n">
        <f aca="false">L2^2</f>
        <v>22.0886840196</v>
      </c>
      <c r="N14" s="14" t="s">
        <v>25</v>
      </c>
      <c r="O14" s="14" t="n">
        <f aca="false">V3-1</f>
        <v>2</v>
      </c>
      <c r="P14" s="15" t="n">
        <f aca="false">O5</f>
        <v>21.6024967934409</v>
      </c>
      <c r="Q14" s="15" t="n">
        <f aca="false">P14/O14</f>
        <v>10.8012483967204</v>
      </c>
      <c r="R14" s="15" t="n">
        <f aca="false">Q14/$Q$16</f>
        <v>-0.040796845872334</v>
      </c>
      <c r="S14" s="16" t="n">
        <f aca="false">_xlfn.F.INV(0.95,O14,$O$16)</f>
        <v>3.4028261053502</v>
      </c>
    </row>
    <row r="15" s="2" customFormat="true" ht="13.8" hidden="false" customHeight="false" outlineLevel="0" collapsed="false">
      <c r="A15" s="18" t="n">
        <f aca="false">A3^2</f>
        <v>39.4631470809</v>
      </c>
      <c r="B15" s="18" t="n">
        <f aca="false">B3^2</f>
        <v>47.3072966809</v>
      </c>
      <c r="C15" s="18" t="n">
        <f aca="false">C3^2</f>
        <v>53.16451396</v>
      </c>
      <c r="D15" s="18" t="n">
        <f aca="false">D3^2</f>
        <v>58.798224</v>
      </c>
      <c r="E15" s="18" t="n">
        <f aca="false">E3^2</f>
        <v>54.863649</v>
      </c>
      <c r="F15" s="18" t="n">
        <f aca="false">F3^2</f>
        <v>11.9773442889</v>
      </c>
      <c r="G15" s="18" t="n">
        <f aca="false">G3^2</f>
        <v>68.8378858596</v>
      </c>
      <c r="H15" s="18" t="n">
        <f aca="false">H3^2</f>
        <v>34.78876324</v>
      </c>
      <c r="I15" s="18" t="n">
        <f aca="false">I3^2</f>
        <v>8.10028521</v>
      </c>
      <c r="J15" s="18" t="n">
        <f aca="false">J3^2</f>
        <v>19.6938025729</v>
      </c>
      <c r="K15" s="18" t="n">
        <f aca="false">K3^2</f>
        <v>19.22033281</v>
      </c>
      <c r="L15" s="18" t="n">
        <f aca="false">L3^2</f>
        <v>74.7355063009</v>
      </c>
      <c r="N15" s="14" t="s">
        <v>26</v>
      </c>
      <c r="O15" s="14" t="n">
        <f aca="false">O13*O14</f>
        <v>6</v>
      </c>
      <c r="P15" s="15" t="n">
        <f aca="false">O6</f>
        <v>71.2080998316487</v>
      </c>
      <c r="Q15" s="15" t="n">
        <f aca="false">P15/O15</f>
        <v>11.8680166386081</v>
      </c>
      <c r="R15" s="15" t="n">
        <f aca="false">Q15/$Q$16</f>
        <v>-0.0448260819335106</v>
      </c>
      <c r="S15" s="16" t="n">
        <f aca="false">_xlfn.F.INV(0.95,O15,$O$16)</f>
        <v>2.50818882342326</v>
      </c>
    </row>
    <row r="16" s="2" customFormat="true" ht="13.8" hidden="false" customHeight="false" outlineLevel="0" collapsed="false">
      <c r="A16" s="18" t="n">
        <f aca="false">A4^2</f>
        <v>5.2186204249</v>
      </c>
      <c r="B16" s="18" t="n">
        <f aca="false">B4^2</f>
        <v>73.3316482921</v>
      </c>
      <c r="C16" s="18" t="n">
        <f aca="false">C4^2</f>
        <v>49.84783609</v>
      </c>
      <c r="D16" s="18" t="n">
        <f aca="false">D4^2</f>
        <v>40.96768036</v>
      </c>
      <c r="E16" s="18" t="n">
        <f aca="false">E4^2</f>
        <v>0.01974025</v>
      </c>
      <c r="F16" s="18" t="n">
        <f aca="false">F4^2</f>
        <v>17.1593949121</v>
      </c>
      <c r="G16" s="18" t="n">
        <f aca="false">G4^2</f>
        <v>47.7944082225</v>
      </c>
      <c r="H16" s="18" t="n">
        <f aca="false">H4^2</f>
        <v>7.90509456</v>
      </c>
      <c r="I16" s="18" t="n">
        <f aca="false">I4^2</f>
        <v>23.01696576</v>
      </c>
      <c r="J16" s="18" t="n">
        <f aca="false">J4^2</f>
        <v>38.91389161</v>
      </c>
      <c r="K16" s="18" t="n">
        <f aca="false">K4^2</f>
        <v>16.93898649</v>
      </c>
      <c r="L16" s="18" t="n">
        <f aca="false">L4^2</f>
        <v>1.2247184889</v>
      </c>
      <c r="N16" s="14" t="s">
        <v>27</v>
      </c>
      <c r="O16" s="14" t="n">
        <f aca="false">O17-O12</f>
        <v>24</v>
      </c>
      <c r="P16" s="15" t="n">
        <f aca="false">O8</f>
        <v>-6354.16674937327</v>
      </c>
      <c r="Q16" s="15" t="n">
        <f aca="false">P16/O16</f>
        <v>-264.756947890553</v>
      </c>
      <c r="R16" s="15"/>
      <c r="S16" s="19"/>
    </row>
    <row r="17" s="2" customFormat="true" ht="13.8" hidden="false" customHeight="false" outlineLevel="0" collapsed="false">
      <c r="A17" s="18" t="n">
        <f aca="false">A5^2</f>
        <v>44.0188460089</v>
      </c>
      <c r="B17" s="18" t="n">
        <f aca="false">B5^2</f>
        <v>23.7077452836</v>
      </c>
      <c r="C17" s="18" t="n">
        <f aca="false">C5^2</f>
        <v>33.18451236</v>
      </c>
      <c r="D17" s="18" t="n">
        <f aca="false">D5^2</f>
        <v>5.28310225</v>
      </c>
      <c r="E17" s="18" t="n">
        <f aca="false">E5^2</f>
        <v>42.61217284</v>
      </c>
      <c r="F17" s="18" t="n">
        <f aca="false">F5^2</f>
        <v>55.0520964841</v>
      </c>
      <c r="G17" s="18" t="n">
        <f aca="false">G5^2</f>
        <v>1.4735289321</v>
      </c>
      <c r="H17" s="18" t="n">
        <f aca="false">H5^2</f>
        <v>29.08876356</v>
      </c>
      <c r="I17" s="18" t="n">
        <f aca="false">I5^2</f>
        <v>33.96208729</v>
      </c>
      <c r="J17" s="18" t="n">
        <f aca="false">J5^2</f>
        <v>15.9676164025</v>
      </c>
      <c r="K17" s="18" t="n">
        <f aca="false">K5^2</f>
        <v>50.39864064</v>
      </c>
      <c r="L17" s="18" t="n">
        <f aca="false">L5^2</f>
        <v>21.19497444</v>
      </c>
      <c r="N17" s="14" t="s">
        <v>28</v>
      </c>
      <c r="O17" s="14" t="n">
        <f aca="false">V3*V4*V5-1</f>
        <v>35</v>
      </c>
      <c r="P17" s="15" t="n">
        <f aca="false">O7</f>
        <v>-6231.97393210324</v>
      </c>
      <c r="Q17" s="14"/>
      <c r="R17" s="14"/>
      <c r="S17" s="14"/>
    </row>
    <row r="18" s="2" customFormat="true" ht="13.8" hidden="false" customHeight="false" outlineLevel="0" collapsed="false">
      <c r="A18" s="18" t="n">
        <f aca="false">A6^2</f>
        <v>9.8736722176</v>
      </c>
      <c r="B18" s="18" t="n">
        <f aca="false">B6^2</f>
        <v>39.12127209</v>
      </c>
      <c r="C18" s="18" t="n">
        <f aca="false">C6^2</f>
        <v>21.34994436</v>
      </c>
      <c r="D18" s="18" t="n">
        <f aca="false">D6^2</f>
        <v>14.62909504</v>
      </c>
      <c r="E18" s="18" t="n">
        <f aca="false">E6^2</f>
        <v>8.33938884</v>
      </c>
      <c r="F18" s="18" t="n">
        <f aca="false">F6^2</f>
        <v>46.4131537984</v>
      </c>
      <c r="G18" s="18" t="n">
        <f aca="false">G6^2</f>
        <v>11.5370274244</v>
      </c>
      <c r="H18" s="18" t="n">
        <f aca="false">H6^2</f>
        <v>21.70441744</v>
      </c>
      <c r="I18" s="18" t="n">
        <f aca="false">I6^2</f>
        <v>4.97780721</v>
      </c>
      <c r="J18" s="18" t="n">
        <f aca="false">J6^2</f>
        <v>19.6294188601</v>
      </c>
      <c r="K18" s="18" t="n">
        <f aca="false">K6^2</f>
        <v>47.914084</v>
      </c>
      <c r="L18" s="18" t="n">
        <f aca="false">L6^2</f>
        <v>42.0523716484</v>
      </c>
    </row>
    <row r="19" s="2" customFormat="true" ht="13.8" hidden="false" customHeight="false" outlineLevel="0" collapsed="false">
      <c r="A19" s="18" t="n">
        <f aca="false">A7^2</f>
        <v>36.2744812089</v>
      </c>
      <c r="B19" s="18" t="n">
        <f aca="false">B7^2</f>
        <v>26.9459619025</v>
      </c>
      <c r="C19" s="18" t="n">
        <f aca="false">C7^2</f>
        <v>10.80699876</v>
      </c>
      <c r="D19" s="18" t="n">
        <f aca="false">D7^2</f>
        <v>1.69182049</v>
      </c>
      <c r="E19" s="18" t="n">
        <f aca="false">E7^2</f>
        <v>96.02628049</v>
      </c>
      <c r="F19" s="18" t="n">
        <f aca="false">F7^2</f>
        <v>21.9900972096</v>
      </c>
      <c r="G19" s="18" t="n">
        <f aca="false">G7^2</f>
        <v>17.0100154624</v>
      </c>
      <c r="H19" s="18" t="n">
        <f aca="false">H7^2</f>
        <v>7.49226384</v>
      </c>
      <c r="I19" s="18" t="n">
        <f aca="false">I7^2</f>
        <v>25.86332736</v>
      </c>
      <c r="J19" s="18" t="n">
        <f aca="false">J7^2</f>
        <v>20.8321954929</v>
      </c>
      <c r="K19" s="18" t="n">
        <f aca="false">K7^2</f>
        <v>46.498761</v>
      </c>
      <c r="L19" s="18" t="n">
        <f aca="false">L7^2</f>
        <v>42.0652124929</v>
      </c>
    </row>
    <row r="20" s="2" customFormat="true" ht="13.8" hidden="false" customHeight="false" outlineLevel="0" collapsed="false">
      <c r="A20" s="18" t="n">
        <f aca="false">A8^2</f>
        <v>36.2233052164</v>
      </c>
      <c r="B20" s="18" t="n">
        <f aca="false">B8^2</f>
        <v>19.1716125316</v>
      </c>
      <c r="C20" s="18" t="n">
        <f aca="false">C8^2</f>
        <v>38.17509796</v>
      </c>
      <c r="D20" s="18" t="n">
        <f aca="false">D8^2</f>
        <v>11.83428801</v>
      </c>
      <c r="E20" s="18" t="n">
        <f aca="false">E8^2</f>
        <v>29.34713929</v>
      </c>
      <c r="F20" s="18" t="n">
        <f aca="false">F8^2</f>
        <v>11.8318112676</v>
      </c>
      <c r="G20" s="18" t="n">
        <f aca="false">G8^2</f>
        <v>17.7331105449</v>
      </c>
      <c r="H20" s="18" t="n">
        <f aca="false">H8^2</f>
        <v>19.06981561</v>
      </c>
      <c r="I20" s="18" t="n">
        <f aca="false">I8^2</f>
        <v>18.85643776</v>
      </c>
      <c r="J20" s="18" t="n">
        <f aca="false">J8^2</f>
        <v>30.7950634489</v>
      </c>
      <c r="K20" s="18" t="n">
        <f aca="false">K8^2</f>
        <v>22.17939025</v>
      </c>
      <c r="L20" s="18" t="n">
        <f aca="false">L8^2</f>
        <v>16.33938084</v>
      </c>
    </row>
    <row r="21" customFormat="false" ht="13.8" hidden="false" customHeight="false" outlineLevel="0" collapsed="false">
      <c r="A21" s="18" t="n">
        <f aca="false">A9^2</f>
        <v>23.8101057936</v>
      </c>
      <c r="B21" s="18" t="n">
        <f aca="false">B9^2</f>
        <v>7.7765130496</v>
      </c>
      <c r="C21" s="18" t="n">
        <f aca="false">C9^2</f>
        <v>26.36719801</v>
      </c>
      <c r="D21" s="18" t="n">
        <f aca="false">D9^2</f>
        <v>4.97156209</v>
      </c>
      <c r="E21" s="18" t="n">
        <f aca="false">E9^2</f>
        <v>17.77634244</v>
      </c>
      <c r="F21" s="18" t="n">
        <f aca="false">F9^2</f>
        <v>32.7364776964</v>
      </c>
      <c r="G21" s="18" t="n">
        <f aca="false">G9^2</f>
        <v>19.0968126001</v>
      </c>
      <c r="H21" s="18" t="n">
        <f aca="false">H9^2</f>
        <v>20.88855616</v>
      </c>
      <c r="I21" s="18" t="n">
        <f aca="false">I9^2</f>
        <v>70.57176049</v>
      </c>
      <c r="J21" s="18" t="n">
        <f aca="false">J9^2</f>
        <v>26.6976823204</v>
      </c>
      <c r="K21" s="18" t="n">
        <f aca="false">K9^2</f>
        <v>44.65981584</v>
      </c>
      <c r="L21" s="18" t="n">
        <f aca="false">L9^2</f>
        <v>1.4381286084</v>
      </c>
    </row>
    <row r="22" customFormat="false" ht="13.8" hidden="false" customHeight="false" outlineLevel="0" collapsed="false">
      <c r="A22" s="18" t="n">
        <f aca="false">A10^2</f>
        <v>15.56775936</v>
      </c>
      <c r="B22" s="18" t="n">
        <f aca="false">B10^2</f>
        <v>6.9703392196</v>
      </c>
      <c r="C22" s="18" t="n">
        <f aca="false">C10^2</f>
        <v>1.51117849</v>
      </c>
      <c r="D22" s="18" t="n">
        <f aca="false">D10^2</f>
        <v>7.41091729</v>
      </c>
      <c r="E22" s="18" t="n">
        <f aca="false">E10^2</f>
        <v>19.65592225</v>
      </c>
      <c r="F22" s="18" t="n">
        <f aca="false">F10^2</f>
        <v>13.6779406569</v>
      </c>
      <c r="G22" s="18" t="n">
        <f aca="false">G10^2</f>
        <v>14.2792538641</v>
      </c>
      <c r="H22" s="18" t="n">
        <f aca="false">H10^2</f>
        <v>50.90394409</v>
      </c>
      <c r="I22" s="18" t="n">
        <f aca="false">I10^2</f>
        <v>68.20447396</v>
      </c>
      <c r="J22" s="18" t="n">
        <f aca="false">J10^2</f>
        <v>55.6216148401</v>
      </c>
      <c r="K22" s="18" t="n">
        <f aca="false">K10^2</f>
        <v>0.34292736</v>
      </c>
      <c r="L22" s="18" t="n">
        <f aca="false">L10^2</f>
        <v>10.3647295249</v>
      </c>
    </row>
    <row r="23" customFormat="false" ht="13.8" hidden="false" customHeight="false" outlineLevel="0" collapsed="false">
      <c r="A23" s="18" t="n">
        <f aca="false">A11^2</f>
        <v>35.66120089</v>
      </c>
      <c r="B23" s="18" t="n">
        <f aca="false">B11^2</f>
        <v>13.6789762201</v>
      </c>
      <c r="C23" s="18" t="n">
        <f aca="false">C11^2</f>
        <v>35.117476</v>
      </c>
      <c r="D23" s="18" t="n">
        <f aca="false">D11^2</f>
        <v>30.22690441</v>
      </c>
      <c r="E23" s="18" t="n">
        <f aca="false">E11^2</f>
        <v>19.57443049</v>
      </c>
      <c r="F23" s="18" t="n">
        <f aca="false">F11^2</f>
        <v>23.8136192064</v>
      </c>
      <c r="G23" s="18" t="n">
        <f aca="false">G11^2</f>
        <v>0.0169312144</v>
      </c>
      <c r="H23" s="18" t="n">
        <f aca="false">H11^2</f>
        <v>29.79849744</v>
      </c>
      <c r="I23" s="18" t="n">
        <f aca="false">I11^2</f>
        <v>24.443136</v>
      </c>
      <c r="J23" s="18" t="n">
        <f aca="false">J11^2</f>
        <v>42.4943623129</v>
      </c>
      <c r="K23" s="18" t="n">
        <f aca="false">K11^2</f>
        <v>68.89332004</v>
      </c>
      <c r="L23" s="18" t="n">
        <f aca="false">L11^2</f>
        <v>28.0172251969</v>
      </c>
    </row>
    <row r="24" customFormat="false" ht="13.8" hidden="false" customHeight="false" outlineLevel="0" collapsed="false">
      <c r="A24" s="20" t="n">
        <f aca="false">A12^2</f>
        <v>2678.52827025</v>
      </c>
      <c r="B24" s="20" t="n">
        <f aca="false">B12^2</f>
        <v>2526.4415482384</v>
      </c>
      <c r="C24" s="20" t="n">
        <f aca="false">C12^2</f>
        <v>2558.28582025</v>
      </c>
      <c r="D24" s="20" t="n">
        <f aca="false">D12^2</f>
        <v>1480.16403441</v>
      </c>
      <c r="E24" s="20" t="n">
        <f aca="false">E12^2</f>
        <v>2668.86925321</v>
      </c>
      <c r="F24" s="20" t="n">
        <f aca="false">F12^2</f>
        <v>2151.9235487689</v>
      </c>
      <c r="G24" s="20" t="n">
        <f aca="false">G12^2</f>
        <v>1532.2034149569</v>
      </c>
      <c r="H24" s="20" t="n">
        <f aca="false">H12^2</f>
        <v>2553.06867841</v>
      </c>
      <c r="I24" s="20" t="n">
        <f aca="false">I12^2</f>
        <v>2941.99929604</v>
      </c>
      <c r="J24" s="20" t="n">
        <f aca="false">J12^2</f>
        <v>2533.7853803584</v>
      </c>
      <c r="K24" s="20" t="n">
        <f aca="false">K12^2</f>
        <v>3427.37651844</v>
      </c>
      <c r="L24" s="20" t="n">
        <f aca="false">L12^2</f>
        <v>2095.7928348289</v>
      </c>
    </row>
    <row r="25" customFormat="false" ht="13.8" hidden="false" customHeight="false" outlineLevel="0" collapsed="false">
      <c r="A25" s="18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customFormat="false" ht="13.8" hidden="false" customHeight="false" outlineLevel="0" collapsed="false">
      <c r="A26" s="22" t="s">
        <v>29</v>
      </c>
      <c r="B26" s="21"/>
      <c r="C26" s="21"/>
      <c r="D26" s="21" t="n">
        <f aca="false">SUM(A14:L23)</f>
        <v>3361.9794500139</v>
      </c>
      <c r="E26" s="21"/>
      <c r="F26" s="21"/>
      <c r="G26" s="21"/>
      <c r="H26" s="21"/>
      <c r="I26" s="21"/>
      <c r="J26" s="21"/>
      <c r="K26" s="21"/>
      <c r="L26" s="21"/>
    </row>
    <row r="27" customFormat="false" ht="13.8" hidden="false" customHeight="false" outlineLevel="0" collapsed="false">
      <c r="A27" s="22" t="s">
        <v>30</v>
      </c>
      <c r="B27" s="21"/>
      <c r="C27" s="21"/>
      <c r="D27" s="21" t="n">
        <f aca="false">SUM(A24:L24)</f>
        <v>29148.4385981615</v>
      </c>
      <c r="E27" s="21"/>
      <c r="F27" s="21"/>
      <c r="G27" s="21"/>
      <c r="H27" s="21"/>
      <c r="I27" s="21"/>
      <c r="J27" s="21"/>
      <c r="K27" s="21"/>
      <c r="L27" s="21"/>
    </row>
    <row r="28" customFormat="false" ht="13.8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customFormat="false" ht="13.8" hidden="false" customHeight="false" outlineLevel="0" collapsed="false">
      <c r="B29" s="23"/>
      <c r="C29" s="0"/>
      <c r="G29" s="0"/>
      <c r="H29" s="21"/>
      <c r="I29" s="21"/>
      <c r="J29" s="21"/>
      <c r="K29" s="21"/>
      <c r="L29" s="21"/>
    </row>
    <row r="30" customFormat="false" ht="13.8" hidden="false" customHeight="false" outlineLevel="0" collapsed="false">
      <c r="A30" s="21"/>
      <c r="B30" s="1" t="s">
        <v>31</v>
      </c>
      <c r="C30" s="1" t="s">
        <v>32</v>
      </c>
      <c r="D30" s="1" t="s">
        <v>33</v>
      </c>
      <c r="E30" s="1" t="s">
        <v>34</v>
      </c>
      <c r="F30" s="1" t="s">
        <v>35</v>
      </c>
      <c r="G30" s="23" t="s">
        <v>36</v>
      </c>
      <c r="H30" s="0"/>
      <c r="I30" s="1" t="s">
        <v>31</v>
      </c>
      <c r="J30" s="1" t="s">
        <v>32</v>
      </c>
      <c r="K30" s="1" t="s">
        <v>33</v>
      </c>
      <c r="L30" s="0"/>
    </row>
    <row r="31" customFormat="false" ht="13.8" hidden="false" customHeight="false" outlineLevel="0" collapsed="false">
      <c r="A31" s="24" t="s">
        <v>37</v>
      </c>
      <c r="B31" s="25" t="n">
        <f aca="false">A12</f>
        <v>51.7545</v>
      </c>
      <c r="C31" s="25" t="n">
        <f aca="false">E12</f>
        <v>51.6611</v>
      </c>
      <c r="D31" s="25" t="n">
        <f aca="false">I12</f>
        <v>54.2402</v>
      </c>
      <c r="E31" s="26" t="n">
        <f aca="false">SUM(B31:D31)</f>
        <v>157.6558</v>
      </c>
      <c r="F31" s="26" t="n">
        <f aca="false">AVERAGE(B31:D31)</f>
        <v>52.5519333333333</v>
      </c>
      <c r="G31" s="26" t="n">
        <f aca="false">E31^2</f>
        <v>24855.35127364</v>
      </c>
      <c r="H31" s="1" t="s">
        <v>37</v>
      </c>
      <c r="I31" s="25" t="n">
        <f aca="false">A24</f>
        <v>2678.52827025</v>
      </c>
      <c r="J31" s="25" t="n">
        <f aca="false">E24</f>
        <v>2668.86925321</v>
      </c>
      <c r="K31" s="25" t="n">
        <f aca="false">I24</f>
        <v>2941.99929604</v>
      </c>
      <c r="L31" s="21"/>
    </row>
    <row r="32" customFormat="false" ht="13.8" hidden="false" customHeight="false" outlineLevel="0" collapsed="false">
      <c r="A32" s="24" t="s">
        <v>38</v>
      </c>
      <c r="B32" s="25" t="n">
        <f aca="false">B12</f>
        <v>50.26372</v>
      </c>
      <c r="C32" s="25" t="n">
        <f aca="false">F12</f>
        <v>46.38883</v>
      </c>
      <c r="D32" s="25" t="n">
        <f aca="false">J12</f>
        <v>50.33672</v>
      </c>
      <c r="E32" s="26" t="n">
        <f aca="false">SUM(B32:D32)</f>
        <v>146.98927</v>
      </c>
      <c r="F32" s="26" t="n">
        <f aca="false">AVERAGE(B32:D32)</f>
        <v>48.9964233333333</v>
      </c>
      <c r="G32" s="26" t="n">
        <f aca="false">E32^2</f>
        <v>21605.8454951329</v>
      </c>
      <c r="H32" s="1" t="s">
        <v>38</v>
      </c>
      <c r="I32" s="25" t="n">
        <f aca="false">B24</f>
        <v>2526.4415482384</v>
      </c>
      <c r="J32" s="25" t="n">
        <f aca="false">F24</f>
        <v>2151.9235487689</v>
      </c>
      <c r="K32" s="25" t="n">
        <f aca="false">J24</f>
        <v>2533.7853803584</v>
      </c>
      <c r="L32" s="21"/>
    </row>
    <row r="33" customFormat="false" ht="13.8" hidden="false" customHeight="false" outlineLevel="0" collapsed="false">
      <c r="A33" s="24" t="s">
        <v>39</v>
      </c>
      <c r="B33" s="25" t="n">
        <f aca="false">C12</f>
        <v>50.5795</v>
      </c>
      <c r="C33" s="25" t="n">
        <f aca="false">G12</f>
        <v>39.14337</v>
      </c>
      <c r="D33" s="25" t="n">
        <f aca="false">K12</f>
        <v>58.5438</v>
      </c>
      <c r="E33" s="26" t="n">
        <f aca="false">SUM(B33:D33)</f>
        <v>148.26667</v>
      </c>
      <c r="F33" s="26" t="n">
        <f aca="false">AVERAGE(B33:D33)</f>
        <v>49.4222233333333</v>
      </c>
      <c r="G33" s="26" t="n">
        <f aca="false">E33^2</f>
        <v>21983.0054328889</v>
      </c>
      <c r="H33" s="1" t="s">
        <v>39</v>
      </c>
      <c r="I33" s="25" t="n">
        <f aca="false">C24</f>
        <v>2558.28582025</v>
      </c>
      <c r="J33" s="25" t="n">
        <f aca="false">G24</f>
        <v>1532.2034149569</v>
      </c>
      <c r="K33" s="25" t="n">
        <f aca="false">K24</f>
        <v>3427.37651844</v>
      </c>
      <c r="L33" s="21"/>
    </row>
    <row r="34" customFormat="false" ht="13.8" hidden="false" customHeight="false" outlineLevel="0" collapsed="false">
      <c r="A34" s="24" t="s">
        <v>40</v>
      </c>
      <c r="B34" s="25" t="n">
        <f aca="false">D12</f>
        <v>38.4729</v>
      </c>
      <c r="C34" s="25" t="n">
        <f aca="false">H12</f>
        <v>50.5279</v>
      </c>
      <c r="D34" s="25" t="n">
        <f aca="false">L12</f>
        <v>45.77983</v>
      </c>
      <c r="E34" s="26" t="n">
        <f aca="false">SUM(B34:D34)</f>
        <v>134.78063</v>
      </c>
      <c r="F34" s="26" t="n">
        <f aca="false">AVERAGE(B34:D34)</f>
        <v>44.9268766666667</v>
      </c>
      <c r="G34" s="26" t="n">
        <f aca="false">E34^2</f>
        <v>18165.8182231969</v>
      </c>
      <c r="H34" s="1" t="s">
        <v>40</v>
      </c>
      <c r="I34" s="25" t="n">
        <f aca="false">D24</f>
        <v>1480.16403441</v>
      </c>
      <c r="J34" s="25" t="n">
        <f aca="false">H24</f>
        <v>2553.06867841</v>
      </c>
      <c r="K34" s="25" t="n">
        <f aca="false">L24</f>
        <v>2095.7928348289</v>
      </c>
      <c r="L34" s="21"/>
    </row>
    <row r="35" customFormat="false" ht="13.8" hidden="false" customHeight="false" outlineLevel="0" collapsed="false">
      <c r="A35" s="24" t="s">
        <v>34</v>
      </c>
      <c r="B35" s="26" t="n">
        <f aca="false">SUM(B31:B34)</f>
        <v>191.07062</v>
      </c>
      <c r="C35" s="26" t="n">
        <f aca="false">SUM(C31:C34)</f>
        <v>187.7212</v>
      </c>
      <c r="D35" s="26" t="n">
        <f aca="false">SUM(D31:D34)</f>
        <v>208.90055</v>
      </c>
      <c r="E35" s="25"/>
      <c r="F35" s="25"/>
      <c r="G35" s="25"/>
      <c r="H35" s="25"/>
      <c r="I35" s="25"/>
      <c r="J35" s="25"/>
      <c r="K35" s="25"/>
      <c r="L35" s="26" t="n">
        <f aca="false">SUM(I31:K34)</f>
        <v>29148.4385981615</v>
      </c>
    </row>
    <row r="36" customFormat="false" ht="13.8" hidden="false" customHeight="false" outlineLevel="0" collapsed="false">
      <c r="A36" s="24" t="s">
        <v>35</v>
      </c>
      <c r="B36" s="26" t="n">
        <f aca="false">AVERAGE(B31:B34)</f>
        <v>47.767655</v>
      </c>
      <c r="C36" s="26" t="n">
        <f aca="false">AVERAGE(C31:C34)</f>
        <v>46.9303</v>
      </c>
      <c r="D36" s="26" t="n">
        <f aca="false">AVERAGE(D31:D34)</f>
        <v>52.2251375</v>
      </c>
      <c r="E36" s="25"/>
      <c r="F36" s="25"/>
      <c r="G36" s="25"/>
      <c r="H36" s="25"/>
      <c r="I36" s="25"/>
      <c r="J36" s="25"/>
      <c r="K36" s="25"/>
      <c r="L36" s="21"/>
    </row>
    <row r="37" customFormat="false" ht="13.8" hidden="false" customHeight="false" outlineLevel="0" collapsed="false">
      <c r="A37" s="24" t="s">
        <v>36</v>
      </c>
      <c r="B37" s="26" t="n">
        <f aca="false">B35^2</f>
        <v>36507.9818271844</v>
      </c>
      <c r="C37" s="26" t="n">
        <f aca="false">C35^2</f>
        <v>35239.24892944</v>
      </c>
      <c r="D37" s="26" t="n">
        <f aca="false">D35^2</f>
        <v>43639.4397903025</v>
      </c>
      <c r="E37" s="25"/>
      <c r="F37" s="25"/>
      <c r="G37" s="25"/>
      <c r="H37" s="25"/>
      <c r="I37" s="25"/>
      <c r="J37" s="25"/>
      <c r="K37" s="25"/>
      <c r="L37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2014-10-10T05:36:28Z</dcterms:created>
  <dc:creator>desylvia</dc:creator>
  <dc:language>en-US</dc:language>
  <cp:lastModifiedBy>desylvia</cp:lastModifiedBy>
  <dcterms:modified xsi:type="dcterms:W3CDTF">2014-10-10T12:14:23Z</dcterms:modified>
  <cp:revision>0</cp:revision>
</cp:coreProperties>
</file>