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6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<sst xmlns="http://schemas.openxmlformats.org/spreadsheetml/2006/main" count="57" uniqueCount="41">
  <si>
    <t>a0bo</t>
  </si>
  <si>
    <t>#elemen</t>
  </si>
  <si>
    <t>FK</t>
  </si>
  <si>
    <t>JKP</t>
  </si>
  <si>
    <t>SK</t>
  </si>
  <si>
    <t>Sumber keragaman</t>
  </si>
  <si>
    <t>a</t>
  </si>
  <si>
    <t>JKB</t>
  </si>
  <si>
    <t>db</t>
  </si>
  <si>
    <t>derjat bebas</t>
  </si>
  <si>
    <t>b</t>
  </si>
  <si>
    <t>JKA</t>
  </si>
  <si>
    <t>JK</t>
  </si>
  <si>
    <t>Jumlah Kuadrat</t>
  </si>
  <si>
    <t>n</t>
  </si>
  <si>
    <t>JKAB</t>
  </si>
  <si>
    <t>KT</t>
  </si>
  <si>
    <t>Kuadrat tengah</t>
  </si>
  <si>
    <t>JKT</t>
  </si>
  <si>
    <t>Fhit</t>
  </si>
  <si>
    <t>F hitung</t>
  </si>
  <si>
    <t>JKG</t>
  </si>
  <si>
    <t>p-value</t>
  </si>
  <si>
    <t>Perlakuan</t>
  </si>
  <si>
    <t>RAM (b)</t>
  </si>
  <si>
    <t>Prosesor (a)</t>
  </si>
  <si>
    <t>     a * b</t>
  </si>
  <si>
    <t>Galat</t>
  </si>
  <si>
    <t>Total</t>
  </si>
  <si>
    <t>#elemen kuadrat</t>
  </si>
  <si>
    <t>#kuadrat jumlah</t>
  </si>
  <si>
    <t>a0</t>
  </si>
  <si>
    <t>a1</t>
  </si>
  <si>
    <t>a2</t>
  </si>
  <si>
    <t>#</t>
  </si>
  <si>
    <t>µ</t>
  </si>
  <si>
    <t>#^2</t>
  </si>
  <si>
    <t>b0</t>
  </si>
  <si>
    <t>b1</t>
  </si>
  <si>
    <t>b2</t>
  </si>
  <si>
    <t>b3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</si>
</sst>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50" zoomScaleNormal="50" zoomScalePageLayoutView="100" workbookViewId="0">
      <selection pane="topLeft" activeCell="T23" activeCellId="0" sqref="T23"/>
    </sheetView>
  </sheetViews>
  <sheetFormatPr defaultRowHeight="15"/>
  <cols>
    <col collapsed="false" hidden="false" max="1" min="1" style="1" width="7.75708502024292"/>
    <col collapsed="false" hidden="false" max="4" min="2" style="1" width="10.1336032388664"/>
    <col collapsed="false" hidden="false" max="6" min="5" style="1" width="7.75708502024292"/>
    <col collapsed="false" hidden="false" max="7" min="7" style="1" width="10.1336032388664"/>
    <col collapsed="false" hidden="false" max="11" min="8" style="1" width="7.75708502024292"/>
    <col collapsed="false" hidden="false" max="12" min="12" style="1" width="10.1336032388664"/>
    <col collapsed="false" hidden="false" max="13" min="13" style="2" width="13.7773279352227"/>
    <col collapsed="false" hidden="false" max="14" min="14" style="3" width="13.1417004048583"/>
    <col collapsed="false" hidden="false" max="1025" min="15" style="3" width="9.1417004048583"/>
  </cols>
  <sheetData>
    <row r="1" customFormat="false" ht="15" hidden="false" customHeight="false" outlineLevel="0" collapsed="false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0" t="s">
        <v>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n">
        <v>5.83016</v>
      </c>
      <c r="B2" s="4" t="n">
        <v>2.59735</v>
      </c>
      <c r="C2" s="4" t="n">
        <v>3.3557</v>
      </c>
      <c r="D2" s="4" t="n">
        <v>4.9902</v>
      </c>
      <c r="E2" s="4" t="n">
        <v>6.3101</v>
      </c>
      <c r="F2" s="4" t="n">
        <v>6.10633</v>
      </c>
      <c r="G2" s="4" t="n">
        <v>4.50256</v>
      </c>
      <c r="H2" s="4" t="n">
        <v>4.7804</v>
      </c>
      <c r="I2" s="4" t="n">
        <v>7.3475</v>
      </c>
      <c r="J2" s="4" t="n">
        <v>5.4046</v>
      </c>
      <c r="K2" s="4" t="n">
        <v>7.3181</v>
      </c>
      <c r="L2" s="4" t="n">
        <v>4.02234</v>
      </c>
      <c r="M2" s="0" t="n">
        <f aca="false">SUM(A2:L11)</f>
        <v>615.76776</v>
      </c>
      <c r="N2" s="5" t="s">
        <v>2</v>
      </c>
      <c r="O2" s="6" t="n">
        <f aca="false">(M2^2)/(V3*V4*V5)</f>
        <v>10532.4981737616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4" t="n">
        <v>6.42471</v>
      </c>
      <c r="B3" s="4" t="n">
        <v>4.48482</v>
      </c>
      <c r="C3" s="4" t="n">
        <v>6.4047</v>
      </c>
      <c r="D3" s="4" t="n">
        <v>3.7481</v>
      </c>
      <c r="E3" s="4" t="n">
        <v>3.7864</v>
      </c>
      <c r="F3" s="4" t="n">
        <v>6.39557</v>
      </c>
      <c r="G3" s="4" t="n">
        <v>4.43737</v>
      </c>
      <c r="H3" s="4" t="n">
        <v>3.1169</v>
      </c>
      <c r="I3" s="4" t="n">
        <v>6.8142</v>
      </c>
      <c r="J3" s="4" t="n">
        <v>-0.1211</v>
      </c>
      <c r="K3" s="4" t="n">
        <v>7.2799</v>
      </c>
      <c r="L3" s="4" t="n">
        <v>4.951</v>
      </c>
      <c r="M3" s="0"/>
      <c r="N3" s="5" t="s">
        <v>3</v>
      </c>
      <c r="O3" s="6" t="n">
        <f aca="false">(L35/V5)-O2</f>
        <v>89.4260632414662</v>
      </c>
      <c r="P3" s="0"/>
      <c r="Q3" s="0"/>
      <c r="R3" s="7" t="s">
        <v>4</v>
      </c>
      <c r="S3" s="7" t="s">
        <v>5</v>
      </c>
      <c r="T3" s="7"/>
      <c r="U3" s="0" t="s">
        <v>6</v>
      </c>
      <c r="V3" s="0" t="n">
        <v>3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4" t="n">
        <v>6.4888</v>
      </c>
      <c r="B4" s="4" t="n">
        <v>5.90133</v>
      </c>
      <c r="C4" s="4" t="n">
        <v>1.8764</v>
      </c>
      <c r="D4" s="4" t="n">
        <v>8.1033</v>
      </c>
      <c r="E4" s="4" t="n">
        <v>6.9562</v>
      </c>
      <c r="F4" s="4" t="n">
        <v>5.98697</v>
      </c>
      <c r="G4" s="4" t="n">
        <v>4.27046</v>
      </c>
      <c r="H4" s="4" t="n">
        <v>6.3994</v>
      </c>
      <c r="I4" s="4" t="n">
        <v>8.9703</v>
      </c>
      <c r="J4" s="4" t="n">
        <v>6.43806</v>
      </c>
      <c r="K4" s="4" t="n">
        <v>5.1354</v>
      </c>
      <c r="L4" s="4" t="n">
        <v>4.76004</v>
      </c>
      <c r="M4" s="0"/>
      <c r="N4" s="5" t="s">
        <v>7</v>
      </c>
      <c r="O4" s="6" t="n">
        <f aca="false">(SUM(G31:G34)/(V5*V3))-O2</f>
        <v>44.073018617486</v>
      </c>
      <c r="P4" s="0"/>
      <c r="Q4" s="0"/>
      <c r="R4" s="7" t="s">
        <v>8</v>
      </c>
      <c r="S4" s="7" t="s">
        <v>9</v>
      </c>
      <c r="T4" s="7"/>
      <c r="U4" s="0" t="s">
        <v>10</v>
      </c>
      <c r="V4" s="0" t="n">
        <v>4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0" customFormat="true" ht="13.8" hidden="false" customHeight="false" outlineLevel="0" collapsed="false">
      <c r="A5" s="8" t="n">
        <v>5.33065</v>
      </c>
      <c r="B5" s="8" t="n">
        <v>5.34144</v>
      </c>
      <c r="C5" s="8" t="n">
        <v>6.3533</v>
      </c>
      <c r="D5" s="8" t="n">
        <v>6.7815</v>
      </c>
      <c r="E5" s="8" t="n">
        <v>7.4896</v>
      </c>
      <c r="F5" s="8" t="n">
        <v>5.63283</v>
      </c>
      <c r="G5" s="8" t="n">
        <v>5.83483</v>
      </c>
      <c r="H5" s="8" t="n">
        <v>6.1863</v>
      </c>
      <c r="I5" s="8" t="n">
        <v>1.0694</v>
      </c>
      <c r="J5" s="8" t="n">
        <v>7.2403</v>
      </c>
      <c r="K5" s="8" t="n">
        <v>3.9175</v>
      </c>
      <c r="L5" s="8" t="n">
        <v>4.7208</v>
      </c>
      <c r="M5" s="2"/>
      <c r="N5" s="9" t="s">
        <v>11</v>
      </c>
      <c r="O5" s="6" t="n">
        <f aca="false">(SUM(B37:D37)/(V4*V5))-O2</f>
        <v>6.81869853179887</v>
      </c>
      <c r="Q5" s="3"/>
      <c r="R5" s="7" t="s">
        <v>12</v>
      </c>
      <c r="S5" s="7" t="s">
        <v>13</v>
      </c>
      <c r="T5" s="7"/>
      <c r="U5" s="3" t="s">
        <v>14</v>
      </c>
      <c r="V5" s="11" t="n">
        <v>3</v>
      </c>
    </row>
    <row r="6" customFormat="false" ht="15" hidden="false" customHeight="false" outlineLevel="0" collapsed="false">
      <c r="A6" s="4" t="n">
        <v>5.76296</v>
      </c>
      <c r="B6" s="4" t="n">
        <v>6.96731</v>
      </c>
      <c r="C6" s="4" t="n">
        <v>3.6253</v>
      </c>
      <c r="D6" s="4" t="n">
        <v>3.8169</v>
      </c>
      <c r="E6" s="4" t="n">
        <v>4.0623</v>
      </c>
      <c r="F6" s="4" t="n">
        <v>3.31066</v>
      </c>
      <c r="G6" s="4" t="n">
        <v>1.97184</v>
      </c>
      <c r="H6" s="4" t="n">
        <v>5.6185</v>
      </c>
      <c r="I6" s="4" t="n">
        <v>4.6123</v>
      </c>
      <c r="J6" s="4" t="n">
        <v>7.23051</v>
      </c>
      <c r="K6" s="4" t="n">
        <v>0.4268</v>
      </c>
      <c r="L6" s="4" t="n">
        <v>3.12844</v>
      </c>
      <c r="M6" s="12"/>
      <c r="N6" s="13" t="s">
        <v>15</v>
      </c>
      <c r="O6" s="6" t="n">
        <f aca="false">O3-O4-O5</f>
        <v>38.5343460921813</v>
      </c>
      <c r="P6" s="0"/>
      <c r="Q6" s="0"/>
      <c r="R6" s="7" t="s">
        <v>16</v>
      </c>
      <c r="S6" s="7" t="s">
        <v>17</v>
      </c>
      <c r="T6" s="7"/>
    </row>
    <row r="7" customFormat="false" ht="15" hidden="false" customHeight="false" outlineLevel="0" collapsed="false">
      <c r="A7" s="4" t="n">
        <v>5.59461</v>
      </c>
      <c r="B7" s="4" t="n">
        <v>8.36195</v>
      </c>
      <c r="C7" s="4" t="n">
        <v>6.7287</v>
      </c>
      <c r="D7" s="4" t="n">
        <v>4.6138</v>
      </c>
      <c r="E7" s="4" t="n">
        <v>2.7334</v>
      </c>
      <c r="F7" s="4" t="n">
        <v>6.06485</v>
      </c>
      <c r="G7" s="4" t="n">
        <v>1.36847</v>
      </c>
      <c r="H7" s="4" t="n">
        <v>3.0866</v>
      </c>
      <c r="I7" s="4" t="n">
        <v>6.4303</v>
      </c>
      <c r="J7" s="4" t="n">
        <v>5.3345</v>
      </c>
      <c r="K7" s="4" t="n">
        <v>9.9233</v>
      </c>
      <c r="L7" s="4" t="n">
        <v>3.01657</v>
      </c>
      <c r="M7" s="12"/>
      <c r="N7" s="13" t="s">
        <v>18</v>
      </c>
      <c r="O7" s="6" t="n">
        <f aca="false">D26-O2</f>
        <v>-6936.799978308</v>
      </c>
      <c r="P7" s="0"/>
      <c r="Q7" s="0"/>
      <c r="R7" s="7" t="s">
        <v>19</v>
      </c>
      <c r="S7" s="7" t="s">
        <v>20</v>
      </c>
      <c r="T7" s="7"/>
    </row>
    <row r="8" customFormat="false" ht="15" hidden="false" customHeight="false" outlineLevel="0" collapsed="false">
      <c r="A8" s="4" t="n">
        <v>6.0525</v>
      </c>
      <c r="B8" s="4" t="n">
        <v>7.34191</v>
      </c>
      <c r="C8" s="4" t="n">
        <v>3.8675</v>
      </c>
      <c r="D8" s="4" t="n">
        <v>5.5567</v>
      </c>
      <c r="E8" s="4" t="n">
        <v>2.559</v>
      </c>
      <c r="F8" s="4" t="n">
        <v>5.02952</v>
      </c>
      <c r="G8" s="4" t="n">
        <v>6.62274</v>
      </c>
      <c r="H8" s="4" t="n">
        <v>3.7983</v>
      </c>
      <c r="I8" s="4" t="n">
        <v>4.2612</v>
      </c>
      <c r="J8" s="4" t="n">
        <v>4.59035</v>
      </c>
      <c r="K8" s="4" t="n">
        <v>4.4564</v>
      </c>
      <c r="L8" s="4" t="n">
        <v>3.71226</v>
      </c>
      <c r="M8" s="12"/>
      <c r="N8" s="13" t="s">
        <v>21</v>
      </c>
      <c r="O8" s="6" t="n">
        <f aca="false">O7-O3</f>
        <v>-7026.22604154947</v>
      </c>
      <c r="P8" s="0"/>
      <c r="Q8" s="0"/>
      <c r="R8" s="7" t="s">
        <v>22</v>
      </c>
      <c r="S8" s="7"/>
      <c r="T8" s="7"/>
    </row>
    <row r="9" customFormat="false" ht="15" hidden="false" customHeight="false" outlineLevel="0" collapsed="false">
      <c r="A9" s="4" t="n">
        <v>5.11102</v>
      </c>
      <c r="B9" s="4" t="n">
        <v>6.66706</v>
      </c>
      <c r="C9" s="4" t="n">
        <v>4.7102</v>
      </c>
      <c r="D9" s="4" t="n">
        <v>3.1615</v>
      </c>
      <c r="E9" s="4" t="n">
        <v>6.1639</v>
      </c>
      <c r="F9" s="4" t="n">
        <v>5.70404</v>
      </c>
      <c r="G9" s="4" t="n">
        <v>7.03329</v>
      </c>
      <c r="H9" s="4" t="n">
        <v>3.8128</v>
      </c>
      <c r="I9" s="4" t="n">
        <v>3.8819</v>
      </c>
      <c r="J9" s="4" t="n">
        <v>2.50368</v>
      </c>
      <c r="K9" s="4" t="n">
        <v>5.0835</v>
      </c>
      <c r="L9" s="4" t="n">
        <v>6.77298</v>
      </c>
      <c r="M9" s="14"/>
      <c r="N9" s="0"/>
      <c r="O9" s="0"/>
      <c r="P9" s="0"/>
      <c r="Q9" s="0"/>
      <c r="R9" s="0"/>
      <c r="S9" s="0"/>
    </row>
    <row r="10" customFormat="false" ht="15" hidden="false" customHeight="false" outlineLevel="0" collapsed="false">
      <c r="A10" s="4" t="n">
        <v>3.67936</v>
      </c>
      <c r="B10" s="4" t="n">
        <v>1.26058</v>
      </c>
      <c r="C10" s="4" t="n">
        <v>6.4233</v>
      </c>
      <c r="D10" s="4" t="n">
        <v>3.9705</v>
      </c>
      <c r="E10" s="4" t="n">
        <v>8.0505</v>
      </c>
      <c r="F10" s="4" t="n">
        <v>4.48896</v>
      </c>
      <c r="G10" s="4" t="n">
        <v>0.7509</v>
      </c>
      <c r="H10" s="4" t="n">
        <v>5.6352</v>
      </c>
      <c r="I10" s="4" t="n">
        <v>8.7151</v>
      </c>
      <c r="J10" s="4" t="n">
        <v>5.48334</v>
      </c>
      <c r="K10" s="4" t="n">
        <v>3.5101</v>
      </c>
      <c r="L10" s="4" t="n">
        <v>5.08196</v>
      </c>
      <c r="M10" s="14"/>
      <c r="N10" s="0"/>
      <c r="O10" s="0"/>
      <c r="P10" s="0"/>
      <c r="Q10" s="0"/>
      <c r="R10" s="0"/>
      <c r="S10" s="0"/>
    </row>
    <row r="11" customFormat="false" ht="15" hidden="false" customHeight="false" outlineLevel="0" collapsed="false">
      <c r="A11" s="4" t="n">
        <v>2.54635</v>
      </c>
      <c r="B11" s="4" t="n">
        <v>3.49703</v>
      </c>
      <c r="C11" s="4" t="n">
        <v>5.3516</v>
      </c>
      <c r="D11" s="4" t="n">
        <v>8.6417</v>
      </c>
      <c r="E11" s="4" t="n">
        <v>5.1127</v>
      </c>
      <c r="F11" s="4" t="n">
        <v>5.81658</v>
      </c>
      <c r="G11" s="4" t="n">
        <v>5.52781</v>
      </c>
      <c r="H11" s="4" t="n">
        <v>5.5667</v>
      </c>
      <c r="I11" s="4" t="n">
        <v>8.8173</v>
      </c>
      <c r="J11" s="4" t="n">
        <v>9.10861</v>
      </c>
      <c r="K11" s="4" t="n">
        <v>5.0279</v>
      </c>
      <c r="L11" s="4" t="n">
        <v>3.98554</v>
      </c>
      <c r="M11" s="14"/>
      <c r="N11" s="15" t="s">
        <v>4</v>
      </c>
      <c r="O11" s="15" t="s">
        <v>8</v>
      </c>
      <c r="P11" s="15" t="s">
        <v>12</v>
      </c>
      <c r="Q11" s="15" t="s">
        <v>16</v>
      </c>
      <c r="R11" s="15" t="s">
        <v>19</v>
      </c>
      <c r="S11" s="15" t="s">
        <v>22</v>
      </c>
    </row>
    <row r="12" customFormat="false" ht="13.8" hidden="false" customHeight="false" outlineLevel="0" collapsed="false">
      <c r="A12" s="16" t="n">
        <f aca="false">SUM(A2:A11)</f>
        <v>52.82112</v>
      </c>
      <c r="B12" s="16" t="n">
        <f aca="false">SUM(B2:B11)</f>
        <v>52.42078</v>
      </c>
      <c r="C12" s="16" t="n">
        <f aca="false">SUM(C2:C11)</f>
        <v>48.6967</v>
      </c>
      <c r="D12" s="16" t="n">
        <f aca="false">SUM(D2:D11)</f>
        <v>53.3842</v>
      </c>
      <c r="E12" s="16" t="n">
        <f aca="false">SUM(E2:E11)</f>
        <v>53.2241</v>
      </c>
      <c r="F12" s="16" t="n">
        <f aca="false">SUM(F2:F11)</f>
        <v>54.53631</v>
      </c>
      <c r="G12" s="16" t="n">
        <f aca="false">SUM(G2:G11)</f>
        <v>42.32027</v>
      </c>
      <c r="H12" s="16" t="n">
        <f aca="false">SUM(H2:H11)</f>
        <v>48.0011</v>
      </c>
      <c r="I12" s="16" t="n">
        <f aca="false">SUM(I2:I11)</f>
        <v>60.9195</v>
      </c>
      <c r="J12" s="16" t="n">
        <f aca="false">SUM(J2:J11)</f>
        <v>53.21285</v>
      </c>
      <c r="K12" s="16" t="n">
        <f aca="false">SUM(K2:K11)</f>
        <v>52.0789</v>
      </c>
      <c r="L12" s="16" t="n">
        <f aca="false">SUM(L2:L11)</f>
        <v>44.15193</v>
      </c>
      <c r="M12" s="0"/>
      <c r="N12" s="17" t="s">
        <v>23</v>
      </c>
      <c r="O12" s="17" t="n">
        <f aca="false">V3*V4-1</f>
        <v>11</v>
      </c>
      <c r="P12" s="18" t="n">
        <f aca="false">O3</f>
        <v>89.4260632414662</v>
      </c>
      <c r="Q12" s="18" t="n">
        <f aca="false">P12/O12</f>
        <v>8.12964211286056</v>
      </c>
      <c r="R12" s="18" t="n">
        <f aca="false">Q12/$Q$16</f>
        <v>-0.0277690198913137</v>
      </c>
      <c r="S12" s="19" t="n">
        <f aca="false">_xlfn.F.INV(0.95,O12,$O$16)</f>
        <v>2.21630864555817</v>
      </c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0"/>
      <c r="N13" s="17" t="s">
        <v>24</v>
      </c>
      <c r="O13" s="17" t="n">
        <f aca="false">V4-1</f>
        <v>3</v>
      </c>
      <c r="P13" s="18" t="n">
        <f aca="false">O4</f>
        <v>44.073018617486</v>
      </c>
      <c r="Q13" s="18" t="n">
        <f aca="false">P13/O13</f>
        <v>14.6910062058287</v>
      </c>
      <c r="R13" s="18" t="n">
        <f aca="false">Q13/$Q$16</f>
        <v>-0.0501811565490333</v>
      </c>
      <c r="S13" s="19" t="n">
        <f aca="false">_xlfn.F.INV(0.95,O13,$O$16)</f>
        <v>3.00878657044736</v>
      </c>
    </row>
    <row r="14" s="3" customFormat="true" ht="13.8" hidden="false" customHeight="false" outlineLevel="0" collapsed="false">
      <c r="A14" s="20" t="n">
        <f aca="false">A2^2</f>
        <v>33.9907656256</v>
      </c>
      <c r="B14" s="20" t="n">
        <f aca="false">B2^2</f>
        <v>6.7462270225</v>
      </c>
      <c r="C14" s="20" t="n">
        <f aca="false">C2^2</f>
        <v>11.26072249</v>
      </c>
      <c r="D14" s="20" t="n">
        <f aca="false">D2^2</f>
        <v>24.90209604</v>
      </c>
      <c r="E14" s="20" t="n">
        <f aca="false">E2^2</f>
        <v>39.81736201</v>
      </c>
      <c r="F14" s="20" t="n">
        <f aca="false">F2^2</f>
        <v>37.2872660689</v>
      </c>
      <c r="G14" s="20" t="n">
        <f aca="false">G2^2</f>
        <v>20.2730465536</v>
      </c>
      <c r="H14" s="20" t="n">
        <f aca="false">H2^2</f>
        <v>22.85222416</v>
      </c>
      <c r="I14" s="20" t="n">
        <f aca="false">I2^2</f>
        <v>53.98575625</v>
      </c>
      <c r="J14" s="20" t="n">
        <f aca="false">J2^2</f>
        <v>29.20970116</v>
      </c>
      <c r="K14" s="20" t="n">
        <f aca="false">K2^2</f>
        <v>53.55458761</v>
      </c>
      <c r="L14" s="20" t="n">
        <f aca="false">L2^2</f>
        <v>16.1792190756</v>
      </c>
      <c r="N14" s="17" t="s">
        <v>25</v>
      </c>
      <c r="O14" s="17" t="n">
        <f aca="false">V3-1</f>
        <v>2</v>
      </c>
      <c r="P14" s="18" t="n">
        <f aca="false">O5</f>
        <v>6.81869853179887</v>
      </c>
      <c r="Q14" s="18" t="n">
        <f aca="false">P14/O14</f>
        <v>3.40934926589944</v>
      </c>
      <c r="R14" s="18" t="n">
        <f aca="false">Q14/$Q$16</f>
        <v>-0.0116455664673638</v>
      </c>
      <c r="S14" s="19" t="n">
        <f aca="false">_xlfn.F.INV(0.95,O14,$O$16)</f>
        <v>3.4028261053502</v>
      </c>
    </row>
    <row r="15" s="3" customFormat="true" ht="13.8" hidden="false" customHeight="false" outlineLevel="0" collapsed="false">
      <c r="A15" s="20" t="n">
        <f aca="false">A3^2</f>
        <v>41.2768985841</v>
      </c>
      <c r="B15" s="20" t="n">
        <f aca="false">B3^2</f>
        <v>20.1136104324</v>
      </c>
      <c r="C15" s="20" t="n">
        <f aca="false">C3^2</f>
        <v>41.02018209</v>
      </c>
      <c r="D15" s="20" t="n">
        <f aca="false">D3^2</f>
        <v>14.04825361</v>
      </c>
      <c r="E15" s="20" t="n">
        <f aca="false">E3^2</f>
        <v>14.33682496</v>
      </c>
      <c r="F15" s="20" t="n">
        <f aca="false">F3^2</f>
        <v>40.9033156249</v>
      </c>
      <c r="G15" s="20" t="n">
        <f aca="false">G3^2</f>
        <v>19.6902525169</v>
      </c>
      <c r="H15" s="20" t="n">
        <f aca="false">H3^2</f>
        <v>9.71506561</v>
      </c>
      <c r="I15" s="20" t="n">
        <f aca="false">I3^2</f>
        <v>46.43332164</v>
      </c>
      <c r="J15" s="20" t="n">
        <f aca="false">J3^2</f>
        <v>0.01466521</v>
      </c>
      <c r="K15" s="20" t="n">
        <f aca="false">K3^2</f>
        <v>52.99694401</v>
      </c>
      <c r="L15" s="20" t="n">
        <f aca="false">L3^2</f>
        <v>24.512401</v>
      </c>
      <c r="N15" s="17" t="s">
        <v>26</v>
      </c>
      <c r="O15" s="17" t="n">
        <f aca="false">O13*O14</f>
        <v>6</v>
      </c>
      <c r="P15" s="18" t="n">
        <f aca="false">O6</f>
        <v>38.5343460921813</v>
      </c>
      <c r="Q15" s="18" t="n">
        <f aca="false">P15/O15</f>
        <v>6.42239101536355</v>
      </c>
      <c r="R15" s="18" t="n">
        <f aca="false">Q15/$Q$16</f>
        <v>-0.0219374360371039</v>
      </c>
      <c r="S15" s="19" t="n">
        <f aca="false">_xlfn.F.INV(0.95,O15,$O$16)</f>
        <v>2.50818882342326</v>
      </c>
    </row>
    <row r="16" s="3" customFormat="true" ht="13.8" hidden="false" customHeight="false" outlineLevel="0" collapsed="false">
      <c r="A16" s="20" t="n">
        <f aca="false">A4^2</f>
        <v>42.10452544</v>
      </c>
      <c r="B16" s="20" t="n">
        <f aca="false">B4^2</f>
        <v>34.8256957689</v>
      </c>
      <c r="C16" s="20" t="n">
        <f aca="false">C4^2</f>
        <v>3.52087696</v>
      </c>
      <c r="D16" s="20" t="n">
        <f aca="false">D4^2</f>
        <v>65.66347089</v>
      </c>
      <c r="E16" s="20" t="n">
        <f aca="false">E4^2</f>
        <v>48.38871844</v>
      </c>
      <c r="F16" s="20" t="n">
        <f aca="false">F4^2</f>
        <v>35.8438097809</v>
      </c>
      <c r="G16" s="20" t="n">
        <f aca="false">G4^2</f>
        <v>18.2368286116</v>
      </c>
      <c r="H16" s="20" t="n">
        <f aca="false">H4^2</f>
        <v>40.95232036</v>
      </c>
      <c r="I16" s="20" t="n">
        <f aca="false">I4^2</f>
        <v>80.46628209</v>
      </c>
      <c r="J16" s="20" t="n">
        <f aca="false">J4^2</f>
        <v>41.4486165636</v>
      </c>
      <c r="K16" s="20" t="n">
        <f aca="false">K4^2</f>
        <v>26.37233316</v>
      </c>
      <c r="L16" s="20" t="n">
        <f aca="false">L4^2</f>
        <v>22.6579808016</v>
      </c>
      <c r="N16" s="17" t="s">
        <v>27</v>
      </c>
      <c r="O16" s="17" t="n">
        <f aca="false">O17-O12</f>
        <v>24</v>
      </c>
      <c r="P16" s="18" t="n">
        <f aca="false">O8</f>
        <v>-7026.22604154947</v>
      </c>
      <c r="Q16" s="18" t="n">
        <f aca="false">P16/O16</f>
        <v>-292.759418397894</v>
      </c>
      <c r="R16" s="18"/>
      <c r="S16" s="21"/>
    </row>
    <row r="17" s="3" customFormat="true" ht="13.8" hidden="false" customHeight="false" outlineLevel="0" collapsed="false">
      <c r="A17" s="20" t="n">
        <f aca="false">A5^2</f>
        <v>28.4158294225</v>
      </c>
      <c r="B17" s="20" t="n">
        <f aca="false">B5^2</f>
        <v>28.5309812736</v>
      </c>
      <c r="C17" s="20" t="n">
        <f aca="false">C5^2</f>
        <v>40.36442089</v>
      </c>
      <c r="D17" s="20" t="n">
        <f aca="false">D5^2</f>
        <v>45.98874225</v>
      </c>
      <c r="E17" s="20" t="n">
        <f aca="false">E5^2</f>
        <v>56.09410816</v>
      </c>
      <c r="F17" s="20" t="n">
        <f aca="false">F5^2</f>
        <v>31.7287738089</v>
      </c>
      <c r="G17" s="20" t="n">
        <f aca="false">G5^2</f>
        <v>34.0452411289</v>
      </c>
      <c r="H17" s="20" t="n">
        <f aca="false">H5^2</f>
        <v>38.27030769</v>
      </c>
      <c r="I17" s="20" t="n">
        <f aca="false">I5^2</f>
        <v>1.14361636</v>
      </c>
      <c r="J17" s="20" t="n">
        <f aca="false">J5^2</f>
        <v>52.42194409</v>
      </c>
      <c r="K17" s="20" t="n">
        <f aca="false">K5^2</f>
        <v>15.34680625</v>
      </c>
      <c r="L17" s="20" t="n">
        <f aca="false">L5^2</f>
        <v>22.28595264</v>
      </c>
      <c r="N17" s="17" t="s">
        <v>28</v>
      </c>
      <c r="O17" s="17" t="n">
        <f aca="false">V3*V4*V5-1</f>
        <v>35</v>
      </c>
      <c r="P17" s="18" t="n">
        <f aca="false">O7</f>
        <v>-6936.799978308</v>
      </c>
      <c r="Q17" s="17"/>
      <c r="R17" s="17"/>
      <c r="S17" s="17"/>
    </row>
    <row r="18" s="3" customFormat="true" ht="13.8" hidden="false" customHeight="false" outlineLevel="0" collapsed="false">
      <c r="A18" s="20" t="n">
        <f aca="false">A6^2</f>
        <v>33.2117079616</v>
      </c>
      <c r="B18" s="20" t="n">
        <f aca="false">B6^2</f>
        <v>48.5434086361</v>
      </c>
      <c r="C18" s="20" t="n">
        <f aca="false">C6^2</f>
        <v>13.14280009</v>
      </c>
      <c r="D18" s="20" t="n">
        <f aca="false">D6^2</f>
        <v>14.56872561</v>
      </c>
      <c r="E18" s="20" t="n">
        <f aca="false">E6^2</f>
        <v>16.50228129</v>
      </c>
      <c r="F18" s="20" t="n">
        <f aca="false">F6^2</f>
        <v>10.9604696356</v>
      </c>
      <c r="G18" s="20" t="n">
        <f aca="false">G6^2</f>
        <v>3.8881529856</v>
      </c>
      <c r="H18" s="20" t="n">
        <f aca="false">H6^2</f>
        <v>31.56754225</v>
      </c>
      <c r="I18" s="20" t="n">
        <f aca="false">I6^2</f>
        <v>21.27331129</v>
      </c>
      <c r="J18" s="20" t="n">
        <f aca="false">J6^2</f>
        <v>52.2802748601</v>
      </c>
      <c r="K18" s="20" t="n">
        <f aca="false">K6^2</f>
        <v>0.18215824</v>
      </c>
      <c r="L18" s="20" t="n">
        <f aca="false">L6^2</f>
        <v>9.7871368336</v>
      </c>
    </row>
    <row r="19" s="3" customFormat="true" ht="13.8" hidden="false" customHeight="false" outlineLevel="0" collapsed="false">
      <c r="A19" s="20" t="n">
        <f aca="false">A7^2</f>
        <v>31.2996610521</v>
      </c>
      <c r="B19" s="20" t="n">
        <f aca="false">B7^2</f>
        <v>69.9222078025</v>
      </c>
      <c r="C19" s="20" t="n">
        <f aca="false">C7^2</f>
        <v>45.27540369</v>
      </c>
      <c r="D19" s="20" t="n">
        <f aca="false">D7^2</f>
        <v>21.28715044</v>
      </c>
      <c r="E19" s="20" t="n">
        <f aca="false">E7^2</f>
        <v>7.47147556</v>
      </c>
      <c r="F19" s="20" t="n">
        <f aca="false">F7^2</f>
        <v>36.7824055225</v>
      </c>
      <c r="G19" s="20" t="n">
        <f aca="false">G7^2</f>
        <v>1.8727101409</v>
      </c>
      <c r="H19" s="20" t="n">
        <f aca="false">H7^2</f>
        <v>9.52709956</v>
      </c>
      <c r="I19" s="20" t="n">
        <f aca="false">I7^2</f>
        <v>41.34875809</v>
      </c>
      <c r="J19" s="20" t="n">
        <f aca="false">J7^2</f>
        <v>28.45689025</v>
      </c>
      <c r="K19" s="20" t="n">
        <f aca="false">K7^2</f>
        <v>98.47188289</v>
      </c>
      <c r="L19" s="20" t="n">
        <f aca="false">L7^2</f>
        <v>9.0996945649</v>
      </c>
    </row>
    <row r="20" s="3" customFormat="true" ht="13.8" hidden="false" customHeight="false" outlineLevel="0" collapsed="false">
      <c r="A20" s="20" t="n">
        <f aca="false">A8^2</f>
        <v>36.63275625</v>
      </c>
      <c r="B20" s="20" t="n">
        <f aca="false">B8^2</f>
        <v>53.9036424481</v>
      </c>
      <c r="C20" s="20" t="n">
        <f aca="false">C8^2</f>
        <v>14.95755625</v>
      </c>
      <c r="D20" s="20" t="n">
        <f aca="false">D8^2</f>
        <v>30.87691489</v>
      </c>
      <c r="E20" s="20" t="n">
        <f aca="false">E8^2</f>
        <v>6.548481</v>
      </c>
      <c r="F20" s="20" t="n">
        <f aca="false">F8^2</f>
        <v>25.2960714304</v>
      </c>
      <c r="G20" s="20" t="n">
        <f aca="false">G8^2</f>
        <v>43.8606851076</v>
      </c>
      <c r="H20" s="20" t="n">
        <f aca="false">H8^2</f>
        <v>14.42708289</v>
      </c>
      <c r="I20" s="20" t="n">
        <f aca="false">I8^2</f>
        <v>18.15782544</v>
      </c>
      <c r="J20" s="20" t="n">
        <f aca="false">J8^2</f>
        <v>21.0713131225</v>
      </c>
      <c r="K20" s="20" t="n">
        <f aca="false">K8^2</f>
        <v>19.85950096</v>
      </c>
      <c r="L20" s="20" t="n">
        <f aca="false">L8^2</f>
        <v>13.7808743076</v>
      </c>
    </row>
    <row r="21" customFormat="false" ht="13.8" hidden="false" customHeight="false" outlineLevel="0" collapsed="false">
      <c r="A21" s="20" t="n">
        <f aca="false">A9^2</f>
        <v>26.1225254404</v>
      </c>
      <c r="B21" s="20" t="n">
        <f aca="false">B9^2</f>
        <v>44.4496890436</v>
      </c>
      <c r="C21" s="20" t="n">
        <f aca="false">C9^2</f>
        <v>22.18598404</v>
      </c>
      <c r="D21" s="20" t="n">
        <f aca="false">D9^2</f>
        <v>9.99508225</v>
      </c>
      <c r="E21" s="20" t="n">
        <f aca="false">E9^2</f>
        <v>37.99366321</v>
      </c>
      <c r="F21" s="20" t="n">
        <f aca="false">F9^2</f>
        <v>32.5360723216</v>
      </c>
      <c r="G21" s="20" t="n">
        <f aca="false">G9^2</f>
        <v>49.4671682241</v>
      </c>
      <c r="H21" s="20" t="n">
        <f aca="false">H9^2</f>
        <v>14.53744384</v>
      </c>
      <c r="I21" s="20" t="n">
        <f aca="false">I9^2</f>
        <v>15.06914761</v>
      </c>
      <c r="J21" s="20" t="n">
        <f aca="false">J9^2</f>
        <v>6.2684135424</v>
      </c>
      <c r="K21" s="20" t="n">
        <f aca="false">K9^2</f>
        <v>25.84197225</v>
      </c>
      <c r="L21" s="20" t="n">
        <f aca="false">L9^2</f>
        <v>45.8732580804</v>
      </c>
    </row>
    <row r="22" customFormat="false" ht="13.8" hidden="false" customHeight="false" outlineLevel="0" collapsed="false">
      <c r="A22" s="20" t="n">
        <f aca="false">A10^2</f>
        <v>13.5376900096</v>
      </c>
      <c r="B22" s="20" t="n">
        <f aca="false">B10^2</f>
        <v>1.5890619364</v>
      </c>
      <c r="C22" s="20" t="n">
        <f aca="false">C10^2</f>
        <v>41.25878289</v>
      </c>
      <c r="D22" s="20" t="n">
        <f aca="false">D10^2</f>
        <v>15.76487025</v>
      </c>
      <c r="E22" s="20" t="n">
        <f aca="false">E10^2</f>
        <v>64.81055025</v>
      </c>
      <c r="F22" s="20" t="n">
        <f aca="false">F10^2</f>
        <v>20.1507618816</v>
      </c>
      <c r="G22" s="20" t="n">
        <f aca="false">G10^2</f>
        <v>0.56385081</v>
      </c>
      <c r="H22" s="20" t="n">
        <f aca="false">H10^2</f>
        <v>31.75547904</v>
      </c>
      <c r="I22" s="20" t="n">
        <f aca="false">I10^2</f>
        <v>75.95296801</v>
      </c>
      <c r="J22" s="20" t="n">
        <f aca="false">J10^2</f>
        <v>30.0670175556</v>
      </c>
      <c r="K22" s="20" t="n">
        <f aca="false">K10^2</f>
        <v>12.32080201</v>
      </c>
      <c r="L22" s="20" t="n">
        <f aca="false">L10^2</f>
        <v>25.8263174416</v>
      </c>
    </row>
    <row r="23" customFormat="false" ht="13.8" hidden="false" customHeight="false" outlineLevel="0" collapsed="false">
      <c r="A23" s="20" t="n">
        <f aca="false">A11^2</f>
        <v>6.4838983225</v>
      </c>
      <c r="B23" s="20" t="n">
        <f aca="false">B11^2</f>
        <v>12.2292188209</v>
      </c>
      <c r="C23" s="20" t="n">
        <f aca="false">C11^2</f>
        <v>28.63962256</v>
      </c>
      <c r="D23" s="20" t="n">
        <f aca="false">D11^2</f>
        <v>74.67897889</v>
      </c>
      <c r="E23" s="20" t="n">
        <f aca="false">E11^2</f>
        <v>26.13970129</v>
      </c>
      <c r="F23" s="20" t="n">
        <f aca="false">F11^2</f>
        <v>33.8326028964</v>
      </c>
      <c r="G23" s="20" t="n">
        <f aca="false">G11^2</f>
        <v>30.5566833961</v>
      </c>
      <c r="H23" s="20" t="n">
        <f aca="false">H11^2</f>
        <v>30.98814889</v>
      </c>
      <c r="I23" s="20" t="n">
        <f aca="false">I11^2</f>
        <v>77.74477929</v>
      </c>
      <c r="J23" s="20" t="n">
        <f aca="false">J11^2</f>
        <v>82.9667761321</v>
      </c>
      <c r="K23" s="20" t="n">
        <f aca="false">K11^2</f>
        <v>25.27977841</v>
      </c>
      <c r="L23" s="20" t="n">
        <f aca="false">L11^2</f>
        <v>15.8845290916</v>
      </c>
    </row>
    <row r="24" customFormat="false" ht="13.8" hidden="false" customHeight="false" outlineLevel="0" collapsed="false">
      <c r="A24" s="22" t="n">
        <f aca="false">A12^2</f>
        <v>2790.0707180544</v>
      </c>
      <c r="B24" s="22" t="n">
        <f aca="false">B12^2</f>
        <v>2747.9381758084</v>
      </c>
      <c r="C24" s="22" t="n">
        <f aca="false">C12^2</f>
        <v>2371.36859089</v>
      </c>
      <c r="D24" s="22" t="n">
        <f aca="false">D12^2</f>
        <v>2849.87280964</v>
      </c>
      <c r="E24" s="22" t="n">
        <f aca="false">E12^2</f>
        <v>2832.80482081</v>
      </c>
      <c r="F24" s="22" t="n">
        <f aca="false">F12^2</f>
        <v>2974.2091084161</v>
      </c>
      <c r="G24" s="22" t="n">
        <f aca="false">G12^2</f>
        <v>1791.0052528729</v>
      </c>
      <c r="H24" s="22" t="n">
        <f aca="false">H12^2</f>
        <v>2304.10560121</v>
      </c>
      <c r="I24" s="22" t="n">
        <f aca="false">I12^2</f>
        <v>3711.18548025</v>
      </c>
      <c r="J24" s="22" t="n">
        <f aca="false">J12^2</f>
        <v>2831.6074051225</v>
      </c>
      <c r="K24" s="22" t="n">
        <f aca="false">K12^2</f>
        <v>2712.21182521</v>
      </c>
      <c r="L24" s="22" t="n">
        <f aca="false">L12^2</f>
        <v>1949.3929227249</v>
      </c>
    </row>
    <row r="25" customFormat="false" ht="13.8" hidden="false" customHeight="false" outlineLevel="0" collapsed="false">
      <c r="A25" s="20"/>
    </row>
    <row r="26" customFormat="false" ht="13.8" hidden="false" customHeight="false" outlineLevel="0" collapsed="false">
      <c r="A26" s="23" t="s">
        <v>29</v>
      </c>
      <c r="D26" s="1" t="n">
        <f aca="false">SUM(A14:L23)</f>
        <v>3595.6981954536</v>
      </c>
    </row>
    <row r="27" customFormat="false" ht="13.8" hidden="false" customHeight="false" outlineLevel="0" collapsed="false">
      <c r="A27" s="23" t="s">
        <v>30</v>
      </c>
      <c r="D27" s="1" t="n">
        <f aca="false">SUM(A24:L24)</f>
        <v>31865.7727110092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2"/>
      <c r="B29" s="24"/>
      <c r="C29" s="0"/>
      <c r="D29" s="2"/>
      <c r="E29" s="2"/>
      <c r="F29" s="2"/>
      <c r="G29" s="0"/>
    </row>
    <row r="30" customFormat="false" ht="13.8" hidden="false" customHeight="false" outlineLevel="0" collapsed="false">
      <c r="B30" s="2" t="s">
        <v>31</v>
      </c>
      <c r="C30" s="2" t="s">
        <v>32</v>
      </c>
      <c r="D30" s="2" t="s">
        <v>33</v>
      </c>
      <c r="E30" s="2" t="s">
        <v>34</v>
      </c>
      <c r="F30" s="2" t="s">
        <v>35</v>
      </c>
      <c r="G30" s="24" t="s">
        <v>36</v>
      </c>
      <c r="H30" s="0"/>
      <c r="I30" s="2" t="s">
        <v>31</v>
      </c>
      <c r="J30" s="2" t="s">
        <v>32</v>
      </c>
      <c r="K30" s="2" t="s">
        <v>33</v>
      </c>
      <c r="L30" s="0"/>
    </row>
    <row r="31" customFormat="false" ht="13.8" hidden="false" customHeight="false" outlineLevel="0" collapsed="false">
      <c r="A31" s="25" t="s">
        <v>37</v>
      </c>
      <c r="B31" s="26" t="n">
        <f aca="false">A12</f>
        <v>52.82112</v>
      </c>
      <c r="C31" s="26" t="n">
        <f aca="false">E12</f>
        <v>53.2241</v>
      </c>
      <c r="D31" s="26" t="n">
        <f aca="false">I12</f>
        <v>60.9195</v>
      </c>
      <c r="E31" s="27" t="n">
        <f aca="false">SUM(B31:D31)</f>
        <v>166.96472</v>
      </c>
      <c r="F31" s="27" t="n">
        <f aca="false">AVERAGE(B31:D31)</f>
        <v>55.6549066666667</v>
      </c>
      <c r="G31" s="27" t="n">
        <f aca="false">E31^2</f>
        <v>27877.2177246784</v>
      </c>
      <c r="H31" s="2" t="s">
        <v>37</v>
      </c>
      <c r="I31" s="26" t="n">
        <f aca="false">A24</f>
        <v>2790.0707180544</v>
      </c>
      <c r="J31" s="26" t="n">
        <f aca="false">E24</f>
        <v>2832.80482081</v>
      </c>
      <c r="K31" s="26" t="n">
        <f aca="false">I24</f>
        <v>3711.18548025</v>
      </c>
    </row>
    <row r="32" customFormat="false" ht="13.8" hidden="false" customHeight="false" outlineLevel="0" collapsed="false">
      <c r="A32" s="25" t="s">
        <v>38</v>
      </c>
      <c r="B32" s="26" t="n">
        <f aca="false">B12</f>
        <v>52.42078</v>
      </c>
      <c r="C32" s="26" t="n">
        <f aca="false">F12</f>
        <v>54.53631</v>
      </c>
      <c r="D32" s="26" t="n">
        <f aca="false">J12</f>
        <v>53.21285</v>
      </c>
      <c r="E32" s="27" t="n">
        <f aca="false">SUM(B32:D32)</f>
        <v>160.16994</v>
      </c>
      <c r="F32" s="27" t="n">
        <f aca="false">AVERAGE(B32:D32)</f>
        <v>53.38998</v>
      </c>
      <c r="G32" s="27" t="n">
        <f aca="false">E32^2</f>
        <v>25654.4096796036</v>
      </c>
      <c r="H32" s="2" t="s">
        <v>38</v>
      </c>
      <c r="I32" s="26" t="n">
        <f aca="false">B24</f>
        <v>2747.9381758084</v>
      </c>
      <c r="J32" s="26" t="n">
        <f aca="false">F24</f>
        <v>2974.2091084161</v>
      </c>
      <c r="K32" s="26" t="n">
        <f aca="false">J24</f>
        <v>2831.6074051225</v>
      </c>
    </row>
    <row r="33" customFormat="false" ht="13.8" hidden="false" customHeight="false" outlineLevel="0" collapsed="false">
      <c r="A33" s="25" t="s">
        <v>39</v>
      </c>
      <c r="B33" s="26" t="n">
        <f aca="false">C12</f>
        <v>48.6967</v>
      </c>
      <c r="C33" s="26" t="n">
        <f aca="false">G12</f>
        <v>42.32027</v>
      </c>
      <c r="D33" s="26" t="n">
        <f aca="false">K12</f>
        <v>52.0789</v>
      </c>
      <c r="E33" s="27" t="n">
        <f aca="false">SUM(B33:D33)</f>
        <v>143.09587</v>
      </c>
      <c r="F33" s="27" t="n">
        <f aca="false">AVERAGE(B33:D33)</f>
        <v>47.6986233333333</v>
      </c>
      <c r="G33" s="27" t="n">
        <f aca="false">E33^2</f>
        <v>20476.4280110569</v>
      </c>
      <c r="H33" s="2" t="s">
        <v>39</v>
      </c>
      <c r="I33" s="26" t="n">
        <f aca="false">C24</f>
        <v>2371.36859089</v>
      </c>
      <c r="J33" s="26" t="n">
        <f aca="false">G24</f>
        <v>1791.0052528729</v>
      </c>
      <c r="K33" s="26" t="n">
        <f aca="false">K24</f>
        <v>2712.21182521</v>
      </c>
    </row>
    <row r="34" customFormat="false" ht="13.8" hidden="false" customHeight="false" outlineLevel="0" collapsed="false">
      <c r="A34" s="25" t="s">
        <v>40</v>
      </c>
      <c r="B34" s="26" t="n">
        <f aca="false">D12</f>
        <v>53.3842</v>
      </c>
      <c r="C34" s="26" t="n">
        <f aca="false">H12</f>
        <v>48.0011</v>
      </c>
      <c r="D34" s="26" t="n">
        <f aca="false">L12</f>
        <v>44.15193</v>
      </c>
      <c r="E34" s="27" t="n">
        <f aca="false">SUM(B34:D34)</f>
        <v>145.53723</v>
      </c>
      <c r="F34" s="27" t="n">
        <f aca="false">AVERAGE(B34:D34)</f>
        <v>48.51241</v>
      </c>
      <c r="G34" s="27" t="n">
        <f aca="false">E34^2</f>
        <v>21181.0853160729</v>
      </c>
      <c r="H34" s="2" t="s">
        <v>40</v>
      </c>
      <c r="I34" s="26" t="n">
        <f aca="false">D24</f>
        <v>2849.87280964</v>
      </c>
      <c r="J34" s="26" t="n">
        <f aca="false">H24</f>
        <v>2304.10560121</v>
      </c>
      <c r="K34" s="26" t="n">
        <f aca="false">L24</f>
        <v>1949.3929227249</v>
      </c>
    </row>
    <row r="35" customFormat="false" ht="13.8" hidden="false" customHeight="false" outlineLevel="0" collapsed="false">
      <c r="A35" s="25" t="s">
        <v>34</v>
      </c>
      <c r="B35" s="27" t="n">
        <f aca="false">SUM(B31:B34)</f>
        <v>207.3228</v>
      </c>
      <c r="C35" s="27" t="n">
        <f aca="false">SUM(C31:C34)</f>
        <v>198.08178</v>
      </c>
      <c r="D35" s="27" t="n">
        <f aca="false">SUM(D31:D34)</f>
        <v>210.36318</v>
      </c>
      <c r="E35" s="26"/>
      <c r="F35" s="26"/>
      <c r="G35" s="26"/>
      <c r="H35" s="26"/>
      <c r="I35" s="26"/>
      <c r="J35" s="26"/>
      <c r="K35" s="26"/>
      <c r="L35" s="27" t="n">
        <f aca="false">SUM(I31:K34)</f>
        <v>31865.7727110092</v>
      </c>
    </row>
    <row r="36" customFormat="false" ht="13.8" hidden="false" customHeight="false" outlineLevel="0" collapsed="false">
      <c r="A36" s="25" t="s">
        <v>35</v>
      </c>
      <c r="B36" s="27" t="n">
        <f aca="false">AVERAGE(B31:B34)</f>
        <v>51.8307</v>
      </c>
      <c r="C36" s="27" t="n">
        <f aca="false">AVERAGE(C31:C34)</f>
        <v>49.520445</v>
      </c>
      <c r="D36" s="27" t="n">
        <f aca="false">AVERAGE(D31:D34)</f>
        <v>52.590795</v>
      </c>
      <c r="E36" s="26"/>
      <c r="F36" s="26"/>
      <c r="G36" s="26"/>
      <c r="H36" s="26"/>
      <c r="I36" s="26"/>
      <c r="J36" s="26"/>
      <c r="K36" s="26"/>
    </row>
    <row r="37" customFormat="false" ht="13.8" hidden="false" customHeight="false" outlineLevel="0" collapsed="false">
      <c r="A37" s="25" t="s">
        <v>36</v>
      </c>
      <c r="B37" s="27" t="n">
        <f aca="false">B35^2</f>
        <v>42982.74339984</v>
      </c>
      <c r="C37" s="27" t="n">
        <f aca="false">C35^2</f>
        <v>39236.3915679684</v>
      </c>
      <c r="D37" s="27" t="n">
        <f aca="false">D35^2</f>
        <v>44252.6674997124</v>
      </c>
      <c r="E37" s="26"/>
      <c r="F37" s="26"/>
      <c r="G37" s="26"/>
      <c r="H37" s="26"/>
      <c r="I37" s="26"/>
      <c r="J37" s="26"/>
      <c r="K37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2014-10-10T05:36:28Z</dcterms:created>
  <dc:creator>desylvia</dc:creator>
  <dc:language>en-US</dc:language>
  <cp:lastModifiedBy>desylvia</cp:lastModifiedBy>
  <dcterms:modified xsi:type="dcterms:W3CDTF">2014-10-10T12:15:00Z</dcterms:modified>
  <cp:revision>0</cp:revision>
</cp:coreProperties>
</file>