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lajar\TugasKuliah\CodeMetKuan\praktikum\praktikum-2\"/>
    </mc:Choice>
  </mc:AlternateContent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6" i="1" l="1"/>
  <c r="Q5" i="1"/>
  <c r="Q3" i="1"/>
  <c r="Q2" i="1"/>
  <c r="Q4" i="1"/>
  <c r="L19" i="1"/>
  <c r="G15" i="1"/>
  <c r="N2" i="1" l="1"/>
  <c r="D11" i="1"/>
  <c r="E15" i="1"/>
  <c r="C21" i="1"/>
  <c r="B21" i="1"/>
  <c r="Q20" i="1" l="1"/>
  <c r="D20" i="1"/>
  <c r="C20" i="1"/>
  <c r="B20" i="1"/>
  <c r="D19" i="1"/>
  <c r="D21" i="1" s="1"/>
  <c r="C19" i="1"/>
  <c r="B19" i="1"/>
  <c r="F18" i="1"/>
  <c r="E18" i="1"/>
  <c r="G18" i="1" s="1"/>
  <c r="Q17" i="1"/>
  <c r="F17" i="1"/>
  <c r="E17" i="1"/>
  <c r="G17" i="1" s="1"/>
  <c r="Q16" i="1"/>
  <c r="Q18" i="1" s="1"/>
  <c r="U18" i="1" s="1"/>
  <c r="F16" i="1"/>
  <c r="E16" i="1"/>
  <c r="G16" i="1" s="1"/>
  <c r="Q15" i="1"/>
  <c r="Q19" i="1" s="1"/>
  <c r="F15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Q7" i="1" s="1"/>
  <c r="M5" i="1"/>
  <c r="M10" i="1" s="1"/>
  <c r="L5" i="1"/>
  <c r="L10" i="1" s="1"/>
  <c r="K5" i="1"/>
  <c r="K10" i="1" s="1"/>
  <c r="J5" i="1"/>
  <c r="J10" i="1" s="1"/>
  <c r="I5" i="1"/>
  <c r="I10" i="1" s="1"/>
  <c r="H5" i="1"/>
  <c r="H10" i="1" s="1"/>
  <c r="G5" i="1"/>
  <c r="G10" i="1" s="1"/>
  <c r="F5" i="1"/>
  <c r="F10" i="1" s="1"/>
  <c r="E5" i="1"/>
  <c r="E10" i="1" s="1"/>
  <c r="D5" i="1"/>
  <c r="D10" i="1" s="1"/>
  <c r="C5" i="1"/>
  <c r="C10" i="1" s="1"/>
  <c r="B5" i="1"/>
  <c r="B10" i="1" s="1"/>
  <c r="R17" i="1"/>
  <c r="S17" i="1" s="1"/>
  <c r="D12" i="1" l="1"/>
  <c r="R20" i="1"/>
  <c r="Q8" i="1"/>
  <c r="R19" i="1" s="1"/>
  <c r="S19" i="1" s="1"/>
  <c r="T17" i="1" s="1"/>
  <c r="U17" i="1"/>
  <c r="R15" i="1"/>
  <c r="S15" i="1" s="1"/>
  <c r="T15" i="1" s="1"/>
  <c r="R18" i="1"/>
  <c r="S18" i="1" s="1"/>
  <c r="R16" i="1"/>
  <c r="S16" i="1" s="1"/>
  <c r="T16" i="1" s="1"/>
  <c r="U15" i="1"/>
  <c r="U16" i="1"/>
  <c r="T18" i="1" l="1"/>
</calcChain>
</file>

<file path=xl/comments1.xml><?xml version="1.0" encoding="utf-8"?>
<comments xmlns="http://schemas.openxmlformats.org/spreadsheetml/2006/main">
  <authors>
    <author/>
  </authors>
  <commentList>
    <comment ref="Q2" authorId="0" shapeId="0">
      <text>
        <r>
          <rPr>
            <sz val="11"/>
            <color rgb="FF000000"/>
            <rFont val="Calibri"/>
            <family val="2"/>
            <charset val="1"/>
          </rPr>
          <t>FK=(#element^2)/(levelFaktorA*LevelFaktorB*perullangan)</t>
        </r>
      </text>
    </comment>
    <comment ref="Q6" authorId="0" shapeId="0">
      <text>
        <r>
          <rPr>
            <sz val="11"/>
            <color rgb="FF000000"/>
            <rFont val="Calibri"/>
            <family val="2"/>
            <charset val="1"/>
          </rPr>
          <t>JKAB=JKP-JKB-JKA</t>
        </r>
      </text>
    </comment>
    <comment ref="Q7" authorId="0" shapeId="0">
      <text>
        <r>
          <rPr>
            <sz val="11"/>
            <color rgb="FF000000"/>
            <rFont val="Calibri"/>
            <family val="2"/>
            <charset val="1"/>
          </rPr>
          <t>JKT=#elementKuadrat-FK</t>
        </r>
      </text>
    </comment>
    <comment ref="Q8" authorId="0" shapeId="0">
      <text>
        <r>
          <rPr>
            <sz val="11"/>
            <color rgb="FF000000"/>
            <rFont val="Calibri"/>
            <family val="2"/>
            <charset val="1"/>
          </rPr>
          <t>JKG=JKT-JKP</t>
        </r>
      </text>
    </comment>
  </commentList>
</comments>
</file>

<file path=xl/sharedStrings.xml><?xml version="1.0" encoding="utf-8"?>
<sst xmlns="http://schemas.openxmlformats.org/spreadsheetml/2006/main" count="62" uniqueCount="47">
  <si>
    <t>a0bo</t>
  </si>
  <si>
    <t>a0b3</t>
  </si>
  <si>
    <t>a1b0</t>
  </si>
  <si>
    <t>a1b3</t>
  </si>
  <si>
    <t>a2b0</t>
  </si>
  <si>
    <t>a2b3</t>
  </si>
  <si>
    <t># elemen</t>
  </si>
  <si>
    <t>FK</t>
  </si>
  <si>
    <t>SK</t>
  </si>
  <si>
    <t>Sumber keragaman</t>
  </si>
  <si>
    <t>a</t>
  </si>
  <si>
    <t>JKP</t>
  </si>
  <si>
    <t>db</t>
  </si>
  <si>
    <t>derjat bebas</t>
  </si>
  <si>
    <t>b</t>
  </si>
  <si>
    <t>JKB</t>
  </si>
  <si>
    <t>JK</t>
  </si>
  <si>
    <t>Jumlah Kuadrat</t>
  </si>
  <si>
    <t>n</t>
  </si>
  <si>
    <t>JKA</t>
  </si>
  <si>
    <t>KT</t>
  </si>
  <si>
    <t>Kuadrat tengah</t>
  </si>
  <si>
    <t>JKAB</t>
  </si>
  <si>
    <t>Fhit</t>
  </si>
  <si>
    <t>F hitung</t>
  </si>
  <si>
    <t>JKT</t>
  </si>
  <si>
    <t>p-value</t>
  </si>
  <si>
    <t>JKG</t>
  </si>
  <si>
    <t># element kuadrat</t>
  </si>
  <si>
    <t># kuadrat jumlah</t>
  </si>
  <si>
    <t>a0</t>
  </si>
  <si>
    <t>a1</t>
  </si>
  <si>
    <t>a2</t>
  </si>
  <si>
    <t>#</t>
  </si>
  <si>
    <t>µ</t>
  </si>
  <si>
    <t>#^2</t>
  </si>
  <si>
    <t>Ftab</t>
  </si>
  <si>
    <t>b0</t>
  </si>
  <si>
    <t>Perlakuan</t>
  </si>
  <si>
    <t>b1</t>
  </si>
  <si>
    <t>RAM (b)</t>
  </si>
  <si>
    <t>b2</t>
  </si>
  <si>
    <t>Prosesor (a)</t>
  </si>
  <si>
    <t>b3</t>
  </si>
  <si>
    <t>a * b</t>
  </si>
  <si>
    <t>Galat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</si>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</sst>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hadow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0E3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7F3F4"/>
        <bgColor rgb="FFF3F9FA"/>
      </patternFill>
    </fill>
    <fill>
      <patternFill patternType="solid">
        <fgColor rgb="FFF3F9FA"/>
        <bgColor rgb="FFE7F3F4"/>
      </patternFill>
    </fill>
    <fill>
      <patternFill patternType="solid">
        <fgColor rgb="FFF2DCDB"/>
        <bgColor rgb="FFE7F3F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6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0" xfId="0" applyFont="1" applyBorder="1"/>
    <xf numFmtId="0" fontId="2" fillId="0" borderId="0" xfId="0" applyFont="1" applyAlignment="1">
      <alignment horizontal="center"/>
    </xf>
    <xf numFmtId="0" fontId="1" fillId="3" borderId="2" xfId="0" applyFont="1" applyFill="1" applyBorder="1"/>
    <xf numFmtId="0" fontId="1" fillId="0" borderId="0" xfId="0" applyFont="1" applyBorder="1"/>
    <xf numFmtId="0" fontId="1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2" xfId="0" applyFont="1" applyBorder="1"/>
    <xf numFmtId="2" fontId="0" fillId="0" borderId="2" xfId="0" applyNumberFormat="1" applyFont="1" applyBorder="1"/>
    <xf numFmtId="165" fontId="0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9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F3F4"/>
      <rgbColor rgb="FF660066"/>
      <rgbColor rgb="FFFF8080"/>
      <rgbColor rgb="FF0066CC"/>
      <rgbColor rgb="FFBB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400050</xdr:colOff>
      <xdr:row>50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400050</xdr:colOff>
      <xdr:row>50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400050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400050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1"/>
  <sheetViews>
    <sheetView tabSelected="1" zoomScale="90" zoomScaleNormal="90" workbookViewId="0">
      <selection activeCell="Q7" sqref="Q7"/>
    </sheetView>
  </sheetViews>
  <sheetFormatPr defaultRowHeight="15" x14ac:dyDescent="0.25"/>
  <cols>
    <col min="1" max="1" width="6.7109375" style="1"/>
    <col min="2" max="2" width="6.140625" style="2"/>
    <col min="3" max="3" width="14.85546875" style="2"/>
    <col min="4" max="4" width="11" style="2"/>
    <col min="5" max="5" width="9.140625" style="2"/>
    <col min="6" max="6" width="6.140625" style="2"/>
    <col min="7" max="7" width="7.28515625" style="2"/>
    <col min="8" max="13" width="6.140625" style="2"/>
    <col min="14" max="14" width="10.28515625" style="2"/>
    <col min="15" max="15" width="6.140625" style="2"/>
    <col min="16" max="16" width="13.140625" style="1"/>
    <col min="17" max="1025" width="9.140625" style="1"/>
  </cols>
  <sheetData>
    <row r="1" spans="1:1024" x14ac:dyDescent="0.25">
      <c r="A1"/>
      <c r="B1" s="2" t="s">
        <v>0</v>
      </c>
      <c r="C1"/>
      <c r="D1"/>
      <c r="E1" s="2" t="s">
        <v>1</v>
      </c>
      <c r="F1" s="2" t="s">
        <v>2</v>
      </c>
      <c r="G1"/>
      <c r="H1"/>
      <c r="I1" s="2" t="s">
        <v>3</v>
      </c>
      <c r="J1" s="2" t="s">
        <v>4</v>
      </c>
      <c r="K1"/>
      <c r="L1"/>
      <c r="M1" s="2" t="s">
        <v>5</v>
      </c>
      <c r="N1" s="2" t="s">
        <v>6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 s="3">
        <v>5</v>
      </c>
      <c r="C2" s="3">
        <v>5</v>
      </c>
      <c r="D2" s="3">
        <v>4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4">
        <v>11</v>
      </c>
      <c r="L2" s="4">
        <v>12</v>
      </c>
      <c r="M2" s="4">
        <v>13</v>
      </c>
      <c r="N2" s="2">
        <f>SUM(B2:M4)</f>
        <v>301</v>
      </c>
      <c r="O2"/>
      <c r="P2" s="5" t="s">
        <v>7</v>
      </c>
      <c r="Q2" s="6">
        <f>(N2^2)/(W2*W3*W4)</f>
        <v>2516.6944444444443</v>
      </c>
      <c r="R2"/>
      <c r="S2" s="7" t="s">
        <v>8</v>
      </c>
      <c r="T2" s="7" t="s">
        <v>9</v>
      </c>
      <c r="U2" s="8"/>
      <c r="V2" s="9" t="s">
        <v>10</v>
      </c>
      <c r="W2" s="1">
        <v>3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10">
        <v>4</v>
      </c>
      <c r="C3" s="10">
        <v>5</v>
      </c>
      <c r="D3" s="10">
        <v>5</v>
      </c>
      <c r="E3" s="10">
        <v>6</v>
      </c>
      <c r="F3" s="10">
        <v>7</v>
      </c>
      <c r="G3" s="10">
        <v>7</v>
      </c>
      <c r="H3" s="10">
        <v>9</v>
      </c>
      <c r="I3" s="10">
        <v>10</v>
      </c>
      <c r="J3" s="10">
        <v>10</v>
      </c>
      <c r="K3" s="11">
        <v>11</v>
      </c>
      <c r="L3" s="11">
        <v>12</v>
      </c>
      <c r="M3" s="11">
        <v>11</v>
      </c>
      <c r="N3"/>
      <c r="O3"/>
      <c r="P3" s="5" t="s">
        <v>11</v>
      </c>
      <c r="Q3" s="6">
        <f>(L19/W4)-Q2</f>
        <v>261.63888888888914</v>
      </c>
      <c r="R3"/>
      <c r="S3" s="7" t="s">
        <v>12</v>
      </c>
      <c r="T3" s="7" t="s">
        <v>13</v>
      </c>
      <c r="U3" s="8"/>
      <c r="V3" s="9" t="s">
        <v>14</v>
      </c>
      <c r="W3" s="1">
        <v>4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 s="12">
        <v>4</v>
      </c>
      <c r="C4" s="12">
        <v>6</v>
      </c>
      <c r="D4" s="12">
        <v>6</v>
      </c>
      <c r="E4" s="12">
        <v>5</v>
      </c>
      <c r="F4" s="12">
        <v>8</v>
      </c>
      <c r="G4" s="12">
        <v>9</v>
      </c>
      <c r="H4" s="12">
        <v>9</v>
      </c>
      <c r="I4" s="12">
        <v>9</v>
      </c>
      <c r="J4" s="12">
        <v>12</v>
      </c>
      <c r="K4" s="13">
        <v>12</v>
      </c>
      <c r="L4" s="13">
        <v>11</v>
      </c>
      <c r="M4" s="13">
        <v>12</v>
      </c>
      <c r="N4"/>
      <c r="O4"/>
      <c r="P4" s="5" t="s">
        <v>15</v>
      </c>
      <c r="Q4" s="6">
        <f>(SUM(G15:G18)/(W4*W2))-Q2</f>
        <v>11.41666666666697</v>
      </c>
      <c r="R4"/>
      <c r="S4" s="7" t="s">
        <v>16</v>
      </c>
      <c r="T4" s="7" t="s">
        <v>17</v>
      </c>
      <c r="U4" s="8"/>
      <c r="V4" s="9" t="s">
        <v>18</v>
      </c>
      <c r="W4" s="1">
        <v>3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4" customFormat="1" x14ac:dyDescent="0.25">
      <c r="B5" s="15">
        <f t="shared" ref="B5:M5" si="0">SUM(B2:B4)</f>
        <v>13</v>
      </c>
      <c r="C5" s="15">
        <f t="shared" si="0"/>
        <v>16</v>
      </c>
      <c r="D5" s="15">
        <f t="shared" si="0"/>
        <v>15</v>
      </c>
      <c r="E5" s="15">
        <f t="shared" si="0"/>
        <v>17</v>
      </c>
      <c r="F5" s="15">
        <f t="shared" si="0"/>
        <v>22</v>
      </c>
      <c r="G5" s="15">
        <f t="shared" si="0"/>
        <v>24</v>
      </c>
      <c r="H5" s="15">
        <f t="shared" si="0"/>
        <v>27</v>
      </c>
      <c r="I5" s="15">
        <f t="shared" si="0"/>
        <v>29</v>
      </c>
      <c r="J5" s="15">
        <f t="shared" si="0"/>
        <v>33</v>
      </c>
      <c r="K5" s="15">
        <f t="shared" si="0"/>
        <v>34</v>
      </c>
      <c r="L5" s="15">
        <f t="shared" si="0"/>
        <v>35</v>
      </c>
      <c r="M5" s="15">
        <f t="shared" si="0"/>
        <v>36</v>
      </c>
      <c r="N5" s="2"/>
      <c r="O5" s="2"/>
      <c r="P5" s="16" t="s">
        <v>19</v>
      </c>
      <c r="Q5" s="6">
        <f>(SUM(B21:D21)/(W3*W4))-Q2</f>
        <v>247.38888888888914</v>
      </c>
      <c r="S5" s="7" t="s">
        <v>20</v>
      </c>
      <c r="T5" s="7" t="s">
        <v>21</v>
      </c>
      <c r="U5" s="8"/>
      <c r="V5" s="9"/>
    </row>
    <row r="6" spans="1:102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 s="5" t="s">
        <v>22</v>
      </c>
      <c r="Q6" s="6">
        <f>Q3-Q4-Q5</f>
        <v>2.8333333333330302</v>
      </c>
      <c r="R6"/>
      <c r="S6" s="7" t="s">
        <v>23</v>
      </c>
      <c r="T6" s="7" t="s">
        <v>24</v>
      </c>
      <c r="U6" s="8"/>
      <c r="V6" s="9"/>
      <c r="W6"/>
    </row>
    <row r="7" spans="1:1024" x14ac:dyDescent="0.25">
      <c r="A7"/>
      <c r="B7" s="17">
        <f t="shared" ref="B7:M7" si="1">B2^2</f>
        <v>25</v>
      </c>
      <c r="C7" s="17">
        <f t="shared" si="1"/>
        <v>25</v>
      </c>
      <c r="D7" s="17">
        <f t="shared" si="1"/>
        <v>16</v>
      </c>
      <c r="E7" s="17">
        <f t="shared" si="1"/>
        <v>36</v>
      </c>
      <c r="F7" s="17">
        <f t="shared" si="1"/>
        <v>49</v>
      </c>
      <c r="G7" s="17">
        <f t="shared" si="1"/>
        <v>64</v>
      </c>
      <c r="H7" s="17">
        <f t="shared" si="1"/>
        <v>81</v>
      </c>
      <c r="I7" s="17">
        <f t="shared" si="1"/>
        <v>100</v>
      </c>
      <c r="J7" s="17">
        <f t="shared" si="1"/>
        <v>121</v>
      </c>
      <c r="K7" s="17">
        <f t="shared" si="1"/>
        <v>121</v>
      </c>
      <c r="L7" s="17">
        <f t="shared" si="1"/>
        <v>144</v>
      </c>
      <c r="M7" s="17">
        <f t="shared" si="1"/>
        <v>169</v>
      </c>
      <c r="N7"/>
      <c r="O7"/>
      <c r="P7" s="5" t="s">
        <v>25</v>
      </c>
      <c r="Q7" s="6">
        <f>D11-Q2</f>
        <v>274.30555555555566</v>
      </c>
      <c r="R7"/>
      <c r="S7" s="7" t="s">
        <v>26</v>
      </c>
      <c r="T7" s="7"/>
      <c r="U7" s="8"/>
      <c r="V7" s="9"/>
    </row>
    <row r="8" spans="1:1024" x14ac:dyDescent="0.25">
      <c r="A8"/>
      <c r="B8" s="17">
        <f t="shared" ref="B8:M8" si="2">B3^2</f>
        <v>16</v>
      </c>
      <c r="C8" s="17">
        <f t="shared" si="2"/>
        <v>25</v>
      </c>
      <c r="D8" s="17">
        <f t="shared" si="2"/>
        <v>25</v>
      </c>
      <c r="E8" s="17">
        <f t="shared" si="2"/>
        <v>36</v>
      </c>
      <c r="F8" s="17">
        <f t="shared" si="2"/>
        <v>49</v>
      </c>
      <c r="G8" s="17">
        <f t="shared" si="2"/>
        <v>49</v>
      </c>
      <c r="H8" s="17">
        <f t="shared" si="2"/>
        <v>81</v>
      </c>
      <c r="I8" s="17">
        <f t="shared" si="2"/>
        <v>100</v>
      </c>
      <c r="J8" s="17">
        <f t="shared" si="2"/>
        <v>100</v>
      </c>
      <c r="K8" s="17">
        <f t="shared" si="2"/>
        <v>121</v>
      </c>
      <c r="L8" s="17">
        <f t="shared" si="2"/>
        <v>144</v>
      </c>
      <c r="M8" s="17">
        <f t="shared" si="2"/>
        <v>121</v>
      </c>
      <c r="N8"/>
      <c r="O8"/>
      <c r="P8" s="5" t="s">
        <v>27</v>
      </c>
      <c r="Q8" s="6">
        <f>Q7-Q3</f>
        <v>12.666666666666515</v>
      </c>
      <c r="R8"/>
      <c r="S8"/>
      <c r="T8"/>
      <c r="U8"/>
      <c r="V8"/>
    </row>
    <row r="9" spans="1:1024" x14ac:dyDescent="0.25">
      <c r="A9"/>
      <c r="B9" s="17">
        <f t="shared" ref="B9:M9" si="3">B4^2</f>
        <v>16</v>
      </c>
      <c r="C9" s="17">
        <f t="shared" si="3"/>
        <v>36</v>
      </c>
      <c r="D9" s="17">
        <f t="shared" si="3"/>
        <v>36</v>
      </c>
      <c r="E9" s="17">
        <f t="shared" si="3"/>
        <v>25</v>
      </c>
      <c r="F9" s="17">
        <f t="shared" si="3"/>
        <v>64</v>
      </c>
      <c r="G9" s="17">
        <f t="shared" si="3"/>
        <v>81</v>
      </c>
      <c r="H9" s="17">
        <f t="shared" si="3"/>
        <v>81</v>
      </c>
      <c r="I9" s="17">
        <f t="shared" si="3"/>
        <v>81</v>
      </c>
      <c r="J9" s="17">
        <f t="shared" si="3"/>
        <v>144</v>
      </c>
      <c r="K9" s="17">
        <f t="shared" si="3"/>
        <v>144</v>
      </c>
      <c r="L9" s="17">
        <f t="shared" si="3"/>
        <v>121</v>
      </c>
      <c r="M9" s="17">
        <f t="shared" si="3"/>
        <v>144</v>
      </c>
      <c r="N9" s="17"/>
      <c r="O9" s="18"/>
      <c r="P9"/>
      <c r="Q9"/>
      <c r="R9"/>
      <c r="S9"/>
      <c r="T9"/>
      <c r="U9"/>
      <c r="V9"/>
    </row>
    <row r="10" spans="1:1024" x14ac:dyDescent="0.25">
      <c r="A10"/>
      <c r="B10" s="19">
        <f t="shared" ref="B10:M10" si="4">B5^2</f>
        <v>169</v>
      </c>
      <c r="C10" s="19">
        <f t="shared" si="4"/>
        <v>256</v>
      </c>
      <c r="D10" s="19">
        <f t="shared" si="4"/>
        <v>225</v>
      </c>
      <c r="E10" s="19">
        <f t="shared" si="4"/>
        <v>289</v>
      </c>
      <c r="F10" s="19">
        <f t="shared" si="4"/>
        <v>484</v>
      </c>
      <c r="G10" s="19">
        <f t="shared" si="4"/>
        <v>576</v>
      </c>
      <c r="H10" s="19">
        <f t="shared" si="4"/>
        <v>729</v>
      </c>
      <c r="I10" s="19">
        <f t="shared" si="4"/>
        <v>841</v>
      </c>
      <c r="J10" s="19">
        <f t="shared" si="4"/>
        <v>1089</v>
      </c>
      <c r="K10" s="19">
        <f t="shared" si="4"/>
        <v>1156</v>
      </c>
      <c r="L10" s="19">
        <f t="shared" si="4"/>
        <v>1225</v>
      </c>
      <c r="M10" s="19">
        <f t="shared" si="4"/>
        <v>1296</v>
      </c>
      <c r="N10" s="17"/>
      <c r="O10" s="18"/>
      <c r="P10"/>
      <c r="Q10"/>
      <c r="R10"/>
      <c r="S10"/>
      <c r="T10"/>
      <c r="U10"/>
      <c r="V10"/>
    </row>
    <row r="11" spans="1:1024" x14ac:dyDescent="0.25">
      <c r="A11"/>
      <c r="B11" s="2" t="s">
        <v>28</v>
      </c>
      <c r="C11"/>
      <c r="D11" s="2">
        <f>SUM(B7:M9)</f>
        <v>2791</v>
      </c>
      <c r="E11"/>
      <c r="F11"/>
      <c r="G11"/>
      <c r="H11"/>
      <c r="I11"/>
      <c r="J11"/>
      <c r="K11"/>
      <c r="L11"/>
      <c r="N11"/>
      <c r="O11"/>
      <c r="P11"/>
      <c r="Q11"/>
      <c r="R11"/>
      <c r="S11"/>
      <c r="T11"/>
      <c r="U11"/>
      <c r="V11"/>
    </row>
    <row r="12" spans="1:1024" x14ac:dyDescent="0.25">
      <c r="A12"/>
      <c r="B12" s="2" t="s">
        <v>29</v>
      </c>
      <c r="C12"/>
      <c r="D12" s="2">
        <f>SUM(B10:M10)</f>
        <v>8335</v>
      </c>
      <c r="E12"/>
      <c r="F12"/>
      <c r="G12"/>
      <c r="H12"/>
      <c r="I12"/>
      <c r="J12"/>
      <c r="K12"/>
      <c r="L12"/>
      <c r="N12"/>
      <c r="O12"/>
      <c r="P12"/>
      <c r="Q12"/>
      <c r="R12"/>
      <c r="S12"/>
      <c r="T12"/>
      <c r="U12"/>
      <c r="V12"/>
    </row>
    <row r="13" spans="1:1024" x14ac:dyDescent="0.25">
      <c r="A13"/>
      <c r="B13"/>
      <c r="C13"/>
      <c r="D13"/>
      <c r="E13"/>
      <c r="F13"/>
      <c r="G13"/>
      <c r="H13"/>
      <c r="I13"/>
      <c r="J13"/>
      <c r="K13"/>
      <c r="L13"/>
      <c r="N13"/>
      <c r="O13"/>
      <c r="P13"/>
      <c r="Q13"/>
      <c r="R13"/>
      <c r="S13"/>
      <c r="T13"/>
      <c r="U13"/>
      <c r="V13" s="20"/>
    </row>
    <row r="14" spans="1:1024" s="1" customFormat="1" x14ac:dyDescent="0.25">
      <c r="A14"/>
      <c r="B14" s="2" t="s">
        <v>30</v>
      </c>
      <c r="C14" s="2" t="s">
        <v>31</v>
      </c>
      <c r="D14" s="2" t="s">
        <v>32</v>
      </c>
      <c r="E14" s="2" t="s">
        <v>33</v>
      </c>
      <c r="F14" s="2" t="s">
        <v>34</v>
      </c>
      <c r="G14" s="21" t="s">
        <v>35</v>
      </c>
      <c r="H14"/>
      <c r="I14" s="2" t="s">
        <v>30</v>
      </c>
      <c r="J14" s="2" t="s">
        <v>31</v>
      </c>
      <c r="K14" s="2" t="s">
        <v>32</v>
      </c>
      <c r="L14"/>
      <c r="M14" s="2"/>
      <c r="P14" s="22" t="s">
        <v>8</v>
      </c>
      <c r="Q14" s="22" t="s">
        <v>12</v>
      </c>
      <c r="R14" s="22" t="s">
        <v>16</v>
      </c>
      <c r="S14" s="22" t="s">
        <v>20</v>
      </c>
      <c r="T14" s="22" t="s">
        <v>23</v>
      </c>
      <c r="U14" s="22" t="s">
        <v>36</v>
      </c>
      <c r="V14" s="23"/>
    </row>
    <row r="15" spans="1:1024" s="1" customFormat="1" x14ac:dyDescent="0.25">
      <c r="A15" s="24" t="s">
        <v>37</v>
      </c>
      <c r="B15" s="25">
        <v>13</v>
      </c>
      <c r="C15" s="25">
        <v>22</v>
      </c>
      <c r="D15" s="25">
        <v>33</v>
      </c>
      <c r="E15" s="26">
        <f>SUM(B15:D15)</f>
        <v>68</v>
      </c>
      <c r="F15" s="27">
        <f>AVERAGE(B15:D15)</f>
        <v>22.666666666666668</v>
      </c>
      <c r="G15" s="27">
        <f>E15^2</f>
        <v>4624</v>
      </c>
      <c r="H15" s="2" t="s">
        <v>37</v>
      </c>
      <c r="I15" s="16">
        <v>169</v>
      </c>
      <c r="J15" s="16">
        <v>484</v>
      </c>
      <c r="K15" s="16">
        <v>1089</v>
      </c>
      <c r="L15" s="17"/>
      <c r="M15" s="2"/>
      <c r="P15" s="28" t="s">
        <v>38</v>
      </c>
      <c r="Q15" s="28">
        <f>W2*W3-1</f>
        <v>11</v>
      </c>
      <c r="R15" s="29">
        <f>Q3</f>
        <v>261.63888888888914</v>
      </c>
      <c r="S15" s="29">
        <f>R15/Q15</f>
        <v>23.785353535353558</v>
      </c>
      <c r="T15" s="29">
        <f>S15/$S$19</f>
        <v>45.066985645933599</v>
      </c>
      <c r="U15" s="29">
        <f>_xlfn.F.INV(0.95,Q15,$Q$19)</f>
        <v>2.2163086455581746</v>
      </c>
      <c r="V15" s="30"/>
    </row>
    <row r="16" spans="1:1024" s="1" customFormat="1" x14ac:dyDescent="0.25">
      <c r="A16" s="24" t="s">
        <v>39</v>
      </c>
      <c r="B16" s="25">
        <v>16</v>
      </c>
      <c r="C16" s="25">
        <v>24</v>
      </c>
      <c r="D16" s="25">
        <v>34</v>
      </c>
      <c r="E16" s="26">
        <f>SUM(B16:D16)</f>
        <v>74</v>
      </c>
      <c r="F16" s="27">
        <f>AVERAGE(B16:D16)</f>
        <v>24.666666666666668</v>
      </c>
      <c r="G16" s="27">
        <f>E16^2</f>
        <v>5476</v>
      </c>
      <c r="H16" s="2" t="s">
        <v>39</v>
      </c>
      <c r="I16" s="16">
        <v>256</v>
      </c>
      <c r="J16" s="16">
        <v>576</v>
      </c>
      <c r="K16" s="16">
        <v>1156</v>
      </c>
      <c r="L16" s="17"/>
      <c r="M16" s="2"/>
      <c r="P16" s="28" t="s">
        <v>40</v>
      </c>
      <c r="Q16" s="28">
        <f>W3-1</f>
        <v>3</v>
      </c>
      <c r="R16" s="29">
        <f>Q4</f>
        <v>11.41666666666697</v>
      </c>
      <c r="S16" s="29">
        <f>R16/Q16</f>
        <v>3.8055555555556566</v>
      </c>
      <c r="T16" s="29">
        <f>S16/$S$19</f>
        <v>7.2105263157897515</v>
      </c>
      <c r="U16" s="29">
        <f>_xlfn.F.INV(0.95,Q16,$Q$19)</f>
        <v>3.0087865704473615</v>
      </c>
      <c r="V16" s="30"/>
    </row>
    <row r="17" spans="1:22" s="1" customFormat="1" x14ac:dyDescent="0.25">
      <c r="A17" s="24" t="s">
        <v>41</v>
      </c>
      <c r="B17" s="25">
        <v>15</v>
      </c>
      <c r="C17" s="25">
        <v>27</v>
      </c>
      <c r="D17" s="25">
        <v>35</v>
      </c>
      <c r="E17" s="26">
        <f>SUM(B17:D17)</f>
        <v>77</v>
      </c>
      <c r="F17" s="27">
        <f>AVERAGE(B17:D17)</f>
        <v>25.666666666666668</v>
      </c>
      <c r="G17" s="27">
        <f>E17^2</f>
        <v>5929</v>
      </c>
      <c r="H17" s="2" t="s">
        <v>41</v>
      </c>
      <c r="I17" s="16">
        <v>225</v>
      </c>
      <c r="J17" s="16">
        <v>729</v>
      </c>
      <c r="K17" s="16">
        <v>1225</v>
      </c>
      <c r="L17" s="17"/>
      <c r="M17" s="2"/>
      <c r="P17" s="28" t="s">
        <v>42</v>
      </c>
      <c r="Q17" s="28">
        <f>W2-1</f>
        <v>2</v>
      </c>
      <c r="R17" s="29">
        <f>Q5</f>
        <v>247.38888888888914</v>
      </c>
      <c r="S17" s="29">
        <f>R17/Q17</f>
        <v>123.69444444444457</v>
      </c>
      <c r="T17" s="29">
        <f>S17/$S$19</f>
        <v>234.36842105263463</v>
      </c>
      <c r="U17" s="29">
        <f>_xlfn.F.INV(0.95,Q17,$Q$19)</f>
        <v>3.4028261053501945</v>
      </c>
      <c r="V17" s="30"/>
    </row>
    <row r="18" spans="1:22" s="1" customFormat="1" x14ac:dyDescent="0.25">
      <c r="A18" s="24" t="s">
        <v>43</v>
      </c>
      <c r="B18" s="25">
        <v>17</v>
      </c>
      <c r="C18" s="25">
        <v>29</v>
      </c>
      <c r="D18" s="25">
        <v>36</v>
      </c>
      <c r="E18" s="26">
        <f>SUM(B18:D18)</f>
        <v>82</v>
      </c>
      <c r="F18" s="27">
        <f>AVERAGE(B18:D18)</f>
        <v>27.333333333333332</v>
      </c>
      <c r="G18" s="27">
        <f>E18^2</f>
        <v>6724</v>
      </c>
      <c r="H18" s="2" t="s">
        <v>43</v>
      </c>
      <c r="I18" s="16">
        <v>289</v>
      </c>
      <c r="J18" s="16">
        <v>841</v>
      </c>
      <c r="K18" s="16">
        <v>1296</v>
      </c>
      <c r="L18" s="17"/>
      <c r="M18" s="2"/>
      <c r="P18" s="28" t="s">
        <v>44</v>
      </c>
      <c r="Q18" s="28">
        <f>Q16*Q17</f>
        <v>6</v>
      </c>
      <c r="R18" s="29">
        <f>Q6</f>
        <v>2.8333333333330302</v>
      </c>
      <c r="S18" s="29">
        <f>R18/Q18</f>
        <v>0.47222222222217169</v>
      </c>
      <c r="T18" s="29">
        <f>S18/$S$19</f>
        <v>0.89473684210517812</v>
      </c>
      <c r="U18" s="29">
        <f>_xlfn.F.INV(0.95,Q18,$Q$19)</f>
        <v>2.5081888234232546</v>
      </c>
      <c r="V18" s="30"/>
    </row>
    <row r="19" spans="1:22" x14ac:dyDescent="0.25">
      <c r="A19" s="24" t="s">
        <v>33</v>
      </c>
      <c r="B19" s="26">
        <f>SUM(B15:B18)</f>
        <v>61</v>
      </c>
      <c r="C19" s="26">
        <f>SUM(C15:C18)</f>
        <v>102</v>
      </c>
      <c r="D19" s="26">
        <f>SUM(D15:D18)</f>
        <v>138</v>
      </c>
      <c r="E19" s="31"/>
      <c r="F19" s="26"/>
      <c r="G19" s="26"/>
      <c r="I19" s="32"/>
      <c r="J19" s="32"/>
      <c r="K19" s="32"/>
      <c r="L19" s="33">
        <f>SUM(I15:K18)</f>
        <v>8335</v>
      </c>
      <c r="N19" s="1"/>
      <c r="O19" s="1"/>
      <c r="P19" s="28" t="s">
        <v>45</v>
      </c>
      <c r="Q19" s="28">
        <f>Q20-Q15</f>
        <v>24</v>
      </c>
      <c r="R19" s="29">
        <f>Q8</f>
        <v>12.666666666666515</v>
      </c>
      <c r="S19" s="29">
        <f>R19/Q19</f>
        <v>0.52777777777777146</v>
      </c>
      <c r="T19" s="29"/>
      <c r="U19" s="29"/>
      <c r="V19" s="30"/>
    </row>
    <row r="20" spans="1:22" x14ac:dyDescent="0.25">
      <c r="A20" s="24" t="s">
        <v>34</v>
      </c>
      <c r="B20" s="27">
        <f>AVERAGE(B15:B18)</f>
        <v>15.25</v>
      </c>
      <c r="C20" s="27">
        <f>AVERAGE(C15:C18)</f>
        <v>25.5</v>
      </c>
      <c r="D20" s="27">
        <f>AVERAGE(D15:D18)</f>
        <v>34.5</v>
      </c>
      <c r="E20" s="26"/>
      <c r="F20" s="26"/>
      <c r="G20" s="26"/>
      <c r="N20" s="1"/>
      <c r="O20" s="1"/>
      <c r="P20" s="28" t="s">
        <v>46</v>
      </c>
      <c r="Q20" s="28">
        <f>W2*W3*W4-1</f>
        <v>35</v>
      </c>
      <c r="R20" s="29">
        <f>Q7</f>
        <v>274.30555555555566</v>
      </c>
      <c r="S20" s="29"/>
      <c r="T20" s="28"/>
      <c r="U20" s="28"/>
      <c r="V20" s="20"/>
    </row>
    <row r="21" spans="1:22" x14ac:dyDescent="0.25">
      <c r="A21" s="24" t="s">
        <v>35</v>
      </c>
      <c r="B21" s="2">
        <f>B19^2</f>
        <v>3721</v>
      </c>
      <c r="C21" s="2">
        <f>C19^2</f>
        <v>10404</v>
      </c>
      <c r="D21" s="2">
        <f>D19^2</f>
        <v>19044</v>
      </c>
      <c r="V21" s="2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ihsanarifr</cp:lastModifiedBy>
  <cp:revision>0</cp:revision>
  <dcterms:created xsi:type="dcterms:W3CDTF">2014-09-09T04:36:52Z</dcterms:created>
  <dcterms:modified xsi:type="dcterms:W3CDTF">2015-12-01T08:50:04Z</dcterms:modified>
  <dc:language>en-US</dc:language>
</cp:coreProperties>
</file>