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\TugasKuliah\CodeMetKuan\tug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U12" i="1"/>
  <c r="T15" i="1"/>
  <c r="T14" i="1"/>
  <c r="T13" i="1"/>
  <c r="T12" i="1"/>
  <c r="P3" i="1"/>
  <c r="P2" i="1"/>
  <c r="P7" i="1"/>
  <c r="K17" i="1"/>
  <c r="M9" i="1"/>
  <c r="K13" i="1"/>
  <c r="P4" i="1"/>
  <c r="P8" i="1"/>
  <c r="M8" i="1"/>
  <c r="M3" i="1"/>
  <c r="E17" i="1"/>
  <c r="P17" i="1" l="1"/>
  <c r="P15" i="1"/>
  <c r="R14" i="1"/>
  <c r="R13" i="1"/>
  <c r="R12" i="1"/>
  <c r="P12" i="1"/>
  <c r="P16" i="1" s="1"/>
  <c r="A9" i="1"/>
  <c r="B9" i="1"/>
  <c r="C9" i="1"/>
  <c r="D9" i="1"/>
  <c r="E9" i="1"/>
  <c r="F9" i="1"/>
  <c r="G9" i="1"/>
  <c r="H9" i="1"/>
  <c r="I9" i="1"/>
  <c r="J9" i="1"/>
  <c r="K9" i="1"/>
  <c r="L9" i="1"/>
  <c r="A8" i="1"/>
  <c r="B8" i="1"/>
  <c r="C8" i="1"/>
  <c r="D8" i="1"/>
  <c r="E8" i="1"/>
  <c r="F8" i="1"/>
  <c r="G8" i="1"/>
  <c r="H8" i="1"/>
  <c r="I8" i="1"/>
  <c r="J8" i="1"/>
  <c r="K8" i="1"/>
  <c r="L8" i="1"/>
  <c r="B7" i="1"/>
  <c r="C7" i="1"/>
  <c r="D7" i="1"/>
  <c r="E7" i="1"/>
  <c r="F7" i="1"/>
  <c r="G7" i="1"/>
  <c r="H7" i="1"/>
  <c r="I7" i="1"/>
  <c r="J7" i="1"/>
  <c r="K7" i="1"/>
  <c r="L7" i="1"/>
  <c r="A7" i="1"/>
  <c r="K14" i="1"/>
  <c r="K15" i="1"/>
  <c r="K16" i="1"/>
  <c r="I17" i="1"/>
  <c r="J17" i="1"/>
  <c r="H17" i="1"/>
  <c r="H14" i="1"/>
  <c r="I14" i="1"/>
  <c r="J14" i="1"/>
  <c r="H15" i="1"/>
  <c r="I15" i="1"/>
  <c r="J15" i="1"/>
  <c r="H16" i="1"/>
  <c r="I16" i="1"/>
  <c r="J16" i="1"/>
  <c r="I13" i="1"/>
  <c r="J13" i="1"/>
  <c r="H13" i="1"/>
  <c r="E13" i="1"/>
  <c r="D17" i="1"/>
  <c r="C17" i="1"/>
  <c r="B17" i="1"/>
  <c r="E16" i="1"/>
  <c r="E15" i="1"/>
  <c r="E14" i="1"/>
  <c r="L4" i="1"/>
  <c r="K4" i="1"/>
  <c r="J4" i="1"/>
  <c r="I4" i="1"/>
  <c r="H4" i="1"/>
  <c r="G4" i="1"/>
  <c r="F4" i="1"/>
  <c r="E4" i="1"/>
  <c r="D4" i="1"/>
  <c r="C4" i="1"/>
  <c r="B4" i="1"/>
  <c r="A4" i="1"/>
  <c r="P5" i="1" l="1"/>
  <c r="R16" i="1"/>
  <c r="S13" i="1"/>
  <c r="U13" i="1" s="1"/>
  <c r="S14" i="1"/>
  <c r="U14" i="1" s="1"/>
  <c r="R15" i="1"/>
  <c r="S15" i="1" s="1"/>
  <c r="U15" i="1" s="1"/>
  <c r="P6" i="1" l="1"/>
</calcChain>
</file>

<file path=xl/sharedStrings.xml><?xml version="1.0" encoding="utf-8"?>
<sst xmlns="http://schemas.openxmlformats.org/spreadsheetml/2006/main" count="58" uniqueCount="44">
  <si>
    <t>a1b1</t>
  </si>
  <si>
    <t>a1b2</t>
  </si>
  <si>
    <t>a1b3</t>
  </si>
  <si>
    <t>a1b4</t>
  </si>
  <si>
    <t>a2b1</t>
  </si>
  <si>
    <t>a2b2</t>
  </si>
  <si>
    <t>a2b3</t>
  </si>
  <si>
    <t>a2b4</t>
  </si>
  <si>
    <t>a3b1</t>
  </si>
  <si>
    <t>a3b2</t>
  </si>
  <si>
    <t>a3b4</t>
  </si>
  <si>
    <t>Pangkat</t>
  </si>
  <si>
    <t>a1</t>
  </si>
  <si>
    <t>a2</t>
  </si>
  <si>
    <t>a3</t>
  </si>
  <si>
    <t>b1</t>
  </si>
  <si>
    <t>b2</t>
  </si>
  <si>
    <t>b3</t>
  </si>
  <si>
    <t>b4</t>
  </si>
  <si>
    <t>FK</t>
  </si>
  <si>
    <t>SK</t>
  </si>
  <si>
    <t>Sumber keragaman</t>
  </si>
  <si>
    <t>JKP</t>
  </si>
  <si>
    <t>db</t>
  </si>
  <si>
    <t>derjat bebas</t>
  </si>
  <si>
    <t>JKB</t>
  </si>
  <si>
    <t>JK</t>
  </si>
  <si>
    <t>Jumlah Kuadrat</t>
  </si>
  <si>
    <t>JKA</t>
  </si>
  <si>
    <t>KT</t>
  </si>
  <si>
    <t>Kuadrat tengah</t>
  </si>
  <si>
    <t>JKAB</t>
  </si>
  <si>
    <t>Fhit</t>
  </si>
  <si>
    <t>F hitung</t>
  </si>
  <si>
    <t>JKT</t>
  </si>
  <si>
    <t>p-value</t>
  </si>
  <si>
    <t>JKG</t>
  </si>
  <si>
    <t>Ftab</t>
  </si>
  <si>
    <t>Perlakuan</t>
  </si>
  <si>
    <t>Propellant Type (b)</t>
  </si>
  <si>
    <t xml:space="preserve"> Missile System (a)</t>
  </si>
  <si>
    <t xml:space="preserve">     a * b</t>
  </si>
  <si>
    <t>Galat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</si>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</sst>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0" fillId="2" borderId="4" xfId="0" applyFill="1" applyBorder="1"/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0" borderId="7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0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right"/>
    </xf>
    <xf numFmtId="0" fontId="0" fillId="0" borderId="0" xfId="0" applyFont="1"/>
    <xf numFmtId="0" fontId="0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0" xfId="0" applyFont="1" applyAlignment="1"/>
    <xf numFmtId="0" fontId="1" fillId="5" borderId="1" xfId="0" applyFont="1" applyFill="1" applyBorder="1"/>
    <xf numFmtId="0" fontId="0" fillId="3" borderId="1" xfId="0" applyFont="1" applyFill="1" applyBorder="1"/>
    <xf numFmtId="2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5" borderId="1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3" fillId="3" borderId="0" xfId="0" applyFont="1" applyFill="1"/>
    <xf numFmtId="0" fontId="0" fillId="3" borderId="7" xfId="0" applyFill="1" applyBorder="1"/>
    <xf numFmtId="0" fontId="2" fillId="6" borderId="1" xfId="0" applyFont="1" applyFill="1" applyBorder="1" applyAlignment="1">
      <alignment horizontal="justify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247651</xdr:colOff>
      <xdr:row>1</xdr:row>
      <xdr:rowOff>0</xdr:rowOff>
    </xdr:from>
    <xdr:to>
      <xdr:col>31</xdr:col>
      <xdr:colOff>590551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13306426" y="200025"/>
          <a:ext cx="6438900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: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(Fhit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Ftabel) -&gt; tolak H0</a:t>
          </a:r>
          <a:endParaRPr lang="en-GB">
            <a:effectLst/>
          </a:endParaRPr>
        </a:p>
        <a:p>
          <a:pPr lvl="1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’: Tidak ada perbedaan pada rata-rata laju pembakaran Propellant (bahan bakar) ketika Missile System yang digunakan berbeda.  </a:t>
          </a:r>
        </a:p>
        <a:p>
          <a:pPr lvl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--&gt; Tolak H0' maka perbedaan pada rata-rata laju pembakaran Propellant (bahan bakar) ketika Missile System yang digunakan berbeda.</a:t>
          </a:r>
        </a:p>
        <a:p>
          <a:pPr lvl="1"/>
          <a:endParaRPr lang="en-GB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”: Tidak ada perbedaan pada rata-rata laju pembakaran Propellant dari 4 tipe Propellant.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--&gt; Tolak H0'' maka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ada perbedaan pada rata-rata laju pembakaran Propellant dari 4 tipe Propellant.</a:t>
          </a:r>
          <a:endParaRPr lang="en-GB" sz="1050" b="1">
            <a:effectLst/>
          </a:endParaRPr>
        </a:p>
        <a:p>
          <a:pPr lvl="1"/>
          <a:endParaRPr lang="en-GB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”’: Tidak ada interaksi antara Missile System yang berbeda dan Propellant type yang berbeda. </a:t>
          </a:r>
        </a:p>
        <a:p>
          <a:pPr lvl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--&gt; terima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H0''' maka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Tidak ada interaksi antara Missile System yang berbeda dan Propellant type yang berbeda.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P1" workbookViewId="0">
      <selection activeCell="AE20" sqref="AE20"/>
    </sheetView>
  </sheetViews>
  <sheetFormatPr defaultRowHeight="15" x14ac:dyDescent="0.25"/>
  <cols>
    <col min="16" max="16" width="13" customWidth="1"/>
  </cols>
  <sheetData>
    <row r="1" spans="1:21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9</v>
      </c>
      <c r="L1" s="7" t="s">
        <v>10</v>
      </c>
    </row>
    <row r="2" spans="1:21" ht="16.5" thickBot="1" x14ac:dyDescent="0.3">
      <c r="A2" s="1">
        <v>34</v>
      </c>
      <c r="B2" s="1">
        <v>30.1</v>
      </c>
      <c r="C2" s="1">
        <v>29.8</v>
      </c>
      <c r="D2" s="2">
        <v>29</v>
      </c>
      <c r="E2" s="2">
        <v>32</v>
      </c>
      <c r="F2" s="3">
        <v>30.2</v>
      </c>
      <c r="G2" s="3">
        <v>28.7</v>
      </c>
      <c r="H2" s="3">
        <v>27.6</v>
      </c>
      <c r="I2" s="2">
        <v>28.4</v>
      </c>
      <c r="J2" s="3">
        <v>27.3</v>
      </c>
      <c r="K2" s="3">
        <v>29.7</v>
      </c>
      <c r="L2" s="3">
        <v>28.8</v>
      </c>
      <c r="O2" s="17" t="s">
        <v>19</v>
      </c>
      <c r="P2" s="18">
        <f>(E17*E17)/(3*4*2)</f>
        <v>21016.001666666663</v>
      </c>
      <c r="Q2" s="19"/>
      <c r="R2" s="20" t="s">
        <v>20</v>
      </c>
      <c r="S2" s="27" t="s">
        <v>21</v>
      </c>
      <c r="T2" s="27"/>
      <c r="U2" s="27"/>
    </row>
    <row r="3" spans="1:21" ht="15.75" x14ac:dyDescent="0.25">
      <c r="A3" s="4">
        <v>32.700000000000003</v>
      </c>
      <c r="B3" s="4">
        <v>32.799999999999997</v>
      </c>
      <c r="C3" s="4">
        <v>26.7</v>
      </c>
      <c r="D3" s="5">
        <v>28.9</v>
      </c>
      <c r="E3" s="5">
        <v>33.200000000000003</v>
      </c>
      <c r="F3" s="6">
        <v>29.8</v>
      </c>
      <c r="G3" s="6">
        <v>28.1</v>
      </c>
      <c r="H3" s="6">
        <v>27.8</v>
      </c>
      <c r="I3" s="5">
        <v>29.3</v>
      </c>
      <c r="J3" s="6">
        <v>28.9</v>
      </c>
      <c r="K3" s="6">
        <v>27.3</v>
      </c>
      <c r="L3" s="6">
        <v>29.1</v>
      </c>
      <c r="M3" s="33">
        <f>SUM(A2:L3)</f>
        <v>710.19999999999982</v>
      </c>
      <c r="O3" s="17" t="s">
        <v>22</v>
      </c>
      <c r="P3" s="18">
        <f>K17/2-P2</f>
        <v>76.768333333340706</v>
      </c>
      <c r="Q3" s="19"/>
      <c r="R3" s="20" t="s">
        <v>23</v>
      </c>
      <c r="S3" s="27" t="s">
        <v>24</v>
      </c>
      <c r="T3" s="27"/>
      <c r="U3" s="27"/>
    </row>
    <row r="4" spans="1:21" x14ac:dyDescent="0.25">
      <c r="A4" s="8">
        <f>SUM(A2:A3)</f>
        <v>66.7</v>
      </c>
      <c r="B4" s="8">
        <f t="shared" ref="B4:L4" si="0">SUM(B2:B3)</f>
        <v>62.9</v>
      </c>
      <c r="C4" s="8">
        <f t="shared" si="0"/>
        <v>56.5</v>
      </c>
      <c r="D4" s="8">
        <f t="shared" si="0"/>
        <v>57.9</v>
      </c>
      <c r="E4" s="8">
        <f t="shared" si="0"/>
        <v>65.2</v>
      </c>
      <c r="F4" s="8">
        <f t="shared" si="0"/>
        <v>60</v>
      </c>
      <c r="G4" s="8">
        <f t="shared" si="0"/>
        <v>56.8</v>
      </c>
      <c r="H4" s="8">
        <f t="shared" si="0"/>
        <v>55.400000000000006</v>
      </c>
      <c r="I4" s="8">
        <f t="shared" si="0"/>
        <v>57.7</v>
      </c>
      <c r="J4" s="8">
        <f t="shared" si="0"/>
        <v>56.2</v>
      </c>
      <c r="K4" s="8">
        <f t="shared" si="0"/>
        <v>57</v>
      </c>
      <c r="L4" s="8">
        <f t="shared" si="0"/>
        <v>57.900000000000006</v>
      </c>
      <c r="O4" s="17" t="s">
        <v>25</v>
      </c>
      <c r="P4" s="18">
        <f>(SUM(K13:K16)/(3*2)-P2)</f>
        <v>40.081666666676028</v>
      </c>
      <c r="Q4" s="19"/>
      <c r="R4" s="20" t="s">
        <v>26</v>
      </c>
      <c r="S4" s="27" t="s">
        <v>27</v>
      </c>
      <c r="T4" s="27"/>
      <c r="U4" s="27"/>
    </row>
    <row r="5" spans="1:21" x14ac:dyDescent="0.25">
      <c r="O5" s="21" t="s">
        <v>28</v>
      </c>
      <c r="P5" s="18">
        <f>(SUM(H17:J17)/(2*4)-P2)</f>
        <v>14.523333333338087</v>
      </c>
      <c r="Q5" s="22"/>
      <c r="R5" s="20" t="s">
        <v>29</v>
      </c>
      <c r="S5" s="27" t="s">
        <v>30</v>
      </c>
      <c r="T5" s="27"/>
      <c r="U5" s="27"/>
    </row>
    <row r="6" spans="1:21" x14ac:dyDescent="0.25">
      <c r="A6" t="s">
        <v>11</v>
      </c>
      <c r="O6" s="17" t="s">
        <v>31</v>
      </c>
      <c r="P6" s="18">
        <f>P3-P4-P5</f>
        <v>22.163333333326591</v>
      </c>
      <c r="Q6" s="19"/>
      <c r="R6" s="20" t="s">
        <v>32</v>
      </c>
      <c r="S6" s="27" t="s">
        <v>33</v>
      </c>
      <c r="T6" s="27"/>
      <c r="U6" s="27"/>
    </row>
    <row r="7" spans="1:21" x14ac:dyDescent="0.25">
      <c r="A7" s="9">
        <f>A2^2</f>
        <v>1156</v>
      </c>
      <c r="B7" s="9">
        <f t="shared" ref="B7:L9" si="1">B2^2</f>
        <v>906.0100000000001</v>
      </c>
      <c r="C7" s="9">
        <f t="shared" si="1"/>
        <v>888.04000000000008</v>
      </c>
      <c r="D7" s="9">
        <f t="shared" si="1"/>
        <v>841</v>
      </c>
      <c r="E7" s="9">
        <f t="shared" si="1"/>
        <v>1024</v>
      </c>
      <c r="F7" s="9">
        <f t="shared" si="1"/>
        <v>912.04</v>
      </c>
      <c r="G7" s="9">
        <f t="shared" si="1"/>
        <v>823.68999999999994</v>
      </c>
      <c r="H7" s="9">
        <f t="shared" si="1"/>
        <v>761.7600000000001</v>
      </c>
      <c r="I7" s="9">
        <f t="shared" si="1"/>
        <v>806.56</v>
      </c>
      <c r="J7" s="9">
        <f t="shared" si="1"/>
        <v>745.29000000000008</v>
      </c>
      <c r="K7" s="9">
        <f t="shared" si="1"/>
        <v>882.08999999999992</v>
      </c>
      <c r="L7" s="9">
        <f t="shared" si="1"/>
        <v>829.44</v>
      </c>
      <c r="O7" s="17" t="s">
        <v>34</v>
      </c>
      <c r="P7" s="18">
        <f>M8-P2</f>
        <v>91.678333333340561</v>
      </c>
      <c r="Q7" s="19"/>
      <c r="R7" s="20" t="s">
        <v>35</v>
      </c>
      <c r="S7" s="28"/>
      <c r="T7" s="29"/>
      <c r="U7" s="29"/>
    </row>
    <row r="8" spans="1:21" x14ac:dyDescent="0.25">
      <c r="A8" s="9">
        <f>A3^2</f>
        <v>1069.2900000000002</v>
      </c>
      <c r="B8" s="9">
        <f t="shared" si="1"/>
        <v>1075.8399999999999</v>
      </c>
      <c r="C8" s="9">
        <f t="shared" si="1"/>
        <v>712.89</v>
      </c>
      <c r="D8" s="9">
        <f t="shared" si="1"/>
        <v>835.20999999999992</v>
      </c>
      <c r="E8" s="9">
        <f t="shared" si="1"/>
        <v>1102.2400000000002</v>
      </c>
      <c r="F8" s="9">
        <f t="shared" si="1"/>
        <v>888.04000000000008</v>
      </c>
      <c r="G8" s="9">
        <f t="shared" si="1"/>
        <v>789.61000000000013</v>
      </c>
      <c r="H8" s="9">
        <f t="shared" si="1"/>
        <v>772.84</v>
      </c>
      <c r="I8" s="9">
        <f t="shared" si="1"/>
        <v>858.49</v>
      </c>
      <c r="J8" s="9">
        <f t="shared" si="1"/>
        <v>835.20999999999992</v>
      </c>
      <c r="K8" s="9">
        <f t="shared" si="1"/>
        <v>745.29000000000008</v>
      </c>
      <c r="L8" s="9">
        <f t="shared" si="1"/>
        <v>846.81000000000006</v>
      </c>
      <c r="M8" s="10">
        <f>SUM(A7:L8)</f>
        <v>21107.680000000004</v>
      </c>
      <c r="O8" s="17" t="s">
        <v>36</v>
      </c>
      <c r="P8" s="18">
        <f>P7-P3</f>
        <v>14.909999999999854</v>
      </c>
      <c r="Q8" s="19"/>
      <c r="R8" s="19"/>
      <c r="S8" s="19"/>
      <c r="T8" s="19"/>
      <c r="U8" s="19"/>
    </row>
    <row r="9" spans="1:21" x14ac:dyDescent="0.25">
      <c r="A9" s="9">
        <f>A4^2</f>
        <v>4448.8900000000003</v>
      </c>
      <c r="B9" s="9">
        <f t="shared" si="1"/>
        <v>3956.41</v>
      </c>
      <c r="C9" s="9">
        <f t="shared" si="1"/>
        <v>3192.25</v>
      </c>
      <c r="D9" s="9">
        <f t="shared" si="1"/>
        <v>3352.41</v>
      </c>
      <c r="E9" s="9">
        <f t="shared" si="1"/>
        <v>4251.04</v>
      </c>
      <c r="F9" s="9">
        <f t="shared" si="1"/>
        <v>3600</v>
      </c>
      <c r="G9" s="9">
        <f t="shared" si="1"/>
        <v>3226.24</v>
      </c>
      <c r="H9" s="9">
        <f t="shared" si="1"/>
        <v>3069.1600000000008</v>
      </c>
      <c r="I9" s="9">
        <f t="shared" si="1"/>
        <v>3329.2900000000004</v>
      </c>
      <c r="J9" s="9">
        <f t="shared" si="1"/>
        <v>3158.4400000000005</v>
      </c>
      <c r="K9" s="9">
        <f t="shared" si="1"/>
        <v>3249</v>
      </c>
      <c r="L9" s="9">
        <f t="shared" si="1"/>
        <v>3352.4100000000008</v>
      </c>
      <c r="M9" s="31">
        <f>SUM(A9:L9)</f>
        <v>42185.54</v>
      </c>
      <c r="O9" s="19"/>
      <c r="P9" s="19"/>
      <c r="Q9" s="19"/>
      <c r="R9" s="19"/>
      <c r="S9" s="19"/>
      <c r="T9" s="19"/>
      <c r="U9" s="19"/>
    </row>
    <row r="10" spans="1:21" x14ac:dyDescent="0.25">
      <c r="O10" s="19"/>
      <c r="P10" s="19"/>
      <c r="Q10" s="19"/>
      <c r="R10" s="19"/>
      <c r="S10" s="19"/>
      <c r="T10" s="19"/>
      <c r="U10" s="19"/>
    </row>
    <row r="11" spans="1:21" x14ac:dyDescent="0.25">
      <c r="O11" s="23" t="s">
        <v>20</v>
      </c>
      <c r="P11" s="23" t="s">
        <v>23</v>
      </c>
      <c r="Q11" s="23" t="s">
        <v>26</v>
      </c>
      <c r="R11" s="23" t="s">
        <v>29</v>
      </c>
      <c r="S11" s="23" t="s">
        <v>32</v>
      </c>
      <c r="T11" s="23" t="s">
        <v>37</v>
      </c>
      <c r="U11" s="23" t="s">
        <v>35</v>
      </c>
    </row>
    <row r="12" spans="1:21" ht="15.75" x14ac:dyDescent="0.25">
      <c r="B12" s="11" t="s">
        <v>12</v>
      </c>
      <c r="C12" s="11" t="s">
        <v>13</v>
      </c>
      <c r="D12" s="11" t="s">
        <v>14</v>
      </c>
      <c r="E12" s="12"/>
      <c r="H12" s="11" t="s">
        <v>12</v>
      </c>
      <c r="I12" s="11" t="s">
        <v>13</v>
      </c>
      <c r="J12" s="11" t="s">
        <v>14</v>
      </c>
      <c r="O12" s="24" t="s">
        <v>38</v>
      </c>
      <c r="P12" s="24">
        <f>3*4-1</f>
        <v>11</v>
      </c>
      <c r="Q12" s="25">
        <v>76.768333333340706</v>
      </c>
      <c r="R12" s="25">
        <f>Q12/P12</f>
        <v>6.9789393939400641</v>
      </c>
      <c r="S12" s="25">
        <f>R12/R$16</f>
        <v>5.616852630937732</v>
      </c>
      <c r="T12" s="25">
        <f>FINV(0.05,P12,P$16)</f>
        <v>2.7173314409728953</v>
      </c>
      <c r="U12" s="26">
        <f>FDIST(S12,P12,P$16)</f>
        <v>2.9862128295357329E-3</v>
      </c>
    </row>
    <row r="13" spans="1:21" ht="15.75" x14ac:dyDescent="0.25">
      <c r="A13" s="13" t="s">
        <v>15</v>
      </c>
      <c r="B13" s="14">
        <v>66.7</v>
      </c>
      <c r="C13" s="14">
        <v>65.2</v>
      </c>
      <c r="D13" s="14">
        <v>57.7</v>
      </c>
      <c r="E13" s="15">
        <f>SUM(B13:D13)</f>
        <v>189.60000000000002</v>
      </c>
      <c r="G13" s="13" t="s">
        <v>15</v>
      </c>
      <c r="H13" s="14">
        <f>B13^2</f>
        <v>4448.8900000000003</v>
      </c>
      <c r="I13" s="14">
        <f t="shared" ref="I13:J13" si="2">C13^2</f>
        <v>4251.04</v>
      </c>
      <c r="J13" s="14">
        <f t="shared" si="2"/>
        <v>3329.2900000000004</v>
      </c>
      <c r="K13">
        <f>E13^2</f>
        <v>35948.160000000011</v>
      </c>
      <c r="O13" s="24" t="s">
        <v>39</v>
      </c>
      <c r="P13" s="24">
        <v>3</v>
      </c>
      <c r="Q13" s="25">
        <v>40.081666666676028</v>
      </c>
      <c r="R13" s="25">
        <f>Q13/P13</f>
        <v>13.360555555558676</v>
      </c>
      <c r="S13" s="25">
        <f>R13/R$16</f>
        <v>10.752962217753566</v>
      </c>
      <c r="T13" s="25">
        <f>FINV(0.05,P13,P$16)</f>
        <v>3.4902948194976045</v>
      </c>
      <c r="U13" s="26">
        <f>FDIST(S13,P13,P$16)</f>
        <v>1.0204852064020734E-3</v>
      </c>
    </row>
    <row r="14" spans="1:21" ht="15.75" x14ac:dyDescent="0.25">
      <c r="A14" s="13" t="s">
        <v>16</v>
      </c>
      <c r="B14" s="14">
        <v>62.9</v>
      </c>
      <c r="C14" s="14">
        <v>60</v>
      </c>
      <c r="D14" s="14">
        <v>56.2</v>
      </c>
      <c r="E14" s="15">
        <f>SUM(B14:D14)</f>
        <v>179.10000000000002</v>
      </c>
      <c r="G14" s="13" t="s">
        <v>16</v>
      </c>
      <c r="H14" s="14">
        <f t="shared" ref="H14:H16" si="3">B14^2</f>
        <v>3956.41</v>
      </c>
      <c r="I14" s="14">
        <f t="shared" ref="I14:I17" si="4">C14^2</f>
        <v>3600</v>
      </c>
      <c r="J14" s="14">
        <f t="shared" ref="J14:J17" si="5">D14^2</f>
        <v>3158.4400000000005</v>
      </c>
      <c r="K14">
        <f t="shared" ref="K14:K16" si="6">E14^2</f>
        <v>32076.810000000009</v>
      </c>
      <c r="O14" s="24" t="s">
        <v>40</v>
      </c>
      <c r="P14" s="24">
        <v>2</v>
      </c>
      <c r="Q14" s="25">
        <v>14.523333333338087</v>
      </c>
      <c r="R14" s="25">
        <f>Q14/P14</f>
        <v>7.2616666666690435</v>
      </c>
      <c r="S14" s="25">
        <f>R14/R$16</f>
        <v>5.8443997317256446</v>
      </c>
      <c r="T14" s="25">
        <f>FINV(0.05,P14,P$16)</f>
        <v>3.8852938346523942</v>
      </c>
      <c r="U14" s="26">
        <f>FDIST(S14,P14,P$16)</f>
        <v>1.6897761169741496E-2</v>
      </c>
    </row>
    <row r="15" spans="1:21" ht="15.75" x14ac:dyDescent="0.25">
      <c r="A15" s="13" t="s">
        <v>17</v>
      </c>
      <c r="B15" s="14">
        <v>56.5</v>
      </c>
      <c r="C15" s="14">
        <v>56.8</v>
      </c>
      <c r="D15" s="14">
        <v>57</v>
      </c>
      <c r="E15" s="15">
        <f>SUM(B15:D15)</f>
        <v>170.3</v>
      </c>
      <c r="G15" s="13" t="s">
        <v>17</v>
      </c>
      <c r="H15" s="14">
        <f t="shared" si="3"/>
        <v>3192.25</v>
      </c>
      <c r="I15" s="14">
        <f t="shared" si="4"/>
        <v>3226.24</v>
      </c>
      <c r="J15" s="14">
        <f t="shared" si="5"/>
        <v>3249</v>
      </c>
      <c r="K15">
        <f t="shared" si="6"/>
        <v>29002.090000000004</v>
      </c>
      <c r="O15" s="24" t="s">
        <v>41</v>
      </c>
      <c r="P15" s="24">
        <f>P13*P14</f>
        <v>6</v>
      </c>
      <c r="Q15" s="25">
        <v>22.163333333326591</v>
      </c>
      <c r="R15" s="25">
        <f>Q15/P15</f>
        <v>3.693888888887765</v>
      </c>
      <c r="S15" s="25">
        <f>R15/R$16</f>
        <v>2.9729488039338436</v>
      </c>
      <c r="T15" s="25">
        <f>FINV(0.05,P15,P$16)</f>
        <v>2.996120377517109</v>
      </c>
      <c r="U15" s="26">
        <f>FDIST(S15,P15,P$16)</f>
        <v>5.116839678620231E-2</v>
      </c>
    </row>
    <row r="16" spans="1:21" ht="15.75" x14ac:dyDescent="0.25">
      <c r="A16" s="13" t="s">
        <v>18</v>
      </c>
      <c r="B16" s="14">
        <v>57.9</v>
      </c>
      <c r="C16" s="14">
        <v>55.400000000000006</v>
      </c>
      <c r="D16" s="14">
        <v>57.900000000000006</v>
      </c>
      <c r="E16" s="15">
        <f>SUM(B16:D16)</f>
        <v>171.20000000000002</v>
      </c>
      <c r="G16" s="13" t="s">
        <v>18</v>
      </c>
      <c r="H16" s="14">
        <f t="shared" si="3"/>
        <v>3352.41</v>
      </c>
      <c r="I16" s="14">
        <f t="shared" si="4"/>
        <v>3069.1600000000008</v>
      </c>
      <c r="J16" s="14">
        <f t="shared" si="5"/>
        <v>3352.4100000000008</v>
      </c>
      <c r="K16">
        <f t="shared" si="6"/>
        <v>29309.440000000006</v>
      </c>
      <c r="O16" s="24" t="s">
        <v>42</v>
      </c>
      <c r="P16" s="24">
        <f>P17-P12</f>
        <v>12</v>
      </c>
      <c r="Q16" s="25">
        <v>14.909999999999854</v>
      </c>
      <c r="R16" s="25">
        <f>Q16/P16</f>
        <v>1.2424999999999879</v>
      </c>
      <c r="S16" s="25"/>
      <c r="T16" s="25"/>
      <c r="U16" s="26"/>
    </row>
    <row r="17" spans="2:21" ht="15.75" x14ac:dyDescent="0.25">
      <c r="B17">
        <f>SUM(B13:B16)</f>
        <v>244</v>
      </c>
      <c r="C17">
        <f>SUM(C13:C16)</f>
        <v>237.4</v>
      </c>
      <c r="D17">
        <f>SUM(D13:D16)</f>
        <v>228.8</v>
      </c>
      <c r="E17" s="32">
        <f>SUM(B13:D16)</f>
        <v>710.19999999999993</v>
      </c>
      <c r="H17" s="16">
        <f>B17^2</f>
        <v>59536</v>
      </c>
      <c r="I17" s="16">
        <f t="shared" si="4"/>
        <v>56358.76</v>
      </c>
      <c r="J17" s="16">
        <f t="shared" si="5"/>
        <v>52349.440000000002</v>
      </c>
      <c r="K17" s="30">
        <f>SUM(H13:J16)</f>
        <v>42185.540000000008</v>
      </c>
      <c r="O17" s="24" t="s">
        <v>43</v>
      </c>
      <c r="P17" s="24">
        <f>3*4*2-1</f>
        <v>23</v>
      </c>
      <c r="Q17" s="25">
        <v>91.678333333340561</v>
      </c>
      <c r="R17" s="25"/>
      <c r="S17" s="25"/>
      <c r="T17" s="25"/>
      <c r="U17" s="24"/>
    </row>
  </sheetData>
  <mergeCells count="6">
    <mergeCell ref="S7:U7"/>
    <mergeCell ref="S2:U2"/>
    <mergeCell ref="S3:U3"/>
    <mergeCell ref="S4:U4"/>
    <mergeCell ref="S5:U5"/>
    <mergeCell ref="S6:U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ihsanarifr</dc:creator>
  <cp:lastModifiedBy>ihsanarifr</cp:lastModifiedBy>
  <dcterms:created xsi:type="dcterms:W3CDTF">2015-11-29T15:15:43Z</dcterms:created>
  <dcterms:modified xsi:type="dcterms:W3CDTF">2015-12-01T08:49:58Z</dcterms:modified>
</cp:coreProperties>
</file>