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pivotCache/pivotCacheDefinition13.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msi\Desktop\پروژه ها\DataEngBI\retail_raw_csvs\src\models\"/>
    </mc:Choice>
  </mc:AlternateContent>
  <xr:revisionPtr revIDLastSave="0" documentId="13_ncr:1_{2952FF74-1AEC-4167-AB9B-96216686CA96}" xr6:coauthVersionLast="47" xr6:coauthVersionMax="47" xr10:uidLastSave="{00000000-0000-0000-0000-000000000000}"/>
  <bookViews>
    <workbookView xWindow="-108" yWindow="-108" windowWidth="23256" windowHeight="12456" activeTab="1" xr2:uid="{987A0C09-D591-47D3-928A-7226F97D87C2}"/>
  </bookViews>
  <sheets>
    <sheet name="PIVOT TABLES" sheetId="1" r:id="rId1"/>
    <sheet name="DASHBOARD" sheetId="5" r:id="rId2"/>
  </sheets>
  <definedNames>
    <definedName name="Slicer_Category">#N/A</definedName>
    <definedName name="Slicer_Category1">#N/A</definedName>
    <definedName name="Slicer_Category2">#N/A</definedName>
    <definedName name="Slicer_Country">#N/A</definedName>
    <definedName name="Slicer_Country1">#N/A</definedName>
    <definedName name="Timeline_Date">#N/A</definedName>
    <definedName name="WB_Path">'PIVOT TABLES'!$A$4</definedName>
  </definedNames>
  <calcPr calcId="191029"/>
  <pivotCaches>
    <pivotCache cacheId="332" r:id="rId3"/>
    <pivotCache cacheId="335" r:id="rId4"/>
    <pivotCache cacheId="338" r:id="rId5"/>
    <pivotCache cacheId="341" r:id="rId6"/>
    <pivotCache cacheId="344" r:id="rId7"/>
    <pivotCache cacheId="347" r:id="rId8"/>
    <pivotCache cacheId="350" r:id="rId9"/>
    <pivotCache cacheId="353" r:id="rId10"/>
    <pivotCache cacheId="356" r:id="rId11"/>
    <pivotCache cacheId="359" r:id="rId12"/>
    <pivotCache cacheId="362" r:id="rId13"/>
  </pivotCaches>
  <extLst>
    <ext xmlns:x14="http://schemas.microsoft.com/office/spreadsheetml/2009/9/main" uri="{876F7934-8845-4945-9796-88D515C7AA90}">
      <x14:pivotCaches>
        <pivotCache cacheId="330" r:id="rId14"/>
      </x14:pivotCaches>
    </ext>
    <ext xmlns:x14="http://schemas.microsoft.com/office/spreadsheetml/2009/9/main" uri="{BBE1A952-AA13-448e-AADC-164F8A28A991}">
      <x14:slicerCaches>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331" r:id="rId20"/>
      </x15:timelineCachePivotCaches>
    </ext>
    <ext xmlns:x15="http://schemas.microsoft.com/office/spreadsheetml/2010/11/main" uri="{D0CA8CA8-9F24-4464-BF8E-62219DCF47F9}">
      <x15:timelineCacheRefs>
        <x15:timelineCacheRef r:id="rId2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alendar_05a1e3bb-6cf6-4c92-b76c-542d85fcd52b" name="Dim_Calendar" connection="Query - Dim_Calendar"/>
          <x15:modelTable id="Dim_Customer_b5a88236-eb5e-4536-9f36-f2121f11d9a4" name="Dim_Customer" connection="Query - Dim_Customer"/>
          <x15:modelTable id="Dim_FX_6a63f666-69a4-4cc8-8720-b04936bc0f0d" name="Dim_FX" connection="Query - Dim_FX"/>
          <x15:modelTable id="Dim_Product_19036cb6-8880-4583-82a9-e40809c5e985" name="Dim_Product" connection="Query - Dim_Product"/>
          <x15:modelTable id="Dim_Country_7c595050-234f-4302-9536-bfdf87c8a963" name="Dim_Country" connection="Query - Dim_Country"/>
          <x15:modelTable id="Dim_Supplier_5a73306b-dcc0-4009-a1fe-5f11f57aae74" name="Dim_Supplier" connection="Query - Dim_Supplier"/>
          <x15:modelTable id="Fact_Order_0b16110a-1298-49fd-b3ca-9bdc090aab01" name="Fact_Order" connection="Query - Fact_Order"/>
          <x15:modelTable id="Fact_OrderLine_a16b0f85-2d04-49c5-a16f-5cd28370d22b" name="Fact_OrderLine" connection="Query - Fact_OrderLine"/>
          <x15:modelTable id="Fact_InventoryMovement_e6fab056-39ce-4ea9-ab71-5da2b59d7c41" name="Fact_InventoryMovement" connection="Query - Fact_InventoryMovement"/>
          <x15:modelTable id="Fact_Return_54500481-b479-460d-9ea1-6b57c600256b" name="Fact_Return" connection="Query - Fact_Return"/>
          <x15:modelTable id="CurrencyMap_09101034-0689-4825-a863-b894cbc8260d" name="CurrencyMap" connection="Query - CurrencyMap"/>
          <x15:modelTable id="Dim_Category_c6a115a4-726f-41f3-89d1-0ce909e53516" name="Dim_Category" connection="Query - Dim_Category"/>
          <x15:modelTable id="Dim_Order_7ac997a3-ab53-463a-8cd6-c48b5439b230" name="Dim_Order" connection="Query - Dim_Order"/>
          <x15:modelTable id="Dim_SalesTarget_040a59f0-873e-459f-b7fd-48897e1c109f" name="Dim_SalesTarget" connection="Query - Dim_SalesTarget"/>
          <x15:modelTable id="Month_Year_Dim_f1f6c171-d470-4482-800a-41cb8740956e" name="Month_Year_Dim" connection="Query - Month_Year_Dim"/>
        </x15:modelTables>
        <x15:modelRelationships>
          <x15:modelRelationship fromTable="Dim_Calendar" fromColumn="Month_Year" toTable="Month_Year_Dim" toColumn="Month-Year"/>
          <x15:modelRelationship fromTable="Dim_FX" fromColumn="DateKey" toTable="Dim_Calendar" toColumn="DateKey"/>
          <x15:modelRelationship fromTable="Dim_Product" fromColumn="SupplierID" toTable="Dim_Supplier" toColumn="SupplierID"/>
          <x15:modelRelationship fromTable="Dim_Product" fromColumn="Category" toTable="Dim_Category" toColumn="Category"/>
          <x15:modelRelationship fromTable="Fact_Order" fromColumn="OrderDateKey" toTable="Dim_Calendar" toColumn="DateKey"/>
          <x15:modelRelationship fromTable="Fact_Order" fromColumn="CustomerID" toTable="Dim_Customer" toColumn="CustomerID"/>
          <x15:modelRelationship fromTable="Fact_Order" fromColumn="Currency" toTable="CurrencyMap" toColumn="RawCurrency"/>
          <x15:modelRelationship fromTable="Fact_OrderLine" fromColumn="ProductID" toTable="Dim_Product" toColumn="ProductID"/>
          <x15:modelRelationship fromTable="Fact_OrderLine" fromColumn="OrderID" toTable="Fact_Order" toColumn="OrderID"/>
          <x15:modelRelationship fromTable="Fact_InventoryMovement" fromColumn="ProductID" toTable="Dim_Product" toColumn="ProductID"/>
          <x15:modelRelationship fromTable="Fact_Return" fromColumn="OrderID" toTable="Fact_Order" toColumn="OrderID"/>
          <x15:modelRelationship fromTable="Fact_Return" fromColumn="ProductID" toTable="Dim_Product" toColumn="ProductID"/>
          <x15:modelRelationship fromTable="Dim_Customer" fromColumn="Country" toTable="Dim_Country" toColumn="Country"/>
          <x15:modelRelationship fromTable="Dim_SalesTarget" fromColumn="Country" toTable="Dim_Country" toColumn="Country"/>
          <x15:modelRelationship fromTable="Dim_SalesTarget" fromColumn="Category" toTable="Dim_Category" toColumn="Category"/>
          <x15:modelRelationship fromTable="Dim_SalesTarget" fromColumn="Month-Year" toTable="Month_Year_Dim" toColumn="Month-Year"/>
        </x15:modelRelationships>
      </x15:dataModel>
    </ext>
  </extLst>
</workbook>
</file>

<file path=xl/calcChain.xml><?xml version="1.0" encoding="utf-8"?>
<calcChain xmlns="http://schemas.openxmlformats.org/spreadsheetml/2006/main">
  <c r="A4" i="1" l="1"/>
  <c r="J15" i="5"/>
  <c r="M15" i="5"/>
  <c r="N15" i="5"/>
  <c r="L15" i="5"/>
  <c r="I15" i="5"/>
  <c r="K15" i="5"/>
  <c r="K7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E1685F-0D07-4227-AE0A-D99DE258A9D1}" keepAlive="1" name="Query - BasePath" description="Connection to the 'BasePath' query in the workbook." type="5" refreshedVersion="0" background="1">
    <dbPr connection="Provider=Microsoft.Mashup.OleDb.1;Data Source=$Workbook$;Location=BasePath;Extended Properties=&quot;&quot;" command="SELECT * FROM [BasePath]"/>
  </connection>
  <connection id="2" xr16:uid="{2C33C395-E3AD-42BF-8D94-7EEEFCC29D11}" name="Query - CurrencyMap" description="Connection to the 'CurrencyMap' query in the workbook." type="100" refreshedVersion="8" minRefreshableVersion="5">
    <extLst>
      <ext xmlns:x15="http://schemas.microsoft.com/office/spreadsheetml/2010/11/main" uri="{DE250136-89BD-433C-8126-D09CA5730AF9}">
        <x15:connection id="9ffb2a1a-b432-42d2-9664-d5d858fbea4c">
          <x15:oledbPr connection="Provider=Microsoft.Mashup.OleDb.1;Data Source=$Workbook$;Location=CurrencyMap;Extended Properties=&quot;&quot;">
            <x15:dbTables>
              <x15:dbTable name="CurrencyMap"/>
            </x15:dbTables>
          </x15:oledbPr>
        </x15:connection>
      </ext>
    </extLst>
  </connection>
  <connection id="3" xr16:uid="{31EDDC5F-B91E-4918-8295-6025F52B84EF}" name="Query - Dim_Calendar" description="Connection to the 'Dim_Calendar' query in the workbook." type="100" refreshedVersion="8" minRefreshableVersion="5">
    <extLst>
      <ext xmlns:x15="http://schemas.microsoft.com/office/spreadsheetml/2010/11/main" uri="{DE250136-89BD-433C-8126-D09CA5730AF9}">
        <x15:connection id="14c98a26-2c13-40e9-b6a1-40aefacb5102">
          <x15:oledbPr connection="Provider=Microsoft.Mashup.OleDb.1;Data Source=$Workbook$;Location=Dim_Calendar;Extended Properties=&quot;&quot;">
            <x15:dbTables>
              <x15:dbTable name="Dim_Calendar"/>
            </x15:dbTables>
          </x15:oledbPr>
        </x15:connection>
      </ext>
    </extLst>
  </connection>
  <connection id="4" xr16:uid="{AD1B55F5-3D3F-4AE9-8F83-A87C16C77F0F}" name="Query - Dim_Category" description="Connection to the 'Dim_Category' query in the workbook." type="100" refreshedVersion="8" minRefreshableVersion="5">
    <extLst>
      <ext xmlns:x15="http://schemas.microsoft.com/office/spreadsheetml/2010/11/main" uri="{DE250136-89BD-433C-8126-D09CA5730AF9}">
        <x15:connection id="eece970d-1f38-40b4-acb7-ee78c6cbd9f5"/>
      </ext>
    </extLst>
  </connection>
  <connection id="5" xr16:uid="{F525BE1C-3E24-4CB2-A864-AC29B6664F21}" name="Query - Dim_Country" description="Connection to the 'Dim_Country' query in the workbook." type="100" refreshedVersion="8" minRefreshableVersion="5">
    <extLst>
      <ext xmlns:x15="http://schemas.microsoft.com/office/spreadsheetml/2010/11/main" uri="{DE250136-89BD-433C-8126-D09CA5730AF9}">
        <x15:connection id="a8689edd-7a67-44db-b6e5-aa425487ecd2"/>
      </ext>
    </extLst>
  </connection>
  <connection id="6" xr16:uid="{0DF97498-ABBE-47A8-9482-9F10F1734EFE}" name="Query - Dim_Customer" description="Connection to the 'Dim_Customer' query in the workbook." type="100" refreshedVersion="8" minRefreshableVersion="5">
    <extLst>
      <ext xmlns:x15="http://schemas.microsoft.com/office/spreadsheetml/2010/11/main" uri="{DE250136-89BD-433C-8126-D09CA5730AF9}">
        <x15:connection id="c4a00495-8c65-4e54-9d7b-7d11cfac6a84"/>
      </ext>
    </extLst>
  </connection>
  <connection id="7" xr16:uid="{32ABD707-FAF6-4BFF-9990-160E62FB7D19}" name="Query - Dim_FX" description="Connection to the 'Dim_FX' query in the workbook." type="100" refreshedVersion="8" minRefreshableVersion="5">
    <extLst>
      <ext xmlns:x15="http://schemas.microsoft.com/office/spreadsheetml/2010/11/main" uri="{DE250136-89BD-433C-8126-D09CA5730AF9}">
        <x15:connection id="4c9f1077-959f-449c-acab-5490407232ec"/>
      </ext>
    </extLst>
  </connection>
  <connection id="8" xr16:uid="{B00F9BD9-99F7-42F8-8969-27D99EEAFD8B}" name="Query - Dim_Order" description="Connection to the 'Dim_Order' query in the workbook." type="100" refreshedVersion="8" minRefreshableVersion="5">
    <extLst>
      <ext xmlns:x15="http://schemas.microsoft.com/office/spreadsheetml/2010/11/main" uri="{DE250136-89BD-433C-8126-D09CA5730AF9}">
        <x15:connection id="94a7af15-cfaf-4ce0-a239-4e7205b11c39"/>
      </ext>
    </extLst>
  </connection>
  <connection id="9" xr16:uid="{93BBB909-1F79-4D1B-8912-22DCFDA1A18F}" name="Query - Dim_Product" description="Connection to the 'Dim_Product' query in the workbook." type="100" refreshedVersion="8" minRefreshableVersion="5">
    <extLst>
      <ext xmlns:x15="http://schemas.microsoft.com/office/spreadsheetml/2010/11/main" uri="{DE250136-89BD-433C-8126-D09CA5730AF9}">
        <x15:connection id="8ff21e8e-1fdc-4d6b-b8db-206ef1ca2e2d"/>
      </ext>
    </extLst>
  </connection>
  <connection id="10" xr16:uid="{C1E27648-1069-4C00-BBAF-60736B44B158}" name="Query - Dim_SalesTarget" description="Connection to the 'Dim_SalesTarget' query in the workbook." type="100" refreshedVersion="8" minRefreshableVersion="5">
    <extLst>
      <ext xmlns:x15="http://schemas.microsoft.com/office/spreadsheetml/2010/11/main" uri="{DE250136-89BD-433C-8126-D09CA5730AF9}">
        <x15:connection id="44fa56ce-0b77-48fd-844c-2c928eb067bc"/>
      </ext>
    </extLst>
  </connection>
  <connection id="11" xr16:uid="{935E0559-6309-4A6A-89E0-E0D1FE1EF4F0}" name="Query - Dim_Supplier" description="Connection to the 'Dim_Supplier' query in the workbook." type="100" refreshedVersion="8" minRefreshableVersion="5">
    <extLst>
      <ext xmlns:x15="http://schemas.microsoft.com/office/spreadsheetml/2010/11/main" uri="{DE250136-89BD-433C-8126-D09CA5730AF9}">
        <x15:connection id="8d050527-f890-43cc-8a99-4ce14ad45650"/>
      </ext>
    </extLst>
  </connection>
  <connection id="12" xr16:uid="{A801AC1B-B995-4BA3-812E-5C6BFB99E33A}" name="Query - Fact_InventoryMovement" description="Connection to the 'Fact_InventoryMovement' query in the workbook." type="100" refreshedVersion="8" minRefreshableVersion="5">
    <extLst>
      <ext xmlns:x15="http://schemas.microsoft.com/office/spreadsheetml/2010/11/main" uri="{DE250136-89BD-433C-8126-D09CA5730AF9}">
        <x15:connection id="362cf539-d51f-4f20-ae2b-6d6772ec6dd1"/>
      </ext>
    </extLst>
  </connection>
  <connection id="13" xr16:uid="{28495F39-2A4E-4CA1-8D80-073654F02F71}" name="Query - Fact_Order" description="Connection to the 'Fact_Order' query in the workbook." type="100" refreshedVersion="8" minRefreshableVersion="5">
    <extLst>
      <ext xmlns:x15="http://schemas.microsoft.com/office/spreadsheetml/2010/11/main" uri="{DE250136-89BD-433C-8126-D09CA5730AF9}">
        <x15:connection id="46156143-8e3e-4b10-80e8-c23d5437ee2c"/>
      </ext>
    </extLst>
  </connection>
  <connection id="14" xr16:uid="{6ABAE336-5ED3-4A93-A9F3-142C33B1063A}" name="Query - Fact_OrderLine" description="Connection to the 'Fact_OrderLine' query in the workbook." type="100" refreshedVersion="8" minRefreshableVersion="5">
    <extLst>
      <ext xmlns:x15="http://schemas.microsoft.com/office/spreadsheetml/2010/11/main" uri="{DE250136-89BD-433C-8126-D09CA5730AF9}">
        <x15:connection id="16b9e393-052a-452b-b50c-6d36833cc58c"/>
      </ext>
    </extLst>
  </connection>
  <connection id="15" xr16:uid="{2C247A47-5FBB-4090-8B99-73A3090AA0A0}" name="Query - Fact_Return" description="Connection to the 'Fact_Return' query in the workbook." type="100" refreshedVersion="8" minRefreshableVersion="5">
    <extLst>
      <ext xmlns:x15="http://schemas.microsoft.com/office/spreadsheetml/2010/11/main" uri="{DE250136-89BD-433C-8126-D09CA5730AF9}">
        <x15:connection id="6cd1ef5b-d92f-4da4-a6d8-94a06d11f441"/>
      </ext>
    </extLst>
  </connection>
  <connection id="16" xr16:uid="{EA5915F1-C075-4CD7-9A86-9853C7A42CAD}" name="Query - Month_Year_Dim" description="Connection to the 'Month_Year_Dim' query in the workbook." type="100" refreshedVersion="8" minRefreshableVersion="5">
    <extLst>
      <ext xmlns:x15="http://schemas.microsoft.com/office/spreadsheetml/2010/11/main" uri="{DE250136-89BD-433C-8126-D09CA5730AF9}">
        <x15:connection id="353ffd86-c48e-4601-837e-37cc770dacca"/>
      </ext>
    </extLst>
  </connection>
  <connection id="17" xr16:uid="{51E7D4E8-2772-4CCD-B3FD-372355D990D7}"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<sst xmlns="http://schemas.openxmlformats.org/spreadsheetml/2006/main" count="133" uniqueCount="58">
  <si>
    <t>Row Labels</t>
  </si>
  <si>
    <t>Grand Total</t>
  </si>
  <si>
    <t>(blank)</t>
  </si>
  <si>
    <t>Column Labels</t>
  </si>
  <si>
    <t>Electronics</t>
  </si>
  <si>
    <t>Total Revenue</t>
  </si>
  <si>
    <t>Sold Quantity</t>
  </si>
  <si>
    <t>France</t>
  </si>
  <si>
    <t>Germany</t>
  </si>
  <si>
    <t>Germnay</t>
  </si>
  <si>
    <t>Italy</t>
  </si>
  <si>
    <t>Netherlands</t>
  </si>
  <si>
    <t>Poland</t>
  </si>
  <si>
    <t>Spain</t>
  </si>
  <si>
    <t>United Kingdom</t>
  </si>
  <si>
    <t xml:space="preserve"> </t>
  </si>
  <si>
    <t>Customer Remorse</t>
  </si>
  <si>
    <t>Damaged</t>
  </si>
  <si>
    <t>NO returen Products</t>
  </si>
  <si>
    <t>Number of Orders</t>
  </si>
  <si>
    <t>Avg Number of Products per Order</t>
  </si>
  <si>
    <t>Avg Revenue per Order</t>
  </si>
  <si>
    <t>Total Revenue 💰</t>
  </si>
  <si>
    <t>Total Orders 📦</t>
  </si>
  <si>
    <t>Total Sold Products 🛒</t>
  </si>
  <si>
    <t>Total Returned Products 🔁</t>
  </si>
  <si>
    <t>Avg Order Product Count 📈</t>
  </si>
  <si>
    <t>Avg Order Value 💳</t>
  </si>
  <si>
    <t>Sum of TargetRevenue</t>
  </si>
  <si>
    <t>2025-12</t>
  </si>
  <si>
    <t>2025-11</t>
  </si>
  <si>
    <t>2025-10</t>
  </si>
  <si>
    <t>2024-12</t>
  </si>
  <si>
    <t>2024-11</t>
  </si>
  <si>
    <t>2024-10</t>
  </si>
  <si>
    <t>Home &amp; Kitchen</t>
  </si>
  <si>
    <t>Defective</t>
  </si>
  <si>
    <t>Wrong Item</t>
  </si>
  <si>
    <t>Office</t>
  </si>
  <si>
    <t>Sports</t>
  </si>
  <si>
    <t>2025-09</t>
  </si>
  <si>
    <t>2025-08</t>
  </si>
  <si>
    <t>2025-07</t>
  </si>
  <si>
    <t>2025-06</t>
  </si>
  <si>
    <t>2025-05</t>
  </si>
  <si>
    <t>2025-04</t>
  </si>
  <si>
    <t>2025-03</t>
  </si>
  <si>
    <t>2025-02</t>
  </si>
  <si>
    <t>2025-01</t>
  </si>
  <si>
    <t>2024-09</t>
  </si>
  <si>
    <t>2024-08</t>
  </si>
  <si>
    <t>2024-07</t>
  </si>
  <si>
    <t>2024-06</t>
  </si>
  <si>
    <t>2024-05</t>
  </si>
  <si>
    <t>2024-04</t>
  </si>
  <si>
    <t>2024-03</t>
  </si>
  <si>
    <t>2024-02</t>
  </si>
  <si>
    <t>2024-01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</si>
</sst>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quot;€&quot;\ #,##0.00;\-&quot;€&quot;\ #,##0.00;&quot;€&quot;\ #,##0.00"/>
    <numFmt numFmtId="165" formatCode="_(* #,##0_);_(* \(#,##0\);_(* &quot;-&quot;??_);_(@_)"/>
    <numFmt numFmtId="166" formatCode="_([$€-2]\ * #,##0.00_);_([$€-2]\ * \(#,##0.00\);_([$€-2]\ * &quot;-&quot;??_);_(@_)"/>
    <numFmt numFmtId="167" formatCode="_([$€-2]\ * #,##0_);_([$€-2]\ * \(#,##0\);_([$€-2]\ * &quot;-&quot;??_);_(@_)"/>
    <numFmt numFmtId="168" formatCode="[$-409]mmmm\-yy;@"/>
  </numFmts>
  <fonts count="8" x14ac:knownFonts="1">
    <font>
      <sz val="11"/>
      <color theme="1"/>
      <name val="Century Gothic"/>
      <family val="2"/>
      <scheme val="minor"/>
    </font>
    <font>
      <sz val="11"/>
      <color theme="1"/>
      <name val="Century Gothic"/>
      <family val="2"/>
      <scheme val="minor"/>
    </font>
    <font>
      <b/>
      <sz val="14"/>
      <color theme="1"/>
      <name val="Century Gothic"/>
      <family val="2"/>
      <scheme val="minor"/>
    </font>
    <font>
      <sz val="18"/>
      <color theme="1"/>
      <name val="Century Gothic"/>
      <family val="2"/>
      <scheme val="minor"/>
    </font>
    <font>
      <b/>
      <sz val="20"/>
      <color theme="1"/>
      <name val="Century Gothic"/>
      <family val="2"/>
      <scheme val="minor"/>
    </font>
    <font>
      <b/>
      <sz val="11"/>
      <color theme="2"/>
      <name val="Century Gothic"/>
      <family val="2"/>
      <scheme val="minor"/>
    </font>
    <font>
      <b/>
      <sz val="20"/>
      <color theme="2"/>
      <name val="Century Gothic"/>
      <family val="2"/>
      <scheme val="minor"/>
    </font>
    <font>
      <b/>
      <sz val="14"/>
      <color theme="2"/>
      <name val="Century Gothic"/>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43" fontId="1" fillId="0" borderId="0" applyFont="0" applyFill="0" applyBorder="0" applyAlignment="0" applyProtection="0"/>
  </cellStyleXfs>
  <cellXfs count="23">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3" fontId="0" fillId="0" borderId="0" xfId="0" applyNumberFormat="1"/>
    <xf numFmtId="0" fontId="0" fillId="2" borderId="0" xfId="0" applyFill="1" applyAlignment="1">
      <alignment vertical="center" wrapText="1"/>
    </xf>
    <xf numFmtId="3" fontId="3" fillId="0" borderId="0" xfId="0" applyNumberFormat="1" applyFont="1" applyAlignment="1">
      <alignment horizontal="center"/>
    </xf>
    <xf numFmtId="1" fontId="3" fillId="0" borderId="0" xfId="0" applyNumberFormat="1" applyFont="1" applyAlignment="1">
      <alignment horizontal="center"/>
    </xf>
    <xf numFmtId="164" fontId="3" fillId="0" borderId="0" xfId="0" applyNumberFormat="1" applyFont="1" applyAlignment="1">
      <alignment horizontal="center"/>
    </xf>
    <xf numFmtId="0" fontId="3" fillId="0" borderId="0" xfId="0" applyFont="1"/>
    <xf numFmtId="0" fontId="4" fillId="2" borderId="0" xfId="0" applyFont="1" applyFill="1"/>
    <xf numFmtId="166" fontId="5" fillId="2" borderId="0" xfId="1" applyNumberFormat="1" applyFont="1" applyFill="1" applyBorder="1" applyAlignment="1">
      <alignment horizontal="center" vertical="center"/>
    </xf>
    <xf numFmtId="0" fontId="2" fillId="2" borderId="0" xfId="0" applyFont="1" applyFill="1" applyAlignment="1">
      <alignment horizontal="center" vertical="center"/>
    </xf>
    <xf numFmtId="165" fontId="6" fillId="2" borderId="0" xfId="1" applyNumberFormat="1" applyFont="1" applyFill="1" applyBorder="1" applyAlignment="1">
      <alignment horizontal="left" vertical="center"/>
    </xf>
    <xf numFmtId="0" fontId="4" fillId="2" borderId="0" xfId="0" applyFont="1" applyFill="1" applyAlignment="1">
      <alignment vertical="center"/>
    </xf>
    <xf numFmtId="165" fontId="6" fillId="2" borderId="0" xfId="1" applyNumberFormat="1" applyFont="1" applyFill="1" applyBorder="1" applyAlignment="1"/>
    <xf numFmtId="0" fontId="0" fillId="2" borderId="0" xfId="0" applyFill="1" applyAlignment="1">
      <alignment horizontal="center"/>
    </xf>
    <xf numFmtId="167" fontId="7" fillId="2" borderId="0" xfId="1" applyNumberFormat="1" applyFont="1" applyFill="1" applyBorder="1" applyAlignment="1">
      <alignment vertical="top"/>
    </xf>
    <xf numFmtId="165" fontId="4" fillId="2" borderId="0" xfId="1" applyNumberFormat="1" applyFont="1" applyFill="1" applyBorder="1" applyAlignment="1">
      <alignment vertical="top"/>
    </xf>
    <xf numFmtId="168" fontId="0" fillId="0" borderId="0" xfId="0" applyNumberFormat="1" applyAlignment="1">
      <alignment horizontal="left"/>
    </xf>
    <xf numFmtId="0" fontId="0" fillId="0" borderId="0" xfId="0" applyNumberFormat="1"/>
    <xf numFmtId="0" fontId="3" fillId="0" borderId="0" xfId="0" applyNumberFormat="1" applyFont="1" applyAlignment="1">
      <alignment horizontal="center"/>
    </xf>
  </cellXfs>
  <cellStyles count="2">
    <cellStyle name="Comma" xfId="1" builtinId="3"/>
    <cellStyle name="Normal" xfId="0" builtinId="0"/>
  </cellStyles>
  <dxfs count="5">
    <dxf>
      <numFmt numFmtId="3" formatCode="#,##0"/>
    </dxf>
    <dxf>
      <numFmt numFmtId="168" formatCode="[$-409]mmmm\-yy;@"/>
    </dxf>
    <dxf>
      <font>
        <sz val="18"/>
      </font>
    </dxf>
    <dxf>
      <alignment horizontal="center"/>
    </dxf>
    <dxf>
      <font>
        <sz val="18"/>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owerPivotData" Target="model/item.data"/><Relationship Id="rId21" Type="http://schemas.microsoft.com/office/2011/relationships/timelineCache" Target="timelineCaches/timelineCache1.xml"/><Relationship Id="rId42" Type="http://schemas.openxmlformats.org/officeDocument/2006/relationships/customXml" Target="../customXml/item15.xml"/><Relationship Id="rId47" Type="http://schemas.openxmlformats.org/officeDocument/2006/relationships/customXml" Target="../customXml/item20.xml"/><Relationship Id="rId63" Type="http://schemas.openxmlformats.org/officeDocument/2006/relationships/customXml" Target="../customXml/item36.xml"/><Relationship Id="rId68" Type="http://schemas.openxmlformats.org/officeDocument/2006/relationships/customXml" Target="../customXml/item41.xml"/><Relationship Id="rId16" Type="http://schemas.microsoft.com/office/2007/relationships/slicerCache" Target="slicerCaches/slicerCache2.xml"/><Relationship Id="rId11" Type="http://schemas.openxmlformats.org/officeDocument/2006/relationships/pivotCacheDefinition" Target="pivotCache/pivotCacheDefinition9.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openxmlformats.org/officeDocument/2006/relationships/customXml" Target="../customXml/item31.xml"/><Relationship Id="rId66" Type="http://schemas.openxmlformats.org/officeDocument/2006/relationships/customXml" Target="../customXml/item39.xml"/><Relationship Id="rId74" Type="http://schemas.openxmlformats.org/officeDocument/2006/relationships/customXml" Target="../customXml/item47.xml"/><Relationship Id="rId79" Type="http://schemas.microsoft.com/office/2006/relationships/vbaProject" Target="vbaProject.bin"/><Relationship Id="rId5" Type="http://schemas.openxmlformats.org/officeDocument/2006/relationships/pivotCacheDefinition" Target="pivotCache/pivotCacheDefinition3.xml"/><Relationship Id="rId61" Type="http://schemas.openxmlformats.org/officeDocument/2006/relationships/customXml" Target="../customXml/item34.xml"/><Relationship Id="rId19" Type="http://schemas.microsoft.com/office/2007/relationships/slicerCache" Target="slicerCaches/slicerCache5.xml"/><Relationship Id="rId14" Type="http://schemas.openxmlformats.org/officeDocument/2006/relationships/pivotCacheDefinition" Target="pivotCache/pivotCacheDefinition12.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64" Type="http://schemas.openxmlformats.org/officeDocument/2006/relationships/customXml" Target="../customXml/item37.xml"/><Relationship Id="rId69" Type="http://schemas.openxmlformats.org/officeDocument/2006/relationships/customXml" Target="../customXml/item42.xml"/><Relationship Id="rId77" Type="http://schemas.openxmlformats.org/officeDocument/2006/relationships/customXml" Target="../customXml/item50.xml"/><Relationship Id="rId8" Type="http://schemas.openxmlformats.org/officeDocument/2006/relationships/pivotCacheDefinition" Target="pivotCache/pivotCacheDefinition6.xml"/><Relationship Id="rId51" Type="http://schemas.openxmlformats.org/officeDocument/2006/relationships/customXml" Target="../customXml/item24.xml"/><Relationship Id="rId72" Type="http://schemas.openxmlformats.org/officeDocument/2006/relationships/customXml" Target="../customXml/item45.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microsoft.com/office/2007/relationships/slicerCache" Target="slicerCaches/slicerCache3.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59" Type="http://schemas.openxmlformats.org/officeDocument/2006/relationships/customXml" Target="../customXml/item32.xml"/><Relationship Id="rId67" Type="http://schemas.openxmlformats.org/officeDocument/2006/relationships/customXml" Target="../customXml/item40.xml"/><Relationship Id="rId20" Type="http://schemas.openxmlformats.org/officeDocument/2006/relationships/pivotCacheDefinition" Target="pivotCache/pivotCacheDefinition13.xml"/><Relationship Id="rId41" Type="http://schemas.openxmlformats.org/officeDocument/2006/relationships/customXml" Target="../customXml/item14.xml"/><Relationship Id="rId54" Type="http://schemas.openxmlformats.org/officeDocument/2006/relationships/customXml" Target="../customXml/item27.xml"/><Relationship Id="rId62" Type="http://schemas.openxmlformats.org/officeDocument/2006/relationships/customXml" Target="../customXml/item35.xml"/><Relationship Id="rId70" Type="http://schemas.openxmlformats.org/officeDocument/2006/relationships/customXml" Target="../customXml/item43.xml"/><Relationship Id="rId75" Type="http://schemas.openxmlformats.org/officeDocument/2006/relationships/customXml" Target="../customXml/item48.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5" Type="http://schemas.microsoft.com/office/2007/relationships/slicerCache" Target="slicerCaches/slicerCache1.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pivotCacheDefinition" Target="pivotCache/pivotCacheDefinition8.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60" Type="http://schemas.openxmlformats.org/officeDocument/2006/relationships/customXml" Target="../customXml/item33.xml"/><Relationship Id="rId65" Type="http://schemas.openxmlformats.org/officeDocument/2006/relationships/customXml" Target="../customXml/item38.xml"/><Relationship Id="rId73" Type="http://schemas.openxmlformats.org/officeDocument/2006/relationships/customXml" Target="../customXml/item46.xml"/><Relationship Id="rId78" Type="http://schemas.openxmlformats.org/officeDocument/2006/relationships/customXml" Target="../customXml/item51.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3" Type="http://schemas.openxmlformats.org/officeDocument/2006/relationships/pivotCacheDefinition" Target="pivotCache/pivotCacheDefinition11.xml"/><Relationship Id="rId18" Type="http://schemas.microsoft.com/office/2007/relationships/slicerCache" Target="slicerCaches/slicerCache4.xml"/><Relationship Id="rId39" Type="http://schemas.openxmlformats.org/officeDocument/2006/relationships/customXml" Target="../customXml/item12.xml"/><Relationship Id="rId34" Type="http://schemas.openxmlformats.org/officeDocument/2006/relationships/customXml" Target="../customXml/item7.xml"/><Relationship Id="rId50" Type="http://schemas.openxmlformats.org/officeDocument/2006/relationships/customXml" Target="../customXml/item23.xml"/><Relationship Id="rId55" Type="http://schemas.openxmlformats.org/officeDocument/2006/relationships/customXml" Target="../customXml/item28.xml"/><Relationship Id="rId76" Type="http://schemas.openxmlformats.org/officeDocument/2006/relationships/customXml" Target="../customXml/item49.xml"/><Relationship Id="rId7" Type="http://schemas.openxmlformats.org/officeDocument/2006/relationships/pivotCacheDefinition" Target="pivotCache/pivotCacheDefinition5.xml"/><Relationship Id="rId71" Type="http://schemas.openxmlformats.org/officeDocument/2006/relationships/customXml" Target="../customXml/item44.xml"/><Relationship Id="rId2" Type="http://schemas.openxmlformats.org/officeDocument/2006/relationships/worksheet" Target="worksheets/sheet2.xml"/><Relationship Id="rId2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[Sales_Dashboard.xlsm]PIVOT TABLES!PivotTable2</c:name>
    <c:fmtId val="0"/>
  </c:pivotSource>
  <c:chart>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455314960629923"/>
          <c:y val="0.14249781277340332"/>
          <c:w val="0.49325109361329833"/>
          <c:h val="0.55382983377077866"/>
        </c:manualLayout>
      </c:layout>
      <c:barChart>
        <c:barDir val="col"/>
        <c:grouping val="clustered"/>
        <c:varyColors val="0"/>
        <c:ser>
          <c:idx val="0"/>
          <c:order val="0"/>
          <c:tx>
            <c:strRef>
              <c:f>'PIVOT TABLES'!$D$6</c:f>
              <c:strCache>
                <c:ptCount val="1"/>
                <c:pt idx="0">
                  <c:v>Sold Quantity</c:v>
                </c:pt>
              </c:strCache>
            </c:strRef>
          </c:tx>
          <c:spPr>
            <a:noFill/>
            <a:ln w="9525" cap="flat" cmpd="sng" algn="ctr">
              <a:solidFill>
                <a:schemeClr val="accent1">
                  <a:shade val="76000"/>
                </a:schemeClr>
              </a:solidFill>
              <a:miter lim="800000"/>
            </a:ln>
            <a:effectLst>
              <a:glow rad="63500">
                <a:schemeClr val="accent1">
                  <a:shade val="76000"/>
                  <a:satMod val="175000"/>
                  <a:alpha val="25000"/>
                </a:schemeClr>
              </a:glow>
            </a:effectLst>
          </c:spPr>
          <c:invertIfNegative val="0"/>
          <c:cat>
            <c:multiLvlStrRef>
              <c:f>'PIVOT TABLES'!$C$7:$C$33</c:f>
              <c:multiLvlStrCache>
                <c:ptCount val="24"/>
                <c:lvl>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lvl>
                <c:lvl>
                  <c:pt idx="0">
                    <c:v>2024</c:v>
                  </c:pt>
                  <c:pt idx="12">
                    <c:v>2025</c:v>
                  </c:pt>
                </c:lvl>
              </c:multiLvlStrCache>
            </c:multiLvlStrRef>
          </c:cat>
          <c:val>
            <c:numRef>
              <c:f>'PIVOT TABLES'!$D$7:$D$33</c:f>
              <c:numCache>
                <c:formatCode>General</c:formatCode>
                <c:ptCount val="24"/>
                <c:pt idx="0">
                  <c:v>280</c:v>
                </c:pt>
                <c:pt idx="1">
                  <c:v>316</c:v>
                </c:pt>
                <c:pt idx="2">
                  <c:v>206</c:v>
                </c:pt>
                <c:pt idx="3">
                  <c:v>237</c:v>
                </c:pt>
                <c:pt idx="4">
                  <c:v>315</c:v>
                </c:pt>
                <c:pt idx="5">
                  <c:v>218</c:v>
                </c:pt>
                <c:pt idx="6">
                  <c:v>457</c:v>
                </c:pt>
                <c:pt idx="7">
                  <c:v>381</c:v>
                </c:pt>
                <c:pt idx="8">
                  <c:v>320</c:v>
                </c:pt>
                <c:pt idx="9">
                  <c:v>244</c:v>
                </c:pt>
                <c:pt idx="10">
                  <c:v>305</c:v>
                </c:pt>
                <c:pt idx="11">
                  <c:v>331</c:v>
                </c:pt>
                <c:pt idx="12">
                  <c:v>285</c:v>
                </c:pt>
                <c:pt idx="13">
                  <c:v>241</c:v>
                </c:pt>
                <c:pt idx="14">
                  <c:v>325</c:v>
                </c:pt>
                <c:pt idx="15">
                  <c:v>310</c:v>
                </c:pt>
                <c:pt idx="16">
                  <c:v>375</c:v>
                </c:pt>
                <c:pt idx="17">
                  <c:v>289</c:v>
                </c:pt>
                <c:pt idx="18">
                  <c:v>339</c:v>
                </c:pt>
                <c:pt idx="19">
                  <c:v>318</c:v>
                </c:pt>
                <c:pt idx="20">
                  <c:v>327</c:v>
                </c:pt>
                <c:pt idx="21">
                  <c:v>362</c:v>
                </c:pt>
                <c:pt idx="22">
                  <c:v>240</c:v>
                </c:pt>
                <c:pt idx="23">
                  <c:v>289</c:v>
                </c:pt>
              </c:numCache>
            </c:numRef>
          </c:val>
          <c:extLst>
            <c:ext xmlns:c16="http://schemas.microsoft.com/office/drawing/2014/chart" uri="{C3380CC4-5D6E-409C-BE32-E72D297353CC}">
              <c16:uniqueId val="{00000000-E90C-4F23-A8F1-BC4544E9DD0F}"/>
            </c:ext>
          </c:extLst>
        </c:ser>
        <c:ser>
          <c:idx val="1"/>
          <c:order val="1"/>
          <c:tx>
            <c:strRef>
              <c:f>'PIVOT TABLES'!$E$6</c:f>
              <c:strCache>
                <c:ptCount val="1"/>
                <c:pt idx="0">
                  <c:v>Total Revenue</c:v>
                </c:pt>
              </c:strCache>
            </c:strRef>
          </c:tx>
          <c:spPr>
            <a:noFill/>
            <a:ln w="9525" cap="flat" cmpd="sng" algn="ctr">
              <a:solidFill>
                <a:schemeClr val="accent1">
                  <a:tint val="77000"/>
                </a:schemeClr>
              </a:solidFill>
              <a:miter lim="800000"/>
            </a:ln>
            <a:effectLst>
              <a:glow rad="63500">
                <a:schemeClr val="accent1">
                  <a:tint val="77000"/>
                  <a:satMod val="175000"/>
                  <a:alpha val="25000"/>
                </a:schemeClr>
              </a:glow>
            </a:effectLst>
          </c:spPr>
          <c:invertIfNegative val="0"/>
          <c:cat>
            <c:multiLvlStrRef>
              <c:f>'PIVOT TABLES'!$C$7:$C$33</c:f>
              <c:multiLvlStrCache>
                <c:ptCount val="24"/>
                <c:lvl>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lvl>
                <c:lvl>
                  <c:pt idx="0">
                    <c:v>2024</c:v>
                  </c:pt>
                  <c:pt idx="12">
                    <c:v>2025</c:v>
                  </c:pt>
                </c:lvl>
              </c:multiLvlStrCache>
            </c:multiLvlStrRef>
          </c:cat>
          <c:val>
            <c:numRef>
              <c:f>'PIVOT TABLES'!$E$7:$E$33</c:f>
              <c:numCache>
                <c:formatCode>"€"\ #,##0.00;\-"€"\ #,##0.00;"€"\ #,##0.00</c:formatCode>
                <c:ptCount val="24"/>
                <c:pt idx="0">
                  <c:v>140575.16950000002</c:v>
                </c:pt>
                <c:pt idx="1">
                  <c:v>137278.89799999999</c:v>
                </c:pt>
                <c:pt idx="2">
                  <c:v>79855.58199999998</c:v>
                </c:pt>
                <c:pt idx="3">
                  <c:v>103841.76450000003</c:v>
                </c:pt>
                <c:pt idx="4">
                  <c:v>145777.68849999999</c:v>
                </c:pt>
                <c:pt idx="5">
                  <c:v>88748.051000000007</c:v>
                </c:pt>
                <c:pt idx="6">
                  <c:v>203883.69700000001</c:v>
                </c:pt>
                <c:pt idx="7">
                  <c:v>183306.74050000007</c:v>
                </c:pt>
                <c:pt idx="8">
                  <c:v>135379.39799999999</c:v>
                </c:pt>
                <c:pt idx="9">
                  <c:v>99644.831500000015</c:v>
                </c:pt>
                <c:pt idx="10">
                  <c:v>131479.21050000002</c:v>
                </c:pt>
                <c:pt idx="11">
                  <c:v>159907.0575</c:v>
                </c:pt>
                <c:pt idx="12">
                  <c:v>130862.38949999999</c:v>
                </c:pt>
                <c:pt idx="13">
                  <c:v>104503.78449999998</c:v>
                </c:pt>
                <c:pt idx="14">
                  <c:v>158260.85649999991</c:v>
                </c:pt>
                <c:pt idx="15">
                  <c:v>119200.25649999999</c:v>
                </c:pt>
                <c:pt idx="16">
                  <c:v>158414.22249999995</c:v>
                </c:pt>
                <c:pt idx="17">
                  <c:v>128916.99</c:v>
                </c:pt>
                <c:pt idx="18">
                  <c:v>154361.68300000002</c:v>
                </c:pt>
                <c:pt idx="19">
                  <c:v>129161.33949999994</c:v>
                </c:pt>
                <c:pt idx="20">
                  <c:v>137721.71349999995</c:v>
                </c:pt>
                <c:pt idx="21">
                  <c:v>167694.47149999996</c:v>
                </c:pt>
                <c:pt idx="22">
                  <c:v>94016.286999999968</c:v>
                </c:pt>
                <c:pt idx="23">
                  <c:v>122893.32599999997</c:v>
                </c:pt>
              </c:numCache>
            </c:numRef>
          </c:val>
          <c:extLst>
            <c:ext xmlns:c16="http://schemas.microsoft.com/office/drawing/2014/chart" uri="{C3380CC4-5D6E-409C-BE32-E72D297353CC}">
              <c16:uniqueId val="{00000001-E90C-4F23-A8F1-BC4544E9DD0F}"/>
            </c:ext>
          </c:extLst>
        </c:ser>
        <c:dLbls>
          <c:showLegendKey val="0"/>
          <c:showVal val="0"/>
          <c:showCatName val="0"/>
          <c:showSerName val="0"/>
          <c:showPercent val="0"/>
          <c:showBubbleSize val="0"/>
        </c:dLbls>
        <c:gapWidth val="315"/>
        <c:axId val="100475055"/>
        <c:axId val="100478415"/>
      </c:barChart>
      <c:valAx>
        <c:axId val="10047841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0475055"/>
        <c:crosses val="max"/>
        <c:crossBetween val="between"/>
      </c:valAx>
      <c:catAx>
        <c:axId val="100475055"/>
        <c:scaling>
          <c:orientation val="minMax"/>
        </c:scaling>
        <c:delete val="1"/>
        <c:axPos val="b"/>
        <c:numFmt formatCode="General" sourceLinked="1"/>
        <c:majorTickMark val="out"/>
        <c:minorTickMark val="none"/>
        <c:tickLblPos val="nextTo"/>
        <c:crossAx val="10047841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 TABLES!PivotTable4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'PIVOT TABLES'!$J$49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951-4505-BB92-754062DBEF3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4EE-4191-B0E3-802DADB4AF1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4EE-4191-B0E3-802DADB4AF1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4EE-4191-B0E3-802DADB4AF1C}"/>
              </c:ext>
            </c:extLst>
          </c:dPt>
          <c:cat>
            <c:strRef>
              <c:f>'PIVOT TABLES'!$I$50:$I$54</c:f>
              <c:strCache>
                <c:ptCount val="4"/>
                <c:pt idx="0">
                  <c:v>Electronics</c:v>
                </c:pt>
                <c:pt idx="1">
                  <c:v>Home &amp; Kitchen</c:v>
                </c:pt>
                <c:pt idx="2">
                  <c:v>Office</c:v>
                </c:pt>
                <c:pt idx="3">
                  <c:v>Sports</c:v>
                </c:pt>
              </c:strCache>
            </c:strRef>
          </c:cat>
          <c:val>
            <c:numRef>
              <c:f>'PIVOT TABLES'!$J$50:$J$54</c:f>
              <c:numCache>
                <c:formatCode>General</c:formatCode>
                <c:ptCount val="4"/>
                <c:pt idx="0">
                  <c:v>2295</c:v>
                </c:pt>
                <c:pt idx="1">
                  <c:v>2012</c:v>
                </c:pt>
                <c:pt idx="2">
                  <c:v>1720</c:v>
                </c:pt>
                <c:pt idx="3">
                  <c:v>1428</c:v>
                </c:pt>
              </c:numCache>
            </c:numRef>
          </c:val>
          <c:extLst>
            <c:ext xmlns:c16="http://schemas.microsoft.com/office/drawing/2014/chart" uri="{C3380CC4-5D6E-409C-BE32-E72D297353CC}">
              <c16:uniqueId val="{00000008-D7CC-4948-A5E4-4696780A192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 TABLES!PivotTable7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112927024179266E-2"/>
          <c:y val="4.2635664607551506E-2"/>
          <c:w val="0.75831435431436212"/>
          <c:h val="0.9088708829674087"/>
        </c:manualLayout>
      </c:layout>
      <c:barChart>
        <c:barDir val="col"/>
        <c:grouping val="stacked"/>
        <c:varyColors val="0"/>
        <c:ser>
          <c:idx val="0"/>
          <c:order val="0"/>
          <c:tx>
            <c:strRef>
              <c:f>'PIVOT TABLES'!$F$75:$F$76</c:f>
              <c:strCache>
                <c:ptCount val="1"/>
                <c:pt idx="0">
                  <c:v>Customer Remorse</c:v>
                </c:pt>
              </c:strCache>
            </c:strRef>
          </c:tx>
          <c:spPr>
            <a:solidFill>
              <a:schemeClr val="accent1"/>
            </a:solidFill>
            <a:ln>
              <a:noFill/>
            </a:ln>
            <a:effectLst/>
          </c:spPr>
          <c:invertIfNegative val="0"/>
          <c:cat>
            <c:strRef>
              <c:f>'PIVOT TABLES'!$E$77:$E$81</c:f>
              <c:strCache>
                <c:ptCount val="4"/>
                <c:pt idx="0">
                  <c:v>Electronics</c:v>
                </c:pt>
                <c:pt idx="1">
                  <c:v>Home &amp; Kitchen</c:v>
                </c:pt>
                <c:pt idx="2">
                  <c:v>Office</c:v>
                </c:pt>
                <c:pt idx="3">
                  <c:v>Sports</c:v>
                </c:pt>
              </c:strCache>
            </c:strRef>
          </c:cat>
          <c:val>
            <c:numRef>
              <c:f>'PIVOT TABLES'!$F$77:$F$81</c:f>
              <c:numCache>
                <c:formatCode>General</c:formatCode>
                <c:ptCount val="4"/>
                <c:pt idx="0">
                  <c:v>12</c:v>
                </c:pt>
                <c:pt idx="1">
                  <c:v>13</c:v>
                </c:pt>
                <c:pt idx="2">
                  <c:v>2</c:v>
                </c:pt>
                <c:pt idx="3">
                  <c:v>4</c:v>
                </c:pt>
              </c:numCache>
            </c:numRef>
          </c:val>
          <c:extLst>
            <c:ext xmlns:c16="http://schemas.microsoft.com/office/drawing/2014/chart" uri="{C3380CC4-5D6E-409C-BE32-E72D297353CC}">
              <c16:uniqueId val="{00000008-F6A6-4314-93F8-1813E6EC92D5}"/>
            </c:ext>
          </c:extLst>
        </c:ser>
        <c:ser>
          <c:idx val="1"/>
          <c:order val="1"/>
          <c:tx>
            <c:strRef>
              <c:f>'PIVOT TABLES'!$G$75:$G$76</c:f>
              <c:strCache>
                <c:ptCount val="1"/>
                <c:pt idx="0">
                  <c:v>Damaged</c:v>
                </c:pt>
              </c:strCache>
            </c:strRef>
          </c:tx>
          <c:spPr>
            <a:solidFill>
              <a:schemeClr val="accent2"/>
            </a:solidFill>
            <a:ln>
              <a:noFill/>
            </a:ln>
            <a:effectLst/>
          </c:spPr>
          <c:invertIfNegative val="0"/>
          <c:cat>
            <c:strRef>
              <c:f>'PIVOT TABLES'!$E$77:$E$81</c:f>
              <c:strCache>
                <c:ptCount val="4"/>
                <c:pt idx="0">
                  <c:v>Electronics</c:v>
                </c:pt>
                <c:pt idx="1">
                  <c:v>Home &amp; Kitchen</c:v>
                </c:pt>
                <c:pt idx="2">
                  <c:v>Office</c:v>
                </c:pt>
                <c:pt idx="3">
                  <c:v>Sports</c:v>
                </c:pt>
              </c:strCache>
            </c:strRef>
          </c:cat>
          <c:val>
            <c:numRef>
              <c:f>'PIVOT TABLES'!$G$77:$G$81</c:f>
              <c:numCache>
                <c:formatCode>General</c:formatCode>
                <c:ptCount val="4"/>
                <c:pt idx="0">
                  <c:v>15</c:v>
                </c:pt>
                <c:pt idx="1">
                  <c:v>2</c:v>
                </c:pt>
                <c:pt idx="2">
                  <c:v>16</c:v>
                </c:pt>
                <c:pt idx="3">
                  <c:v>4</c:v>
                </c:pt>
              </c:numCache>
            </c:numRef>
          </c:val>
          <c:extLst>
            <c:ext xmlns:c16="http://schemas.microsoft.com/office/drawing/2014/chart" uri="{C3380CC4-5D6E-409C-BE32-E72D297353CC}">
              <c16:uniqueId val="{00000000-FFAB-49BE-9265-062C186A3982}"/>
            </c:ext>
          </c:extLst>
        </c:ser>
        <c:ser>
          <c:idx val="2"/>
          <c:order val="2"/>
          <c:tx>
            <c:strRef>
              <c:f>'PIVOT TABLES'!$H$75:$H$76</c:f>
              <c:strCache>
                <c:ptCount val="1"/>
                <c:pt idx="0">
                  <c:v>Defective</c:v>
                </c:pt>
              </c:strCache>
            </c:strRef>
          </c:tx>
          <c:spPr>
            <a:solidFill>
              <a:schemeClr val="accent3"/>
            </a:solidFill>
            <a:ln>
              <a:noFill/>
            </a:ln>
            <a:effectLst/>
          </c:spPr>
          <c:invertIfNegative val="0"/>
          <c:cat>
            <c:strRef>
              <c:f>'PIVOT TABLES'!$E$77:$E$81</c:f>
              <c:strCache>
                <c:ptCount val="4"/>
                <c:pt idx="0">
                  <c:v>Electronics</c:v>
                </c:pt>
                <c:pt idx="1">
                  <c:v>Home &amp; Kitchen</c:v>
                </c:pt>
                <c:pt idx="2">
                  <c:v>Office</c:v>
                </c:pt>
                <c:pt idx="3">
                  <c:v>Sports</c:v>
                </c:pt>
              </c:strCache>
            </c:strRef>
          </c:cat>
          <c:val>
            <c:numRef>
              <c:f>'PIVOT TABLES'!$H$77:$H$81</c:f>
              <c:numCache>
                <c:formatCode>General</c:formatCode>
                <c:ptCount val="4"/>
                <c:pt idx="0">
                  <c:v>9</c:v>
                </c:pt>
                <c:pt idx="1">
                  <c:v>17</c:v>
                </c:pt>
                <c:pt idx="2">
                  <c:v>8</c:v>
                </c:pt>
                <c:pt idx="3">
                  <c:v>8</c:v>
                </c:pt>
              </c:numCache>
            </c:numRef>
          </c:val>
          <c:extLst>
            <c:ext xmlns:c16="http://schemas.microsoft.com/office/drawing/2014/chart" uri="{C3380CC4-5D6E-409C-BE32-E72D297353CC}">
              <c16:uniqueId val="{00000001-FFAB-49BE-9265-062C186A3982}"/>
            </c:ext>
          </c:extLst>
        </c:ser>
        <c:ser>
          <c:idx val="3"/>
          <c:order val="3"/>
          <c:tx>
            <c:strRef>
              <c:f>'PIVOT TABLES'!$I$75:$I$76</c:f>
              <c:strCache>
                <c:ptCount val="1"/>
                <c:pt idx="0">
                  <c:v>Wrong Item</c:v>
                </c:pt>
              </c:strCache>
            </c:strRef>
          </c:tx>
          <c:spPr>
            <a:solidFill>
              <a:schemeClr val="accent4"/>
            </a:solidFill>
            <a:ln>
              <a:noFill/>
            </a:ln>
            <a:effectLst/>
          </c:spPr>
          <c:invertIfNegative val="0"/>
          <c:cat>
            <c:strRef>
              <c:f>'PIVOT TABLES'!$E$77:$E$81</c:f>
              <c:strCache>
                <c:ptCount val="4"/>
                <c:pt idx="0">
                  <c:v>Electronics</c:v>
                </c:pt>
                <c:pt idx="1">
                  <c:v>Home &amp; Kitchen</c:v>
                </c:pt>
                <c:pt idx="2">
                  <c:v>Office</c:v>
                </c:pt>
                <c:pt idx="3">
                  <c:v>Sports</c:v>
                </c:pt>
              </c:strCache>
            </c:strRef>
          </c:cat>
          <c:val>
            <c:numRef>
              <c:f>'PIVOT TABLES'!$I$77:$I$81</c:f>
              <c:numCache>
                <c:formatCode>General</c:formatCode>
                <c:ptCount val="4"/>
                <c:pt idx="0">
                  <c:v>8</c:v>
                </c:pt>
                <c:pt idx="1">
                  <c:v>12</c:v>
                </c:pt>
                <c:pt idx="2">
                  <c:v>7</c:v>
                </c:pt>
                <c:pt idx="3">
                  <c:v>6</c:v>
                </c:pt>
              </c:numCache>
            </c:numRef>
          </c:val>
          <c:extLst>
            <c:ext xmlns:c16="http://schemas.microsoft.com/office/drawing/2014/chart" uri="{C3380CC4-5D6E-409C-BE32-E72D297353CC}">
              <c16:uniqueId val="{00000002-FFAB-49BE-9265-062C186A3982}"/>
            </c:ext>
          </c:extLst>
        </c:ser>
        <c:dLbls>
          <c:showLegendKey val="0"/>
          <c:showVal val="0"/>
          <c:showCatName val="0"/>
          <c:showSerName val="0"/>
          <c:showPercent val="0"/>
          <c:showBubbleSize val="0"/>
        </c:dLbls>
        <c:gapWidth val="150"/>
        <c:overlap val="100"/>
        <c:serLines>
          <c:spPr>
            <a:ln w="9525" cap="flat" cmpd="sng" algn="ctr">
              <a:solidFill>
                <a:schemeClr val="tx1">
                  <a:lumMod val="35000"/>
                  <a:lumOff val="65000"/>
                </a:schemeClr>
              </a:solidFill>
              <a:round/>
            </a:ln>
            <a:effectLst/>
          </c:spPr>
        </c:serLines>
        <c:axId val="1673066191"/>
        <c:axId val="1673069071"/>
      </c:barChart>
      <c:catAx>
        <c:axId val="1673066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069071"/>
        <c:crosses val="autoZero"/>
        <c:auto val="1"/>
        <c:lblAlgn val="ctr"/>
        <c:lblOffset val="100"/>
        <c:noMultiLvlLbl val="0"/>
      </c:catAx>
      <c:valAx>
        <c:axId val="1673069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0661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 TABLES!PivotTable8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TABLES'!$F$115</c:f>
              <c:strCache>
                <c:ptCount val="1"/>
                <c:pt idx="0">
                  <c:v>Total</c:v>
                </c:pt>
              </c:strCache>
            </c:strRef>
          </c:tx>
          <c:spPr>
            <a:solidFill>
              <a:schemeClr val="accent1"/>
            </a:solidFill>
            <a:ln>
              <a:noFill/>
            </a:ln>
            <a:effectLst/>
          </c:spPr>
          <c:invertIfNegative val="0"/>
          <c:cat>
            <c:multiLvlStrRef>
              <c:f>'PIVOT TABLES'!$E$116:$E$144</c:f>
              <c:multiLvlStrCache>
                <c:ptCount val="25"/>
                <c:lvl>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(blank)</c:v>
                  </c:pt>
                </c:lvl>
                <c:lvl>
                  <c:pt idx="0">
                    <c:v>2024</c:v>
                  </c:pt>
                  <c:pt idx="12">
                    <c:v>2025</c:v>
                  </c:pt>
                  <c:pt idx="24">
                    <c:v>(blank)</c:v>
                  </c:pt>
                </c:lvl>
              </c:multiLvlStrCache>
            </c:multiLvlStrRef>
          </c:cat>
          <c:val>
            <c:numRef>
              <c:f>'PIVOT TABLES'!$F$116:$F$144</c:f>
              <c:numCache>
                <c:formatCode>"€"\ #,##0.00;\-"€"\ #,##0.00;"€"\ #,##0.00</c:formatCode>
                <c:ptCount val="25"/>
                <c:pt idx="0">
                  <c:v>140575.16950000002</c:v>
                </c:pt>
                <c:pt idx="1">
                  <c:v>137278.89799999999</c:v>
                </c:pt>
                <c:pt idx="2">
                  <c:v>79855.58199999998</c:v>
                </c:pt>
                <c:pt idx="3">
                  <c:v>103841.76450000003</c:v>
                </c:pt>
                <c:pt idx="4">
                  <c:v>145777.68849999999</c:v>
                </c:pt>
                <c:pt idx="5">
                  <c:v>88748.051000000007</c:v>
                </c:pt>
                <c:pt idx="6">
                  <c:v>203883.69700000001</c:v>
                </c:pt>
                <c:pt idx="7">
                  <c:v>183306.74050000007</c:v>
                </c:pt>
                <c:pt idx="8">
                  <c:v>135379.39799999999</c:v>
                </c:pt>
                <c:pt idx="9">
                  <c:v>99644.831500000015</c:v>
                </c:pt>
                <c:pt idx="10">
                  <c:v>131479.21050000002</c:v>
                </c:pt>
                <c:pt idx="11">
                  <c:v>159907.0575</c:v>
                </c:pt>
                <c:pt idx="12">
                  <c:v>130862.38949999999</c:v>
                </c:pt>
                <c:pt idx="13">
                  <c:v>104503.78449999998</c:v>
                </c:pt>
                <c:pt idx="14">
                  <c:v>158260.85649999991</c:v>
                </c:pt>
                <c:pt idx="15">
                  <c:v>119200.25649999999</c:v>
                </c:pt>
                <c:pt idx="16">
                  <c:v>158414.22249999995</c:v>
                </c:pt>
                <c:pt idx="17">
                  <c:v>128916.99</c:v>
                </c:pt>
                <c:pt idx="18">
                  <c:v>154361.68300000002</c:v>
                </c:pt>
                <c:pt idx="19">
                  <c:v>129161.33949999994</c:v>
                </c:pt>
                <c:pt idx="20">
                  <c:v>137721.71349999995</c:v>
                </c:pt>
                <c:pt idx="21">
                  <c:v>167694.47149999996</c:v>
                </c:pt>
                <c:pt idx="22">
                  <c:v>94016.286999999968</c:v>
                </c:pt>
                <c:pt idx="23">
                  <c:v>122893.32599999997</c:v>
                </c:pt>
                <c:pt idx="24">
                  <c:v>60515.271999999983</c:v>
                </c:pt>
              </c:numCache>
            </c:numRef>
          </c:val>
          <c:extLst>
            <c:ext xmlns:c16="http://schemas.microsoft.com/office/drawing/2014/chart" uri="{C3380CC4-5D6E-409C-BE32-E72D297353CC}">
              <c16:uniqueId val="{00000000-9D5C-4EFE-90C9-F5372558B607}"/>
            </c:ext>
          </c:extLst>
        </c:ser>
        <c:dLbls>
          <c:showLegendKey val="0"/>
          <c:showVal val="0"/>
          <c:showCatName val="0"/>
          <c:showSerName val="0"/>
          <c:showPercent val="0"/>
          <c:showBubbleSize val="0"/>
        </c:dLbls>
        <c:gapWidth val="219"/>
        <c:axId val="267677184"/>
        <c:axId val="267677664"/>
      </c:barChart>
      <c:catAx>
        <c:axId val="26767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677664"/>
        <c:crosses val="autoZero"/>
        <c:auto val="1"/>
        <c:lblAlgn val="ctr"/>
        <c:lblOffset val="100"/>
        <c:noMultiLvlLbl val="0"/>
      </c:catAx>
      <c:valAx>
        <c:axId val="2676776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quot;\ #,##0.00;&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677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 TABLES!PivotTable11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TABLES'!$O$138:$O$139</c:f>
              <c:strCache>
                <c:ptCount val="1"/>
                <c:pt idx="0">
                  <c:v>Electronics</c:v>
                </c:pt>
              </c:strCache>
            </c:strRef>
          </c:tx>
          <c:spPr>
            <a:solidFill>
              <a:schemeClr val="accent1"/>
            </a:solidFill>
            <a:ln>
              <a:noFill/>
            </a:ln>
            <a:effectLst/>
          </c:spPr>
          <c:invertIfNegative val="0"/>
          <c:cat>
            <c:strRef>
              <c:f>'PIVOT TABLES'!$N$140:$N$148</c:f>
              <c:strCache>
                <c:ptCount val="8"/>
                <c:pt idx="0">
                  <c:v>Italy</c:v>
                </c:pt>
                <c:pt idx="1">
                  <c:v>United Kingdom</c:v>
                </c:pt>
                <c:pt idx="2">
                  <c:v>Poland</c:v>
                </c:pt>
                <c:pt idx="3">
                  <c:v>France</c:v>
                </c:pt>
                <c:pt idx="4">
                  <c:v>Germany</c:v>
                </c:pt>
                <c:pt idx="5">
                  <c:v>Spain</c:v>
                </c:pt>
                <c:pt idx="6">
                  <c:v>Netherlands</c:v>
                </c:pt>
                <c:pt idx="7">
                  <c:v>Germnay</c:v>
                </c:pt>
              </c:strCache>
            </c:strRef>
          </c:cat>
          <c:val>
            <c:numRef>
              <c:f>'PIVOT TABLES'!$O$140:$O$148</c:f>
              <c:numCache>
                <c:formatCode>"€"\ #,##0.00;\-"€"\ #,##0.00;"€"\ #,##0.00</c:formatCode>
                <c:ptCount val="8"/>
                <c:pt idx="0">
                  <c:v>197851.43349999998</c:v>
                </c:pt>
                <c:pt idx="1">
                  <c:v>186446.35199999998</c:v>
                </c:pt>
                <c:pt idx="2">
                  <c:v>186537.64599999998</c:v>
                </c:pt>
                <c:pt idx="3">
                  <c:v>154687.23199999996</c:v>
                </c:pt>
                <c:pt idx="4">
                  <c:v>155377.55900000001</c:v>
                </c:pt>
                <c:pt idx="5">
                  <c:v>127807.45700000001</c:v>
                </c:pt>
                <c:pt idx="6">
                  <c:v>125788.84299999996</c:v>
                </c:pt>
                <c:pt idx="7">
                  <c:v>12818.346500000003</c:v>
                </c:pt>
              </c:numCache>
            </c:numRef>
          </c:val>
          <c:extLst>
            <c:ext xmlns:c16="http://schemas.microsoft.com/office/drawing/2014/chart" uri="{C3380CC4-5D6E-409C-BE32-E72D297353CC}">
              <c16:uniqueId val="{00000006-254E-4E14-A332-D251D0C4251F}"/>
            </c:ext>
          </c:extLst>
        </c:ser>
        <c:ser>
          <c:idx val="1"/>
          <c:order val="1"/>
          <c:tx>
            <c:strRef>
              <c:f>'PIVOT TABLES'!$P$138:$P$139</c:f>
              <c:strCache>
                <c:ptCount val="1"/>
                <c:pt idx="0">
                  <c:v>Office</c:v>
                </c:pt>
              </c:strCache>
            </c:strRef>
          </c:tx>
          <c:spPr>
            <a:solidFill>
              <a:schemeClr val="accent2"/>
            </a:solidFill>
            <a:ln>
              <a:noFill/>
            </a:ln>
            <a:effectLst/>
          </c:spPr>
          <c:invertIfNegative val="0"/>
          <c:cat>
            <c:strRef>
              <c:f>'PIVOT TABLES'!$N$140:$N$148</c:f>
              <c:strCache>
                <c:ptCount val="8"/>
                <c:pt idx="0">
                  <c:v>Italy</c:v>
                </c:pt>
                <c:pt idx="1">
                  <c:v>United Kingdom</c:v>
                </c:pt>
                <c:pt idx="2">
                  <c:v>Poland</c:v>
                </c:pt>
                <c:pt idx="3">
                  <c:v>France</c:v>
                </c:pt>
                <c:pt idx="4">
                  <c:v>Germany</c:v>
                </c:pt>
                <c:pt idx="5">
                  <c:v>Spain</c:v>
                </c:pt>
                <c:pt idx="6">
                  <c:v>Netherlands</c:v>
                </c:pt>
                <c:pt idx="7">
                  <c:v>Germnay</c:v>
                </c:pt>
              </c:strCache>
            </c:strRef>
          </c:cat>
          <c:val>
            <c:numRef>
              <c:f>'PIVOT TABLES'!$P$140:$P$148</c:f>
              <c:numCache>
                <c:formatCode>"€"\ #,##0.00;\-"€"\ #,##0.00;"€"\ #,##0.00</c:formatCode>
                <c:ptCount val="8"/>
                <c:pt idx="0">
                  <c:v>108922.49849999994</c:v>
                </c:pt>
                <c:pt idx="1">
                  <c:v>126904.41950000005</c:v>
                </c:pt>
                <c:pt idx="2">
                  <c:v>128259.59899999999</c:v>
                </c:pt>
                <c:pt idx="3">
                  <c:v>132112.45100000003</c:v>
                </c:pt>
                <c:pt idx="4">
                  <c:v>109921.10750000004</c:v>
                </c:pt>
                <c:pt idx="5">
                  <c:v>115968.15949999999</c:v>
                </c:pt>
                <c:pt idx="6">
                  <c:v>86335.885999999999</c:v>
                </c:pt>
                <c:pt idx="7">
                  <c:v>11178.647999999999</c:v>
                </c:pt>
              </c:numCache>
            </c:numRef>
          </c:val>
          <c:extLst>
            <c:ext xmlns:c16="http://schemas.microsoft.com/office/drawing/2014/chart" uri="{C3380CC4-5D6E-409C-BE32-E72D297353CC}">
              <c16:uniqueId val="{00000000-90A8-44FD-A744-6C5DA1B487BC}"/>
            </c:ext>
          </c:extLst>
        </c:ser>
        <c:ser>
          <c:idx val="2"/>
          <c:order val="2"/>
          <c:tx>
            <c:strRef>
              <c:f>'PIVOT TABLES'!$Q$138:$Q$139</c:f>
              <c:strCache>
                <c:ptCount val="1"/>
                <c:pt idx="0">
                  <c:v>Home &amp; Kitchen</c:v>
                </c:pt>
              </c:strCache>
            </c:strRef>
          </c:tx>
          <c:spPr>
            <a:solidFill>
              <a:schemeClr val="accent3"/>
            </a:solidFill>
            <a:ln>
              <a:noFill/>
            </a:ln>
            <a:effectLst/>
          </c:spPr>
          <c:invertIfNegative val="0"/>
          <c:cat>
            <c:strRef>
              <c:f>'PIVOT TABLES'!$N$140:$N$148</c:f>
              <c:strCache>
                <c:ptCount val="8"/>
                <c:pt idx="0">
                  <c:v>Italy</c:v>
                </c:pt>
                <c:pt idx="1">
                  <c:v>United Kingdom</c:v>
                </c:pt>
                <c:pt idx="2">
                  <c:v>Poland</c:v>
                </c:pt>
                <c:pt idx="3">
                  <c:v>France</c:v>
                </c:pt>
                <c:pt idx="4">
                  <c:v>Germany</c:v>
                </c:pt>
                <c:pt idx="5">
                  <c:v>Spain</c:v>
                </c:pt>
                <c:pt idx="6">
                  <c:v>Netherlands</c:v>
                </c:pt>
                <c:pt idx="7">
                  <c:v>Germnay</c:v>
                </c:pt>
              </c:strCache>
            </c:strRef>
          </c:cat>
          <c:val>
            <c:numRef>
              <c:f>'PIVOT TABLES'!$Q$140:$Q$148</c:f>
              <c:numCache>
                <c:formatCode>"€"\ #,##0.00;\-"€"\ #,##0.00;"€"\ #,##0.00</c:formatCode>
                <c:ptCount val="8"/>
                <c:pt idx="0">
                  <c:v>148617.85599999997</c:v>
                </c:pt>
                <c:pt idx="1">
                  <c:v>128876.98000000003</c:v>
                </c:pt>
                <c:pt idx="2">
                  <c:v>103223.40599999999</c:v>
                </c:pt>
                <c:pt idx="3">
                  <c:v>105740.33200000001</c:v>
                </c:pt>
                <c:pt idx="4">
                  <c:v>122694.17799999999</c:v>
                </c:pt>
                <c:pt idx="5">
                  <c:v>105118.82450000003</c:v>
                </c:pt>
                <c:pt idx="6">
                  <c:v>77432.9755</c:v>
                </c:pt>
                <c:pt idx="7">
                  <c:v>7425.8590000000004</c:v>
                </c:pt>
              </c:numCache>
            </c:numRef>
          </c:val>
          <c:extLst>
            <c:ext xmlns:c16="http://schemas.microsoft.com/office/drawing/2014/chart" uri="{C3380CC4-5D6E-409C-BE32-E72D297353CC}">
              <c16:uniqueId val="{00000001-90A8-44FD-A744-6C5DA1B487BC}"/>
            </c:ext>
          </c:extLst>
        </c:ser>
        <c:ser>
          <c:idx val="3"/>
          <c:order val="3"/>
          <c:tx>
            <c:strRef>
              <c:f>'PIVOT TABLES'!$R$138:$R$139</c:f>
              <c:strCache>
                <c:ptCount val="1"/>
                <c:pt idx="0">
                  <c:v>Sports</c:v>
                </c:pt>
              </c:strCache>
            </c:strRef>
          </c:tx>
          <c:spPr>
            <a:solidFill>
              <a:schemeClr val="accent4"/>
            </a:solidFill>
            <a:ln>
              <a:noFill/>
            </a:ln>
            <a:effectLst/>
          </c:spPr>
          <c:invertIfNegative val="0"/>
          <c:cat>
            <c:strRef>
              <c:f>'PIVOT TABLES'!$N$140:$N$148</c:f>
              <c:strCache>
                <c:ptCount val="8"/>
                <c:pt idx="0">
                  <c:v>Italy</c:v>
                </c:pt>
                <c:pt idx="1">
                  <c:v>United Kingdom</c:v>
                </c:pt>
                <c:pt idx="2">
                  <c:v>Poland</c:v>
                </c:pt>
                <c:pt idx="3">
                  <c:v>France</c:v>
                </c:pt>
                <c:pt idx="4">
                  <c:v>Germany</c:v>
                </c:pt>
                <c:pt idx="5">
                  <c:v>Spain</c:v>
                </c:pt>
                <c:pt idx="6">
                  <c:v>Netherlands</c:v>
                </c:pt>
                <c:pt idx="7">
                  <c:v>Germnay</c:v>
                </c:pt>
              </c:strCache>
            </c:strRef>
          </c:cat>
          <c:val>
            <c:numRef>
              <c:f>'PIVOT TABLES'!$R$140:$R$148</c:f>
              <c:numCache>
                <c:formatCode>"€"\ #,##0.00;\-"€"\ #,##0.00;"€"\ #,##0.00</c:formatCode>
                <c:ptCount val="8"/>
                <c:pt idx="0">
                  <c:v>77036.344500000007</c:v>
                </c:pt>
                <c:pt idx="1">
                  <c:v>77536.932499999981</c:v>
                </c:pt>
                <c:pt idx="2">
                  <c:v>77527.618499999982</c:v>
                </c:pt>
                <c:pt idx="3">
                  <c:v>79967.661499999987</c:v>
                </c:pt>
                <c:pt idx="4">
                  <c:v>64987.578500000003</c:v>
                </c:pt>
                <c:pt idx="5">
                  <c:v>53985.143999999993</c:v>
                </c:pt>
                <c:pt idx="6">
                  <c:v>73731.305500000002</c:v>
                </c:pt>
                <c:pt idx="7">
                  <c:v>5380.0465000000004</c:v>
                </c:pt>
              </c:numCache>
            </c:numRef>
          </c:val>
          <c:extLst>
            <c:ext xmlns:c16="http://schemas.microsoft.com/office/drawing/2014/chart" uri="{C3380CC4-5D6E-409C-BE32-E72D297353CC}">
              <c16:uniqueId val="{00000002-90A8-44FD-A744-6C5DA1B487BC}"/>
            </c:ext>
          </c:extLst>
        </c:ser>
        <c:dLbls>
          <c:showLegendKey val="0"/>
          <c:showVal val="0"/>
          <c:showCatName val="0"/>
          <c:showSerName val="0"/>
          <c:showPercent val="0"/>
          <c:showBubbleSize val="0"/>
        </c:dLbls>
        <c:gapWidth val="150"/>
        <c:overlap val="100"/>
        <c:axId val="804360080"/>
        <c:axId val="804360560"/>
      </c:barChart>
      <c:catAx>
        <c:axId val="8043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360560"/>
        <c:crosses val="autoZero"/>
        <c:auto val="1"/>
        <c:lblAlgn val="ctr"/>
        <c:lblOffset val="100"/>
        <c:noMultiLvlLbl val="0"/>
      </c:catAx>
      <c:valAx>
        <c:axId val="8043605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quot;\ #,##0.00;&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360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 TABLES!PivotTable12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TABLES'!$F$158:$F$159</c:f>
              <c:strCache>
                <c:ptCount val="1"/>
                <c:pt idx="0">
                  <c:v>Electronics</c:v>
                </c:pt>
              </c:strCache>
            </c:strRef>
          </c:tx>
          <c:spPr>
            <a:solidFill>
              <a:schemeClr val="accent1"/>
            </a:solidFill>
            <a:ln>
              <a:noFill/>
            </a:ln>
            <a:effectLst/>
          </c:spPr>
          <c:invertIfNegative val="0"/>
          <c:cat>
            <c:strRef>
              <c:f>'PIVOT TABLES'!$E$160:$E$168</c:f>
              <c:strCache>
                <c:ptCount val="8"/>
                <c:pt idx="0">
                  <c:v>Italy</c:v>
                </c:pt>
                <c:pt idx="1">
                  <c:v>France</c:v>
                </c:pt>
                <c:pt idx="2">
                  <c:v>United Kingdom</c:v>
                </c:pt>
                <c:pt idx="3">
                  <c:v>Poland</c:v>
                </c:pt>
                <c:pt idx="4">
                  <c:v>Germany</c:v>
                </c:pt>
                <c:pt idx="5">
                  <c:v>Spain</c:v>
                </c:pt>
                <c:pt idx="6">
                  <c:v>Netherlands</c:v>
                </c:pt>
                <c:pt idx="7">
                  <c:v>Germnay</c:v>
                </c:pt>
              </c:strCache>
            </c:strRef>
          </c:cat>
          <c:val>
            <c:numRef>
              <c:f>'PIVOT TABLES'!$F$160:$F$168</c:f>
              <c:numCache>
                <c:formatCode>#,##0</c:formatCode>
                <c:ptCount val="8"/>
                <c:pt idx="0">
                  <c:v>114</c:v>
                </c:pt>
                <c:pt idx="1">
                  <c:v>107</c:v>
                </c:pt>
                <c:pt idx="2">
                  <c:v>102</c:v>
                </c:pt>
                <c:pt idx="3">
                  <c:v>105</c:v>
                </c:pt>
                <c:pt idx="4">
                  <c:v>90</c:v>
                </c:pt>
                <c:pt idx="5">
                  <c:v>68</c:v>
                </c:pt>
                <c:pt idx="6">
                  <c:v>74</c:v>
                </c:pt>
                <c:pt idx="7">
                  <c:v>6</c:v>
                </c:pt>
              </c:numCache>
            </c:numRef>
          </c:val>
          <c:extLst>
            <c:ext xmlns:c16="http://schemas.microsoft.com/office/drawing/2014/chart" uri="{C3380CC4-5D6E-409C-BE32-E72D297353CC}">
              <c16:uniqueId val="{00000006-913C-46F2-ABA7-59515B11B8FE}"/>
            </c:ext>
          </c:extLst>
        </c:ser>
        <c:ser>
          <c:idx val="1"/>
          <c:order val="1"/>
          <c:tx>
            <c:strRef>
              <c:f>'PIVOT TABLES'!$G$158:$G$159</c:f>
              <c:strCache>
                <c:ptCount val="1"/>
                <c:pt idx="0">
                  <c:v>Home &amp; Kitchen</c:v>
                </c:pt>
              </c:strCache>
            </c:strRef>
          </c:tx>
          <c:spPr>
            <a:solidFill>
              <a:schemeClr val="accent2"/>
            </a:solidFill>
            <a:ln>
              <a:noFill/>
            </a:ln>
            <a:effectLst/>
          </c:spPr>
          <c:invertIfNegative val="0"/>
          <c:cat>
            <c:strRef>
              <c:f>'PIVOT TABLES'!$E$160:$E$168</c:f>
              <c:strCache>
                <c:ptCount val="8"/>
                <c:pt idx="0">
                  <c:v>Italy</c:v>
                </c:pt>
                <c:pt idx="1">
                  <c:v>France</c:v>
                </c:pt>
                <c:pt idx="2">
                  <c:v>United Kingdom</c:v>
                </c:pt>
                <c:pt idx="3">
                  <c:v>Poland</c:v>
                </c:pt>
                <c:pt idx="4">
                  <c:v>Germany</c:v>
                </c:pt>
                <c:pt idx="5">
                  <c:v>Spain</c:v>
                </c:pt>
                <c:pt idx="6">
                  <c:v>Netherlands</c:v>
                </c:pt>
                <c:pt idx="7">
                  <c:v>Germnay</c:v>
                </c:pt>
              </c:strCache>
            </c:strRef>
          </c:cat>
          <c:val>
            <c:numRef>
              <c:f>'PIVOT TABLES'!$G$160:$G$168</c:f>
              <c:numCache>
                <c:formatCode>#,##0</c:formatCode>
                <c:ptCount val="8"/>
                <c:pt idx="0">
                  <c:v>107</c:v>
                </c:pt>
                <c:pt idx="1">
                  <c:v>85</c:v>
                </c:pt>
                <c:pt idx="2">
                  <c:v>97</c:v>
                </c:pt>
                <c:pt idx="3">
                  <c:v>87</c:v>
                </c:pt>
                <c:pt idx="4">
                  <c:v>85</c:v>
                </c:pt>
                <c:pt idx="5">
                  <c:v>68</c:v>
                </c:pt>
                <c:pt idx="6">
                  <c:v>70</c:v>
                </c:pt>
                <c:pt idx="7">
                  <c:v>4</c:v>
                </c:pt>
              </c:numCache>
            </c:numRef>
          </c:val>
          <c:extLst>
            <c:ext xmlns:c16="http://schemas.microsoft.com/office/drawing/2014/chart" uri="{C3380CC4-5D6E-409C-BE32-E72D297353CC}">
              <c16:uniqueId val="{00000000-64B9-4ADA-94C5-BAE86BDA81C8}"/>
            </c:ext>
          </c:extLst>
        </c:ser>
        <c:ser>
          <c:idx val="2"/>
          <c:order val="2"/>
          <c:tx>
            <c:strRef>
              <c:f>'PIVOT TABLES'!$H$158:$H$159</c:f>
              <c:strCache>
                <c:ptCount val="1"/>
                <c:pt idx="0">
                  <c:v>Office</c:v>
                </c:pt>
              </c:strCache>
            </c:strRef>
          </c:tx>
          <c:spPr>
            <a:solidFill>
              <a:schemeClr val="accent3"/>
            </a:solidFill>
            <a:ln>
              <a:noFill/>
            </a:ln>
            <a:effectLst/>
          </c:spPr>
          <c:invertIfNegative val="0"/>
          <c:cat>
            <c:strRef>
              <c:f>'PIVOT TABLES'!$E$160:$E$168</c:f>
              <c:strCache>
                <c:ptCount val="8"/>
                <c:pt idx="0">
                  <c:v>Italy</c:v>
                </c:pt>
                <c:pt idx="1">
                  <c:v>France</c:v>
                </c:pt>
                <c:pt idx="2">
                  <c:v>United Kingdom</c:v>
                </c:pt>
                <c:pt idx="3">
                  <c:v>Poland</c:v>
                </c:pt>
                <c:pt idx="4">
                  <c:v>Germany</c:v>
                </c:pt>
                <c:pt idx="5">
                  <c:v>Spain</c:v>
                </c:pt>
                <c:pt idx="6">
                  <c:v>Netherlands</c:v>
                </c:pt>
                <c:pt idx="7">
                  <c:v>Germnay</c:v>
                </c:pt>
              </c:strCache>
            </c:strRef>
          </c:cat>
          <c:val>
            <c:numRef>
              <c:f>'PIVOT TABLES'!$H$160:$H$168</c:f>
              <c:numCache>
                <c:formatCode>#,##0</c:formatCode>
                <c:ptCount val="8"/>
                <c:pt idx="0">
                  <c:v>74</c:v>
                </c:pt>
                <c:pt idx="1">
                  <c:v>87</c:v>
                </c:pt>
                <c:pt idx="2">
                  <c:v>85</c:v>
                </c:pt>
                <c:pt idx="3">
                  <c:v>84</c:v>
                </c:pt>
                <c:pt idx="4">
                  <c:v>78</c:v>
                </c:pt>
                <c:pt idx="5">
                  <c:v>69</c:v>
                </c:pt>
                <c:pt idx="6">
                  <c:v>55</c:v>
                </c:pt>
                <c:pt idx="7">
                  <c:v>4</c:v>
                </c:pt>
              </c:numCache>
            </c:numRef>
          </c:val>
          <c:extLst>
            <c:ext xmlns:c16="http://schemas.microsoft.com/office/drawing/2014/chart" uri="{C3380CC4-5D6E-409C-BE32-E72D297353CC}">
              <c16:uniqueId val="{00000001-64B9-4ADA-94C5-BAE86BDA81C8}"/>
            </c:ext>
          </c:extLst>
        </c:ser>
        <c:ser>
          <c:idx val="3"/>
          <c:order val="3"/>
          <c:tx>
            <c:strRef>
              <c:f>'PIVOT TABLES'!$I$158:$I$159</c:f>
              <c:strCache>
                <c:ptCount val="1"/>
                <c:pt idx="0">
                  <c:v>Sports</c:v>
                </c:pt>
              </c:strCache>
            </c:strRef>
          </c:tx>
          <c:spPr>
            <a:solidFill>
              <a:schemeClr val="accent4"/>
            </a:solidFill>
            <a:ln>
              <a:noFill/>
            </a:ln>
            <a:effectLst/>
          </c:spPr>
          <c:invertIfNegative val="0"/>
          <c:cat>
            <c:strRef>
              <c:f>'PIVOT TABLES'!$E$160:$E$168</c:f>
              <c:strCache>
                <c:ptCount val="8"/>
                <c:pt idx="0">
                  <c:v>Italy</c:v>
                </c:pt>
                <c:pt idx="1">
                  <c:v>France</c:v>
                </c:pt>
                <c:pt idx="2">
                  <c:v>United Kingdom</c:v>
                </c:pt>
                <c:pt idx="3">
                  <c:v>Poland</c:v>
                </c:pt>
                <c:pt idx="4">
                  <c:v>Germany</c:v>
                </c:pt>
                <c:pt idx="5">
                  <c:v>Spain</c:v>
                </c:pt>
                <c:pt idx="6">
                  <c:v>Netherlands</c:v>
                </c:pt>
                <c:pt idx="7">
                  <c:v>Germnay</c:v>
                </c:pt>
              </c:strCache>
            </c:strRef>
          </c:cat>
          <c:val>
            <c:numRef>
              <c:f>'PIVOT TABLES'!$I$160:$I$168</c:f>
              <c:numCache>
                <c:formatCode>#,##0</c:formatCode>
                <c:ptCount val="8"/>
                <c:pt idx="0">
                  <c:v>63</c:v>
                </c:pt>
                <c:pt idx="1">
                  <c:v>78</c:v>
                </c:pt>
                <c:pt idx="2">
                  <c:v>67</c:v>
                </c:pt>
                <c:pt idx="3">
                  <c:v>82</c:v>
                </c:pt>
                <c:pt idx="4">
                  <c:v>55</c:v>
                </c:pt>
                <c:pt idx="5">
                  <c:v>47</c:v>
                </c:pt>
                <c:pt idx="6">
                  <c:v>59</c:v>
                </c:pt>
                <c:pt idx="7">
                  <c:v>5</c:v>
                </c:pt>
              </c:numCache>
            </c:numRef>
          </c:val>
          <c:extLst>
            <c:ext xmlns:c16="http://schemas.microsoft.com/office/drawing/2014/chart" uri="{C3380CC4-5D6E-409C-BE32-E72D297353CC}">
              <c16:uniqueId val="{00000002-64B9-4ADA-94C5-BAE86BDA81C8}"/>
            </c:ext>
          </c:extLst>
        </c:ser>
        <c:dLbls>
          <c:showLegendKey val="0"/>
          <c:showVal val="0"/>
          <c:showCatName val="0"/>
          <c:showSerName val="0"/>
          <c:showPercent val="0"/>
          <c:showBubbleSize val="0"/>
        </c:dLbls>
        <c:gapWidth val="150"/>
        <c:overlap val="100"/>
        <c:axId val="1917006095"/>
        <c:axId val="1917008495"/>
      </c:barChart>
      <c:catAx>
        <c:axId val="1917006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008495"/>
        <c:crosses val="autoZero"/>
        <c:auto val="1"/>
        <c:lblAlgn val="ctr"/>
        <c:lblOffset val="100"/>
        <c:noMultiLvlLbl val="0"/>
      </c:catAx>
      <c:valAx>
        <c:axId val="191700849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006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 TABLES!PivotTable1</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TABLES'!$W$1</c:f>
              <c:strCache>
                <c:ptCount val="1"/>
                <c:pt idx="0">
                  <c:v>Total Revenue</c:v>
                </c:pt>
              </c:strCache>
            </c:strRef>
          </c:tx>
          <c:spPr>
            <a:solidFill>
              <a:schemeClr val="accent1"/>
            </a:solidFill>
            <a:ln>
              <a:noFill/>
            </a:ln>
            <a:effectLst/>
          </c:spPr>
          <c:invertIfNegative val="0"/>
          <c:cat>
            <c:strRef>
              <c:f>'PIVOT TABLES'!$V$2:$V$26</c:f>
              <c:strCache>
                <c:ptCount val="24"/>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pt idx="17">
                  <c:v>2025-06</c:v>
                </c:pt>
                <c:pt idx="18">
                  <c:v>2025-07</c:v>
                </c:pt>
                <c:pt idx="19">
                  <c:v>2025-08</c:v>
                </c:pt>
                <c:pt idx="20">
                  <c:v>2025-09</c:v>
                </c:pt>
                <c:pt idx="21">
                  <c:v>2025-10</c:v>
                </c:pt>
                <c:pt idx="22">
                  <c:v>2025-11</c:v>
                </c:pt>
                <c:pt idx="23">
                  <c:v>2025-12</c:v>
                </c:pt>
              </c:strCache>
            </c:strRef>
          </c:cat>
          <c:val>
            <c:numRef>
              <c:f>'PIVOT TABLES'!$W$2:$W$26</c:f>
              <c:numCache>
                <c:formatCode>"€"\ #,##0.00;\-"€"\ #,##0.00;"€"\ #,##0.00</c:formatCode>
                <c:ptCount val="24"/>
                <c:pt idx="0">
                  <c:v>140575.16950000002</c:v>
                </c:pt>
                <c:pt idx="1">
                  <c:v>137278.89799999999</c:v>
                </c:pt>
                <c:pt idx="2">
                  <c:v>79855.58199999998</c:v>
                </c:pt>
                <c:pt idx="3">
                  <c:v>102990.42450000004</c:v>
                </c:pt>
                <c:pt idx="4">
                  <c:v>145777.68849999999</c:v>
                </c:pt>
                <c:pt idx="5">
                  <c:v>88748.051000000007</c:v>
                </c:pt>
                <c:pt idx="6">
                  <c:v>203883.69700000001</c:v>
                </c:pt>
                <c:pt idx="7">
                  <c:v>183306.74050000007</c:v>
                </c:pt>
                <c:pt idx="8">
                  <c:v>135379.39799999999</c:v>
                </c:pt>
                <c:pt idx="9">
                  <c:v>100496.17150000003</c:v>
                </c:pt>
                <c:pt idx="10">
                  <c:v>131479.21050000002</c:v>
                </c:pt>
                <c:pt idx="11">
                  <c:v>159907.0575</c:v>
                </c:pt>
                <c:pt idx="12">
                  <c:v>126516.5595</c:v>
                </c:pt>
                <c:pt idx="13">
                  <c:v>104453.08449999998</c:v>
                </c:pt>
                <c:pt idx="14">
                  <c:v>158260.85649999991</c:v>
                </c:pt>
                <c:pt idx="15">
                  <c:v>119250.95649999999</c:v>
                </c:pt>
                <c:pt idx="16">
                  <c:v>158414.22249999995</c:v>
                </c:pt>
                <c:pt idx="17">
                  <c:v>125866.24999999999</c:v>
                </c:pt>
                <c:pt idx="18">
                  <c:v>154361.68300000002</c:v>
                </c:pt>
                <c:pt idx="19">
                  <c:v>129161.33949999994</c:v>
                </c:pt>
                <c:pt idx="20">
                  <c:v>140772.45349999997</c:v>
                </c:pt>
                <c:pt idx="21">
                  <c:v>171449.95249999996</c:v>
                </c:pt>
                <c:pt idx="22">
                  <c:v>94016.286999999968</c:v>
                </c:pt>
                <c:pt idx="23">
                  <c:v>123483.67499999997</c:v>
                </c:pt>
              </c:numCache>
            </c:numRef>
          </c:val>
          <c:extLst>
            <c:ext xmlns:c16="http://schemas.microsoft.com/office/drawing/2014/chart" uri="{C3380CC4-5D6E-409C-BE32-E72D297353CC}">
              <c16:uniqueId val="{00000000-83A5-4E7C-B15D-06CBE531C1BA}"/>
            </c:ext>
          </c:extLst>
        </c:ser>
        <c:ser>
          <c:idx val="1"/>
          <c:order val="1"/>
          <c:tx>
            <c:strRef>
              <c:f>'PIVOT TABLES'!$X$1</c:f>
              <c:strCache>
                <c:ptCount val="1"/>
                <c:pt idx="0">
                  <c:v>Sum of TargetRevenue</c:v>
                </c:pt>
              </c:strCache>
            </c:strRef>
          </c:tx>
          <c:spPr>
            <a:solidFill>
              <a:schemeClr val="accent2"/>
            </a:solidFill>
            <a:ln w="25400">
              <a:noFill/>
            </a:ln>
            <a:effectLst/>
          </c:spPr>
          <c:invertIfNegative val="0"/>
          <c:cat>
            <c:strRef>
              <c:f>'PIVOT TABLES'!$V$2:$V$26</c:f>
              <c:strCache>
                <c:ptCount val="24"/>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pt idx="17">
                  <c:v>2025-06</c:v>
                </c:pt>
                <c:pt idx="18">
                  <c:v>2025-07</c:v>
                </c:pt>
                <c:pt idx="19">
                  <c:v>2025-08</c:v>
                </c:pt>
                <c:pt idx="20">
                  <c:v>2025-09</c:v>
                </c:pt>
                <c:pt idx="21">
                  <c:v>2025-10</c:v>
                </c:pt>
                <c:pt idx="22">
                  <c:v>2025-11</c:v>
                </c:pt>
                <c:pt idx="23">
                  <c:v>2025-12</c:v>
                </c:pt>
              </c:strCache>
            </c:strRef>
          </c:cat>
          <c:val>
            <c:numRef>
              <c:f>'PIVOT TABLES'!$X$2:$X$26</c:f>
              <c:numCache>
                <c:formatCode>General</c:formatCode>
                <c:ptCount val="24"/>
                <c:pt idx="0">
                  <c:v>71300</c:v>
                </c:pt>
                <c:pt idx="1">
                  <c:v>65780</c:v>
                </c:pt>
                <c:pt idx="2">
                  <c:v>57270</c:v>
                </c:pt>
                <c:pt idx="3">
                  <c:v>62330</c:v>
                </c:pt>
                <c:pt idx="4">
                  <c:v>72795</c:v>
                </c:pt>
                <c:pt idx="5">
                  <c:v>54165</c:v>
                </c:pt>
                <c:pt idx="6">
                  <c:v>52210</c:v>
                </c:pt>
                <c:pt idx="7">
                  <c:v>49220</c:v>
                </c:pt>
                <c:pt idx="8">
                  <c:v>57615</c:v>
                </c:pt>
                <c:pt idx="9">
                  <c:v>49680</c:v>
                </c:pt>
                <c:pt idx="10">
                  <c:v>62675</c:v>
                </c:pt>
                <c:pt idx="11">
                  <c:v>54165</c:v>
                </c:pt>
                <c:pt idx="12">
                  <c:v>50255</c:v>
                </c:pt>
                <c:pt idx="13">
                  <c:v>59340</c:v>
                </c:pt>
                <c:pt idx="14">
                  <c:v>74060</c:v>
                </c:pt>
                <c:pt idx="15">
                  <c:v>50370</c:v>
                </c:pt>
                <c:pt idx="16">
                  <c:v>54625</c:v>
                </c:pt>
                <c:pt idx="17">
                  <c:v>49795</c:v>
                </c:pt>
                <c:pt idx="18">
                  <c:v>40480</c:v>
                </c:pt>
                <c:pt idx="19">
                  <c:v>61295</c:v>
                </c:pt>
                <c:pt idx="20">
                  <c:v>59800</c:v>
                </c:pt>
                <c:pt idx="21">
                  <c:v>52555</c:v>
                </c:pt>
                <c:pt idx="22">
                  <c:v>70265</c:v>
                </c:pt>
                <c:pt idx="23">
                  <c:v>58420</c:v>
                </c:pt>
              </c:numCache>
            </c:numRef>
          </c:val>
          <c:extLst>
            <c:ext xmlns:c16="http://schemas.microsoft.com/office/drawing/2014/chart" uri="{C3380CC4-5D6E-409C-BE32-E72D297353CC}">
              <c16:uniqueId val="{00000001-83A5-4E7C-B15D-06CBE531C1BA}"/>
            </c:ext>
          </c:extLst>
        </c:ser>
        <c:dLbls>
          <c:showLegendKey val="0"/>
          <c:showVal val="0"/>
          <c:showCatName val="0"/>
          <c:showSerName val="0"/>
          <c:showPercent val="0"/>
          <c:showBubbleSize val="0"/>
        </c:dLbls>
        <c:gapWidth val="219"/>
        <c:axId val="1968057631"/>
        <c:axId val="588303280"/>
      </c:barChart>
      <c:catAx>
        <c:axId val="1968057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8303280"/>
        <c:crosses val="autoZero"/>
        <c:auto val="1"/>
        <c:lblAlgn val="ctr"/>
        <c:lblOffset val="100"/>
        <c:noMultiLvlLbl val="0"/>
      </c:catAx>
      <c:valAx>
        <c:axId val="5883032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quot;\ #,##0.00;&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80576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[Sales_Dashboard.xlsm]PIVOT TABLES!PivotTable4</c:name>
    <c:fmtId val="7"/>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Number</a:t>
            </a:r>
            <a:r>
              <a:rPr lang="en-US" baseline="0"/>
              <a:t> </a:t>
            </a:r>
            <a:r>
              <a:rPr lang="en-US"/>
              <a:t>of sold Products</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spPr>
          <a:solidFill>
            <a:schemeClr val="accent5"/>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tint val="58000"/>
            </a:schemeClr>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5">
              <a:tint val="86000"/>
            </a:schemeClr>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5">
              <a:shade val="86000"/>
            </a:schemeClr>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5">
              <a:shade val="58000"/>
            </a:schemeClr>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5"/>
          </a:solidFill>
          <a:ln>
            <a:noFill/>
          </a:ln>
          <a:effectLst/>
          <a:scene3d>
            <a:camera prst="orthographicFront"/>
            <a:lightRig rig="brightRoom" dir="t"/>
          </a:scene3d>
          <a:sp3d prstMaterial="flat">
            <a:bevelT w="50800" h="101600" prst="angle"/>
            <a:contourClr>
              <a:srgbClr val="000000"/>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a:scene3d>
            <a:camera prst="orthographicFront"/>
            <a:lightRig rig="brightRoom" dir="t"/>
          </a:scene3d>
          <a:sp3d prstMaterial="flat">
            <a:bevelT w="50800" h="101600" prst="angle"/>
            <a:contourClr>
              <a:srgbClr val="000000"/>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a:scene3d>
            <a:camera prst="orthographicFront"/>
            <a:lightRig rig="brightRoom" dir="t"/>
          </a:scene3d>
          <a:sp3d prstMaterial="flat">
            <a:bevelT w="50800" h="101600" prst="angle"/>
            <a:contourClr>
              <a:srgbClr val="000000"/>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a:scene3d>
            <a:camera prst="orthographicFront"/>
            <a:lightRig rig="brightRoom" dir="t"/>
          </a:scene3d>
          <a:sp3d prstMaterial="flat">
            <a:bevelT w="50800" h="101600" prst="angle"/>
            <a:contourClr>
              <a:srgbClr val="000000"/>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a:scene3d>
            <a:camera prst="orthographicFront"/>
            <a:lightRig rig="brightRoom" dir="t"/>
          </a:scene3d>
          <a:sp3d prstMaterial="flat">
            <a:bevelT w="50800" h="101600" prst="angle"/>
            <a:contourClr>
              <a:srgbClr val="000000"/>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solidFill>
          <a:ln>
            <a:noFill/>
          </a:ln>
          <a:effectLst/>
          <a:scene3d>
            <a:camera prst="orthographicFront"/>
            <a:lightRig rig="brightRoom" dir="t"/>
          </a:scene3d>
          <a:sp3d prstMaterial="flat">
            <a:bevelT w="50800" h="101600" prst="angle"/>
            <a:contourClr>
              <a:srgbClr val="000000"/>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5"/>
          </a:solidFill>
          <a:ln>
            <a:noFill/>
          </a:ln>
          <a:effectLst/>
          <a:scene3d>
            <a:camera prst="orthographicFront"/>
            <a:lightRig rig="brightRoom" dir="t"/>
          </a:scene3d>
          <a:sp3d prstMaterial="flat">
            <a:bevelT w="50800" h="101600" prst="angle"/>
            <a:contourClr>
              <a:srgbClr val="000000"/>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33669225135222"/>
          <c:y val="0.14798628808315284"/>
          <c:w val="0.77907957289563456"/>
          <c:h val="0.72548916173346978"/>
        </c:manualLayout>
      </c:layout>
      <c:doughnutChart>
        <c:varyColors val="1"/>
        <c:ser>
          <c:idx val="0"/>
          <c:order val="0"/>
          <c:tx>
            <c:strRef>
              <c:f>'PIVOT TABLES'!$J$49</c:f>
              <c:strCache>
                <c:ptCount val="1"/>
                <c:pt idx="0">
                  <c:v>Total</c:v>
                </c:pt>
              </c:strCache>
            </c:strRef>
          </c:tx>
          <c:dPt>
            <c:idx val="0"/>
            <c:bubble3D val="0"/>
            <c:spPr>
              <a:solidFill>
                <a:schemeClr val="accent5">
                  <a:tint val="58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C56-4B7A-851C-72F8D5EBF0B0}"/>
              </c:ext>
            </c:extLst>
          </c:dPt>
          <c:dPt>
            <c:idx val="1"/>
            <c:bubble3D val="0"/>
            <c:spPr>
              <a:solidFill>
                <a:schemeClr val="accent5">
                  <a:tint val="8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1DA-4B1A-A548-4EF210BFA55C}"/>
              </c:ext>
            </c:extLst>
          </c:dPt>
          <c:dPt>
            <c:idx val="2"/>
            <c:bubble3D val="0"/>
            <c:spPr>
              <a:solidFill>
                <a:schemeClr val="accent5">
                  <a:shade val="8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91DA-4B1A-A548-4EF210BFA55C}"/>
              </c:ext>
            </c:extLst>
          </c:dPt>
          <c:dPt>
            <c:idx val="3"/>
            <c:bubble3D val="0"/>
            <c:spPr>
              <a:solidFill>
                <a:schemeClr val="accent5">
                  <a:shade val="58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91DA-4B1A-A548-4EF210BFA55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TABLES'!$I$50:$I$54</c:f>
              <c:strCache>
                <c:ptCount val="4"/>
                <c:pt idx="0">
                  <c:v>Electronics</c:v>
                </c:pt>
                <c:pt idx="1">
                  <c:v>Home &amp; Kitchen</c:v>
                </c:pt>
                <c:pt idx="2">
                  <c:v>Office</c:v>
                </c:pt>
                <c:pt idx="3">
                  <c:v>Sports</c:v>
                </c:pt>
              </c:strCache>
            </c:strRef>
          </c:cat>
          <c:val>
            <c:numRef>
              <c:f>'PIVOT TABLES'!$J$50:$J$54</c:f>
              <c:numCache>
                <c:formatCode>General</c:formatCode>
                <c:ptCount val="4"/>
                <c:pt idx="0">
                  <c:v>2295</c:v>
                </c:pt>
                <c:pt idx="1">
                  <c:v>2012</c:v>
                </c:pt>
                <c:pt idx="2">
                  <c:v>1720</c:v>
                </c:pt>
                <c:pt idx="3">
                  <c:v>1428</c:v>
                </c:pt>
              </c:numCache>
            </c:numRef>
          </c:val>
          <c:extLst>
            <c:ext xmlns:c16="http://schemas.microsoft.com/office/drawing/2014/chart" uri="{C3380CC4-5D6E-409C-BE32-E72D297353CC}">
              <c16:uniqueId val="{00000008-BF7A-4B63-9641-F37482CE32A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 TABLES!PivotTable11</c:name>
    <c:fmtId val="4"/>
  </c:pivotSource>
  <c:chart>
    <c:title>
      <c:tx>
        <c:rich>
          <a:bodyPr rot="0" spcFirstLastPara="1" vertOverflow="ellipsis" vert="horz" wrap="square" anchor="ctr" anchorCtr="1"/>
          <a:lstStyle/>
          <a:p>
            <a:pPr>
              <a:defRPr lang="en-US" sz="1400" b="1" i="0" u="none" strike="noStrike" kern="1200" cap="all" spc="50" baseline="0">
                <a:solidFill>
                  <a:sysClr val="windowText" lastClr="000000">
                    <a:lumMod val="65000"/>
                    <a:lumOff val="35000"/>
                  </a:sysClr>
                </a:solidFill>
                <a:latin typeface="+mn-lt"/>
                <a:ea typeface="+mn-ea"/>
                <a:cs typeface="+mn-cs"/>
              </a:defRPr>
            </a:pPr>
            <a:r>
              <a:rPr lang="en-US" sz="1400" b="1" i="0" u="none" strike="noStrike" kern="1200" cap="all" spc="50" baseline="0">
                <a:solidFill>
                  <a:sysClr val="windowText" lastClr="000000">
                    <a:lumMod val="65000"/>
                    <a:lumOff val="35000"/>
                  </a:sysClr>
                </a:solidFill>
                <a:latin typeface="+mn-lt"/>
                <a:ea typeface="+mn-ea"/>
                <a:cs typeface="+mn-cs"/>
              </a:rPr>
              <a:t>REVENUE BY COUNTRY </a:t>
            </a:r>
          </a:p>
        </c:rich>
      </c:tx>
      <c:overlay val="0"/>
      <c:spPr>
        <a:noFill/>
        <a:ln>
          <a:noFill/>
        </a:ln>
        <a:effectLst/>
      </c:spPr>
      <c:txPr>
        <a:bodyPr rot="0" spcFirstLastPara="1" vertOverflow="ellipsis" vert="horz" wrap="square" anchor="ctr" anchorCtr="1"/>
        <a:lstStyle/>
        <a:p>
          <a:pPr>
            <a:defRPr lang="en-US" sz="14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TABLES'!$O$138:$O$139</c:f>
              <c:strCache>
                <c:ptCount val="1"/>
                <c:pt idx="0">
                  <c:v>Electronics</c:v>
                </c:pt>
              </c:strCache>
            </c:strRef>
          </c:tx>
          <c:spPr>
            <a:solidFill>
              <a:schemeClr val="accent1"/>
            </a:solidFill>
            <a:ln>
              <a:noFill/>
            </a:ln>
            <a:effectLst/>
          </c:spPr>
          <c:invertIfNegative val="0"/>
          <c:cat>
            <c:strRef>
              <c:f>'PIVOT TABLES'!$N$140:$N$148</c:f>
              <c:strCache>
                <c:ptCount val="8"/>
                <c:pt idx="0">
                  <c:v>Italy</c:v>
                </c:pt>
                <c:pt idx="1">
                  <c:v>United Kingdom</c:v>
                </c:pt>
                <c:pt idx="2">
                  <c:v>Poland</c:v>
                </c:pt>
                <c:pt idx="3">
                  <c:v>France</c:v>
                </c:pt>
                <c:pt idx="4">
                  <c:v>Germany</c:v>
                </c:pt>
                <c:pt idx="5">
                  <c:v>Spain</c:v>
                </c:pt>
                <c:pt idx="6">
                  <c:v>Netherlands</c:v>
                </c:pt>
                <c:pt idx="7">
                  <c:v>Germnay</c:v>
                </c:pt>
              </c:strCache>
            </c:strRef>
          </c:cat>
          <c:val>
            <c:numRef>
              <c:f>'PIVOT TABLES'!$O$140:$O$148</c:f>
              <c:numCache>
                <c:formatCode>"€"\ #,##0.00;\-"€"\ #,##0.00;"€"\ #,##0.00</c:formatCode>
                <c:ptCount val="8"/>
                <c:pt idx="0">
                  <c:v>197851.43349999998</c:v>
                </c:pt>
                <c:pt idx="1">
                  <c:v>186446.35199999998</c:v>
                </c:pt>
                <c:pt idx="2">
                  <c:v>186537.64599999998</c:v>
                </c:pt>
                <c:pt idx="3">
                  <c:v>154687.23199999996</c:v>
                </c:pt>
                <c:pt idx="4">
                  <c:v>155377.55900000001</c:v>
                </c:pt>
                <c:pt idx="5">
                  <c:v>127807.45700000001</c:v>
                </c:pt>
                <c:pt idx="6">
                  <c:v>125788.84299999996</c:v>
                </c:pt>
                <c:pt idx="7">
                  <c:v>12818.346500000003</c:v>
                </c:pt>
              </c:numCache>
            </c:numRef>
          </c:val>
          <c:extLst>
            <c:ext xmlns:c16="http://schemas.microsoft.com/office/drawing/2014/chart" uri="{C3380CC4-5D6E-409C-BE32-E72D297353CC}">
              <c16:uniqueId val="{00000007-0B46-426F-A55D-6EAB885F0872}"/>
            </c:ext>
          </c:extLst>
        </c:ser>
        <c:ser>
          <c:idx val="1"/>
          <c:order val="1"/>
          <c:tx>
            <c:strRef>
              <c:f>'PIVOT TABLES'!$P$138:$P$139</c:f>
              <c:strCache>
                <c:ptCount val="1"/>
                <c:pt idx="0">
                  <c:v>Office</c:v>
                </c:pt>
              </c:strCache>
            </c:strRef>
          </c:tx>
          <c:spPr>
            <a:solidFill>
              <a:schemeClr val="accent2"/>
            </a:solidFill>
            <a:ln>
              <a:noFill/>
            </a:ln>
            <a:effectLst/>
          </c:spPr>
          <c:invertIfNegative val="0"/>
          <c:cat>
            <c:strRef>
              <c:f>'PIVOT TABLES'!$N$140:$N$148</c:f>
              <c:strCache>
                <c:ptCount val="8"/>
                <c:pt idx="0">
                  <c:v>Italy</c:v>
                </c:pt>
                <c:pt idx="1">
                  <c:v>United Kingdom</c:v>
                </c:pt>
                <c:pt idx="2">
                  <c:v>Poland</c:v>
                </c:pt>
                <c:pt idx="3">
                  <c:v>France</c:v>
                </c:pt>
                <c:pt idx="4">
                  <c:v>Germany</c:v>
                </c:pt>
                <c:pt idx="5">
                  <c:v>Spain</c:v>
                </c:pt>
                <c:pt idx="6">
                  <c:v>Netherlands</c:v>
                </c:pt>
                <c:pt idx="7">
                  <c:v>Germnay</c:v>
                </c:pt>
              </c:strCache>
            </c:strRef>
          </c:cat>
          <c:val>
            <c:numRef>
              <c:f>'PIVOT TABLES'!$P$140:$P$148</c:f>
              <c:numCache>
                <c:formatCode>"€"\ #,##0.00;\-"€"\ #,##0.00;"€"\ #,##0.00</c:formatCode>
                <c:ptCount val="8"/>
                <c:pt idx="0">
                  <c:v>108922.49849999994</c:v>
                </c:pt>
                <c:pt idx="1">
                  <c:v>126904.41950000005</c:v>
                </c:pt>
                <c:pt idx="2">
                  <c:v>128259.59899999999</c:v>
                </c:pt>
                <c:pt idx="3">
                  <c:v>132112.45100000003</c:v>
                </c:pt>
                <c:pt idx="4">
                  <c:v>109921.10750000004</c:v>
                </c:pt>
                <c:pt idx="5">
                  <c:v>115968.15949999999</c:v>
                </c:pt>
                <c:pt idx="6">
                  <c:v>86335.885999999999</c:v>
                </c:pt>
                <c:pt idx="7">
                  <c:v>11178.647999999999</c:v>
                </c:pt>
              </c:numCache>
            </c:numRef>
          </c:val>
          <c:extLst>
            <c:ext xmlns:c16="http://schemas.microsoft.com/office/drawing/2014/chart" uri="{C3380CC4-5D6E-409C-BE32-E72D297353CC}">
              <c16:uniqueId val="{00000001-EB36-44C4-ACCD-80628430F3EF}"/>
            </c:ext>
          </c:extLst>
        </c:ser>
        <c:ser>
          <c:idx val="2"/>
          <c:order val="2"/>
          <c:tx>
            <c:strRef>
              <c:f>'PIVOT TABLES'!$Q$138:$Q$139</c:f>
              <c:strCache>
                <c:ptCount val="1"/>
                <c:pt idx="0">
                  <c:v>Home &amp; Kitchen</c:v>
                </c:pt>
              </c:strCache>
            </c:strRef>
          </c:tx>
          <c:spPr>
            <a:solidFill>
              <a:schemeClr val="accent3"/>
            </a:solidFill>
            <a:ln>
              <a:noFill/>
            </a:ln>
            <a:effectLst/>
          </c:spPr>
          <c:invertIfNegative val="0"/>
          <c:cat>
            <c:strRef>
              <c:f>'PIVOT TABLES'!$N$140:$N$148</c:f>
              <c:strCache>
                <c:ptCount val="8"/>
                <c:pt idx="0">
                  <c:v>Italy</c:v>
                </c:pt>
                <c:pt idx="1">
                  <c:v>United Kingdom</c:v>
                </c:pt>
                <c:pt idx="2">
                  <c:v>Poland</c:v>
                </c:pt>
                <c:pt idx="3">
                  <c:v>France</c:v>
                </c:pt>
                <c:pt idx="4">
                  <c:v>Germany</c:v>
                </c:pt>
                <c:pt idx="5">
                  <c:v>Spain</c:v>
                </c:pt>
                <c:pt idx="6">
                  <c:v>Netherlands</c:v>
                </c:pt>
                <c:pt idx="7">
                  <c:v>Germnay</c:v>
                </c:pt>
              </c:strCache>
            </c:strRef>
          </c:cat>
          <c:val>
            <c:numRef>
              <c:f>'PIVOT TABLES'!$Q$140:$Q$148</c:f>
              <c:numCache>
                <c:formatCode>"€"\ #,##0.00;\-"€"\ #,##0.00;"€"\ #,##0.00</c:formatCode>
                <c:ptCount val="8"/>
                <c:pt idx="0">
                  <c:v>148617.85599999997</c:v>
                </c:pt>
                <c:pt idx="1">
                  <c:v>128876.98000000003</c:v>
                </c:pt>
                <c:pt idx="2">
                  <c:v>103223.40599999999</c:v>
                </c:pt>
                <c:pt idx="3">
                  <c:v>105740.33200000001</c:v>
                </c:pt>
                <c:pt idx="4">
                  <c:v>122694.17799999999</c:v>
                </c:pt>
                <c:pt idx="5">
                  <c:v>105118.82450000003</c:v>
                </c:pt>
                <c:pt idx="6">
                  <c:v>77432.9755</c:v>
                </c:pt>
                <c:pt idx="7">
                  <c:v>7425.8590000000004</c:v>
                </c:pt>
              </c:numCache>
            </c:numRef>
          </c:val>
          <c:extLst>
            <c:ext xmlns:c16="http://schemas.microsoft.com/office/drawing/2014/chart" uri="{C3380CC4-5D6E-409C-BE32-E72D297353CC}">
              <c16:uniqueId val="{00000002-EB36-44C4-ACCD-80628430F3EF}"/>
            </c:ext>
          </c:extLst>
        </c:ser>
        <c:ser>
          <c:idx val="3"/>
          <c:order val="3"/>
          <c:tx>
            <c:strRef>
              <c:f>'PIVOT TABLES'!$R$138:$R$139</c:f>
              <c:strCache>
                <c:ptCount val="1"/>
                <c:pt idx="0">
                  <c:v>Sports</c:v>
                </c:pt>
              </c:strCache>
            </c:strRef>
          </c:tx>
          <c:spPr>
            <a:solidFill>
              <a:schemeClr val="accent4"/>
            </a:solidFill>
            <a:ln>
              <a:noFill/>
            </a:ln>
            <a:effectLst/>
          </c:spPr>
          <c:invertIfNegative val="0"/>
          <c:cat>
            <c:strRef>
              <c:f>'PIVOT TABLES'!$N$140:$N$148</c:f>
              <c:strCache>
                <c:ptCount val="8"/>
                <c:pt idx="0">
                  <c:v>Italy</c:v>
                </c:pt>
                <c:pt idx="1">
                  <c:v>United Kingdom</c:v>
                </c:pt>
                <c:pt idx="2">
                  <c:v>Poland</c:v>
                </c:pt>
                <c:pt idx="3">
                  <c:v>France</c:v>
                </c:pt>
                <c:pt idx="4">
                  <c:v>Germany</c:v>
                </c:pt>
                <c:pt idx="5">
                  <c:v>Spain</c:v>
                </c:pt>
                <c:pt idx="6">
                  <c:v>Netherlands</c:v>
                </c:pt>
                <c:pt idx="7">
                  <c:v>Germnay</c:v>
                </c:pt>
              </c:strCache>
            </c:strRef>
          </c:cat>
          <c:val>
            <c:numRef>
              <c:f>'PIVOT TABLES'!$R$140:$R$148</c:f>
              <c:numCache>
                <c:formatCode>"€"\ #,##0.00;\-"€"\ #,##0.00;"€"\ #,##0.00</c:formatCode>
                <c:ptCount val="8"/>
                <c:pt idx="0">
                  <c:v>77036.344500000007</c:v>
                </c:pt>
                <c:pt idx="1">
                  <c:v>77536.932499999981</c:v>
                </c:pt>
                <c:pt idx="2">
                  <c:v>77527.618499999982</c:v>
                </c:pt>
                <c:pt idx="3">
                  <c:v>79967.661499999987</c:v>
                </c:pt>
                <c:pt idx="4">
                  <c:v>64987.578500000003</c:v>
                </c:pt>
                <c:pt idx="5">
                  <c:v>53985.143999999993</c:v>
                </c:pt>
                <c:pt idx="6">
                  <c:v>73731.305500000002</c:v>
                </c:pt>
                <c:pt idx="7">
                  <c:v>5380.0465000000004</c:v>
                </c:pt>
              </c:numCache>
            </c:numRef>
          </c:val>
          <c:extLst>
            <c:ext xmlns:c16="http://schemas.microsoft.com/office/drawing/2014/chart" uri="{C3380CC4-5D6E-409C-BE32-E72D297353CC}">
              <c16:uniqueId val="{00000003-EB36-44C4-ACCD-80628430F3EF}"/>
            </c:ext>
          </c:extLst>
        </c:ser>
        <c:dLbls>
          <c:showLegendKey val="0"/>
          <c:showVal val="0"/>
          <c:showCatName val="0"/>
          <c:showSerName val="0"/>
          <c:showPercent val="0"/>
          <c:showBubbleSize val="0"/>
        </c:dLbls>
        <c:gapWidth val="150"/>
        <c:overlap val="100"/>
        <c:axId val="804360080"/>
        <c:axId val="804360560"/>
      </c:barChart>
      <c:catAx>
        <c:axId val="8043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360560"/>
        <c:crosses val="autoZero"/>
        <c:auto val="1"/>
        <c:lblAlgn val="ctr"/>
        <c:lblOffset val="100"/>
        <c:noMultiLvlLbl val="0"/>
      </c:catAx>
      <c:valAx>
        <c:axId val="8043605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quot;\ #,##0.00;&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360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 TABLES!PivotTable7</c:name>
    <c:fmtId val="7"/>
  </c:pivotSource>
  <c:chart>
    <c:title>
      <c:tx>
        <c:rich>
          <a:bodyPr rot="0" spcFirstLastPara="1" vertOverflow="ellipsis" vert="horz" wrap="square" anchor="ctr" anchorCtr="1"/>
          <a:lstStyle/>
          <a:p>
            <a:pPr algn="ctr" rtl="0">
              <a:defRPr lang="en-US" sz="1400" b="1" i="0" u="none" strike="noStrike" kern="1200" cap="all" spc="50" baseline="0">
                <a:solidFill>
                  <a:sysClr val="windowText" lastClr="000000">
                    <a:lumMod val="65000"/>
                    <a:lumOff val="35000"/>
                  </a:sysClr>
                </a:solidFill>
                <a:latin typeface="+mn-lt"/>
                <a:ea typeface="+mn-ea"/>
                <a:cs typeface="+mn-cs"/>
              </a:defRPr>
            </a:pPr>
            <a:r>
              <a:rPr lang="en-US" sz="1400" b="1" i="0" u="none" strike="noStrike" kern="1200" cap="all" spc="50" baseline="0">
                <a:solidFill>
                  <a:sysClr val="windowText" lastClr="000000">
                    <a:lumMod val="65000"/>
                    <a:lumOff val="35000"/>
                  </a:sysClr>
                </a:solidFill>
                <a:latin typeface="+mn-lt"/>
                <a:ea typeface="+mn-ea"/>
                <a:cs typeface="+mn-cs"/>
              </a:rPr>
              <a:t>Number OF RETURNED PRODUCTS</a:t>
            </a:r>
          </a:p>
        </c:rich>
      </c:tx>
      <c:overlay val="0"/>
      <c:spPr>
        <a:noFill/>
        <a:ln>
          <a:noFill/>
        </a:ln>
        <a:effectLst/>
      </c:spPr>
      <c:txPr>
        <a:bodyPr rot="0" spcFirstLastPara="1" vertOverflow="ellipsis" vert="horz" wrap="square" anchor="ctr" anchorCtr="1"/>
        <a:lstStyle/>
        <a:p>
          <a:pPr algn="ctr" rtl="0">
            <a:defRPr lang="en-US" sz="14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TABLES'!$F$75:$F$76</c:f>
              <c:strCache>
                <c:ptCount val="1"/>
                <c:pt idx="0">
                  <c:v>Customer Remorse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TABLES'!$E$77:$E$81</c:f>
              <c:strCache>
                <c:ptCount val="4"/>
                <c:pt idx="0">
                  <c:v>Electronics</c:v>
                </c:pt>
                <c:pt idx="1">
                  <c:v>Home &amp; Kitchen</c:v>
                </c:pt>
                <c:pt idx="2">
                  <c:v>Office</c:v>
                </c:pt>
                <c:pt idx="3">
                  <c:v>Sports</c:v>
                </c:pt>
              </c:strCache>
            </c:strRef>
          </c:cat>
          <c:val>
            <c:numRef>
              <c:f>'PIVOT TABLES'!$F$77:$F$81</c:f>
              <c:numCache>
                <c:formatCode>General</c:formatCode>
                <c:ptCount val="4"/>
                <c:pt idx="0">
                  <c:v>12</c:v>
                </c:pt>
                <c:pt idx="1">
                  <c:v>13</c:v>
                </c:pt>
                <c:pt idx="2">
                  <c:v>2</c:v>
                </c:pt>
                <c:pt idx="3">
                  <c:v>4</c:v>
                </c:pt>
              </c:numCache>
            </c:numRef>
          </c:val>
          <c:extLst>
            <c:ext xmlns:c16="http://schemas.microsoft.com/office/drawing/2014/chart" uri="{C3380CC4-5D6E-409C-BE32-E72D297353CC}">
              <c16:uniqueId val="{00000009-CE07-4F44-B246-D412BDF818FC}"/>
            </c:ext>
          </c:extLst>
        </c:ser>
        <c:ser>
          <c:idx val="1"/>
          <c:order val="1"/>
          <c:tx>
            <c:strRef>
              <c:f>'PIVOT TABLES'!$G$75:$G$76</c:f>
              <c:strCache>
                <c:ptCount val="1"/>
                <c:pt idx="0">
                  <c:v>Damaged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TABLES'!$E$77:$E$81</c:f>
              <c:strCache>
                <c:ptCount val="4"/>
                <c:pt idx="0">
                  <c:v>Electronics</c:v>
                </c:pt>
                <c:pt idx="1">
                  <c:v>Home &amp; Kitchen</c:v>
                </c:pt>
                <c:pt idx="2">
                  <c:v>Office</c:v>
                </c:pt>
                <c:pt idx="3">
                  <c:v>Sports</c:v>
                </c:pt>
              </c:strCache>
            </c:strRef>
          </c:cat>
          <c:val>
            <c:numRef>
              <c:f>'PIVOT TABLES'!$G$77:$G$81</c:f>
              <c:numCache>
                <c:formatCode>General</c:formatCode>
                <c:ptCount val="4"/>
                <c:pt idx="0">
                  <c:v>15</c:v>
                </c:pt>
                <c:pt idx="1">
                  <c:v>2</c:v>
                </c:pt>
                <c:pt idx="2">
                  <c:v>16</c:v>
                </c:pt>
                <c:pt idx="3">
                  <c:v>4</c:v>
                </c:pt>
              </c:numCache>
            </c:numRef>
          </c:val>
          <c:extLst>
            <c:ext xmlns:c16="http://schemas.microsoft.com/office/drawing/2014/chart" uri="{C3380CC4-5D6E-409C-BE32-E72D297353CC}">
              <c16:uniqueId val="{00000001-8415-4851-A241-79244A7108CB}"/>
            </c:ext>
          </c:extLst>
        </c:ser>
        <c:ser>
          <c:idx val="2"/>
          <c:order val="2"/>
          <c:tx>
            <c:strRef>
              <c:f>'PIVOT TABLES'!$H$75:$H$76</c:f>
              <c:strCache>
                <c:ptCount val="1"/>
                <c:pt idx="0">
                  <c:v>Defective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TABLES'!$E$77:$E$81</c:f>
              <c:strCache>
                <c:ptCount val="4"/>
                <c:pt idx="0">
                  <c:v>Electronics</c:v>
                </c:pt>
                <c:pt idx="1">
                  <c:v>Home &amp; Kitchen</c:v>
                </c:pt>
                <c:pt idx="2">
                  <c:v>Office</c:v>
                </c:pt>
                <c:pt idx="3">
                  <c:v>Sports</c:v>
                </c:pt>
              </c:strCache>
            </c:strRef>
          </c:cat>
          <c:val>
            <c:numRef>
              <c:f>'PIVOT TABLES'!$H$77:$H$81</c:f>
              <c:numCache>
                <c:formatCode>General</c:formatCode>
                <c:ptCount val="4"/>
                <c:pt idx="0">
                  <c:v>9</c:v>
                </c:pt>
                <c:pt idx="1">
                  <c:v>17</c:v>
                </c:pt>
                <c:pt idx="2">
                  <c:v>8</c:v>
                </c:pt>
                <c:pt idx="3">
                  <c:v>8</c:v>
                </c:pt>
              </c:numCache>
            </c:numRef>
          </c:val>
          <c:extLst>
            <c:ext xmlns:c16="http://schemas.microsoft.com/office/drawing/2014/chart" uri="{C3380CC4-5D6E-409C-BE32-E72D297353CC}">
              <c16:uniqueId val="{00000002-8415-4851-A241-79244A7108CB}"/>
            </c:ext>
          </c:extLst>
        </c:ser>
        <c:ser>
          <c:idx val="3"/>
          <c:order val="3"/>
          <c:tx>
            <c:strRef>
              <c:f>'PIVOT TABLES'!$I$75:$I$76</c:f>
              <c:strCache>
                <c:ptCount val="1"/>
                <c:pt idx="0">
                  <c:v>Wrong Item</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TABLES'!$E$77:$E$81</c:f>
              <c:strCache>
                <c:ptCount val="4"/>
                <c:pt idx="0">
                  <c:v>Electronics</c:v>
                </c:pt>
                <c:pt idx="1">
                  <c:v>Home &amp; Kitchen</c:v>
                </c:pt>
                <c:pt idx="2">
                  <c:v>Office</c:v>
                </c:pt>
                <c:pt idx="3">
                  <c:v>Sports</c:v>
                </c:pt>
              </c:strCache>
            </c:strRef>
          </c:cat>
          <c:val>
            <c:numRef>
              <c:f>'PIVOT TABLES'!$I$77:$I$81</c:f>
              <c:numCache>
                <c:formatCode>General</c:formatCode>
                <c:ptCount val="4"/>
                <c:pt idx="0">
                  <c:v>8</c:v>
                </c:pt>
                <c:pt idx="1">
                  <c:v>12</c:v>
                </c:pt>
                <c:pt idx="2">
                  <c:v>7</c:v>
                </c:pt>
                <c:pt idx="3">
                  <c:v>6</c:v>
                </c:pt>
              </c:numCache>
            </c:numRef>
          </c:val>
          <c:extLst>
            <c:ext xmlns:c16="http://schemas.microsoft.com/office/drawing/2014/chart" uri="{C3380CC4-5D6E-409C-BE32-E72D297353CC}">
              <c16:uniqueId val="{00000003-8415-4851-A241-79244A7108CB}"/>
            </c:ext>
          </c:extLst>
        </c:ser>
        <c:dLbls>
          <c:dLblPos val="ctr"/>
          <c:showLegendKey val="0"/>
          <c:showVal val="1"/>
          <c:showCatName val="0"/>
          <c:showSerName val="0"/>
          <c:showPercent val="0"/>
          <c:showBubbleSize val="0"/>
        </c:dLbls>
        <c:gapWidth val="150"/>
        <c:overlap val="100"/>
        <c:serLines>
          <c:spPr>
            <a:ln w="9525" cap="flat" cmpd="sng" algn="ctr">
              <a:solidFill>
                <a:schemeClr val="tx1">
                  <a:lumMod val="35000"/>
                  <a:lumOff val="65000"/>
                </a:schemeClr>
              </a:solidFill>
              <a:round/>
            </a:ln>
            <a:effectLst/>
          </c:spPr>
        </c:serLines>
        <c:axId val="1673066191"/>
        <c:axId val="1673069071"/>
      </c:barChart>
      <c:catAx>
        <c:axId val="1673066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069071"/>
        <c:crosses val="autoZero"/>
        <c:auto val="1"/>
        <c:lblAlgn val="ctr"/>
        <c:lblOffset val="100"/>
        <c:noMultiLvlLbl val="0"/>
      </c:catAx>
      <c:valAx>
        <c:axId val="1673069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0661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10800000" algn="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 TABLES!PivotTable12</c:name>
    <c:fmtId val="3"/>
  </c:pivotSource>
  <c:chart>
    <c:title>
      <c:tx>
        <c:rich>
          <a:bodyPr rot="0" spcFirstLastPara="1" vertOverflow="ellipsis" vert="horz" wrap="square" anchor="ctr" anchorCtr="1"/>
          <a:lstStyle/>
          <a:p>
            <a:pPr>
              <a:defRPr lang="en-US" sz="1400" b="1" i="0" u="none" strike="noStrike" kern="1200" cap="all" spc="50" baseline="0">
                <a:solidFill>
                  <a:sysClr val="windowText" lastClr="000000">
                    <a:lumMod val="65000"/>
                    <a:lumOff val="35000"/>
                  </a:sysClr>
                </a:solidFill>
                <a:latin typeface="+mn-lt"/>
                <a:ea typeface="+mn-ea"/>
                <a:cs typeface="+mn-cs"/>
              </a:defRPr>
            </a:pPr>
            <a:r>
              <a:rPr lang="en-US" sz="1400" b="1" i="0" u="none" strike="noStrike" kern="1200" cap="all" spc="50" baseline="0">
                <a:solidFill>
                  <a:sysClr val="windowText" lastClr="000000">
                    <a:lumMod val="65000"/>
                    <a:lumOff val="35000"/>
                  </a:sysClr>
                </a:solidFill>
                <a:latin typeface="+mn-lt"/>
                <a:ea typeface="+mn-ea"/>
                <a:cs typeface="+mn-cs"/>
              </a:rPr>
              <a:t>NUMBER OF ORDERS BY COUNTRY</a:t>
            </a:r>
          </a:p>
        </c:rich>
      </c:tx>
      <c:overlay val="0"/>
      <c:spPr>
        <a:noFill/>
        <a:ln>
          <a:noFill/>
        </a:ln>
        <a:effectLst/>
      </c:spPr>
      <c:txPr>
        <a:bodyPr rot="0" spcFirstLastPara="1" vertOverflow="ellipsis" vert="horz" wrap="square" anchor="ctr" anchorCtr="1"/>
        <a:lstStyle/>
        <a:p>
          <a:pPr>
            <a:defRPr lang="en-US" sz="14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TABLES'!$F$158:$F$159</c:f>
              <c:strCache>
                <c:ptCount val="1"/>
                <c:pt idx="0">
                  <c:v>Electronics</c:v>
                </c:pt>
              </c:strCache>
            </c:strRef>
          </c:tx>
          <c:spPr>
            <a:solidFill>
              <a:schemeClr val="accent1"/>
            </a:solidFill>
            <a:ln>
              <a:noFill/>
            </a:ln>
            <a:effectLst/>
          </c:spPr>
          <c:invertIfNegative val="0"/>
          <c:cat>
            <c:strRef>
              <c:f>'PIVOT TABLES'!$E$160:$E$168</c:f>
              <c:strCache>
                <c:ptCount val="8"/>
                <c:pt idx="0">
                  <c:v>Italy</c:v>
                </c:pt>
                <c:pt idx="1">
                  <c:v>France</c:v>
                </c:pt>
                <c:pt idx="2">
                  <c:v>United Kingdom</c:v>
                </c:pt>
                <c:pt idx="3">
                  <c:v>Poland</c:v>
                </c:pt>
                <c:pt idx="4">
                  <c:v>Germany</c:v>
                </c:pt>
                <c:pt idx="5">
                  <c:v>Spain</c:v>
                </c:pt>
                <c:pt idx="6">
                  <c:v>Netherlands</c:v>
                </c:pt>
                <c:pt idx="7">
                  <c:v>Germnay</c:v>
                </c:pt>
              </c:strCache>
            </c:strRef>
          </c:cat>
          <c:val>
            <c:numRef>
              <c:f>'PIVOT TABLES'!$F$160:$F$168</c:f>
              <c:numCache>
                <c:formatCode>#,##0</c:formatCode>
                <c:ptCount val="8"/>
                <c:pt idx="0">
                  <c:v>114</c:v>
                </c:pt>
                <c:pt idx="1">
                  <c:v>107</c:v>
                </c:pt>
                <c:pt idx="2">
                  <c:v>102</c:v>
                </c:pt>
                <c:pt idx="3">
                  <c:v>105</c:v>
                </c:pt>
                <c:pt idx="4">
                  <c:v>90</c:v>
                </c:pt>
                <c:pt idx="5">
                  <c:v>68</c:v>
                </c:pt>
                <c:pt idx="6">
                  <c:v>74</c:v>
                </c:pt>
                <c:pt idx="7">
                  <c:v>6</c:v>
                </c:pt>
              </c:numCache>
            </c:numRef>
          </c:val>
          <c:extLst>
            <c:ext xmlns:c16="http://schemas.microsoft.com/office/drawing/2014/chart" uri="{C3380CC4-5D6E-409C-BE32-E72D297353CC}">
              <c16:uniqueId val="{00000007-C905-46B2-ABEA-655A5640E6BF}"/>
            </c:ext>
          </c:extLst>
        </c:ser>
        <c:ser>
          <c:idx val="1"/>
          <c:order val="1"/>
          <c:tx>
            <c:strRef>
              <c:f>'PIVOT TABLES'!$G$158:$G$159</c:f>
              <c:strCache>
                <c:ptCount val="1"/>
                <c:pt idx="0">
                  <c:v>Home &amp; Kitchen</c:v>
                </c:pt>
              </c:strCache>
            </c:strRef>
          </c:tx>
          <c:spPr>
            <a:solidFill>
              <a:schemeClr val="accent2"/>
            </a:solidFill>
            <a:ln>
              <a:noFill/>
            </a:ln>
            <a:effectLst/>
          </c:spPr>
          <c:invertIfNegative val="0"/>
          <c:cat>
            <c:strRef>
              <c:f>'PIVOT TABLES'!$E$160:$E$168</c:f>
              <c:strCache>
                <c:ptCount val="8"/>
                <c:pt idx="0">
                  <c:v>Italy</c:v>
                </c:pt>
                <c:pt idx="1">
                  <c:v>France</c:v>
                </c:pt>
                <c:pt idx="2">
                  <c:v>United Kingdom</c:v>
                </c:pt>
                <c:pt idx="3">
                  <c:v>Poland</c:v>
                </c:pt>
                <c:pt idx="4">
                  <c:v>Germany</c:v>
                </c:pt>
                <c:pt idx="5">
                  <c:v>Spain</c:v>
                </c:pt>
                <c:pt idx="6">
                  <c:v>Netherlands</c:v>
                </c:pt>
                <c:pt idx="7">
                  <c:v>Germnay</c:v>
                </c:pt>
              </c:strCache>
            </c:strRef>
          </c:cat>
          <c:val>
            <c:numRef>
              <c:f>'PIVOT TABLES'!$G$160:$G$168</c:f>
              <c:numCache>
                <c:formatCode>#,##0</c:formatCode>
                <c:ptCount val="8"/>
                <c:pt idx="0">
                  <c:v>107</c:v>
                </c:pt>
                <c:pt idx="1">
                  <c:v>85</c:v>
                </c:pt>
                <c:pt idx="2">
                  <c:v>97</c:v>
                </c:pt>
                <c:pt idx="3">
                  <c:v>87</c:v>
                </c:pt>
                <c:pt idx="4">
                  <c:v>85</c:v>
                </c:pt>
                <c:pt idx="5">
                  <c:v>68</c:v>
                </c:pt>
                <c:pt idx="6">
                  <c:v>70</c:v>
                </c:pt>
                <c:pt idx="7">
                  <c:v>4</c:v>
                </c:pt>
              </c:numCache>
            </c:numRef>
          </c:val>
          <c:extLst>
            <c:ext xmlns:c16="http://schemas.microsoft.com/office/drawing/2014/chart" uri="{C3380CC4-5D6E-409C-BE32-E72D297353CC}">
              <c16:uniqueId val="{00000001-221D-4EA1-97AC-5E83C3C52070}"/>
            </c:ext>
          </c:extLst>
        </c:ser>
        <c:ser>
          <c:idx val="2"/>
          <c:order val="2"/>
          <c:tx>
            <c:strRef>
              <c:f>'PIVOT TABLES'!$H$158:$H$159</c:f>
              <c:strCache>
                <c:ptCount val="1"/>
                <c:pt idx="0">
                  <c:v>Office</c:v>
                </c:pt>
              </c:strCache>
            </c:strRef>
          </c:tx>
          <c:spPr>
            <a:solidFill>
              <a:schemeClr val="accent3"/>
            </a:solidFill>
            <a:ln>
              <a:noFill/>
            </a:ln>
            <a:effectLst/>
          </c:spPr>
          <c:invertIfNegative val="0"/>
          <c:cat>
            <c:strRef>
              <c:f>'PIVOT TABLES'!$E$160:$E$168</c:f>
              <c:strCache>
                <c:ptCount val="8"/>
                <c:pt idx="0">
                  <c:v>Italy</c:v>
                </c:pt>
                <c:pt idx="1">
                  <c:v>France</c:v>
                </c:pt>
                <c:pt idx="2">
                  <c:v>United Kingdom</c:v>
                </c:pt>
                <c:pt idx="3">
                  <c:v>Poland</c:v>
                </c:pt>
                <c:pt idx="4">
                  <c:v>Germany</c:v>
                </c:pt>
                <c:pt idx="5">
                  <c:v>Spain</c:v>
                </c:pt>
                <c:pt idx="6">
                  <c:v>Netherlands</c:v>
                </c:pt>
                <c:pt idx="7">
                  <c:v>Germnay</c:v>
                </c:pt>
              </c:strCache>
            </c:strRef>
          </c:cat>
          <c:val>
            <c:numRef>
              <c:f>'PIVOT TABLES'!$H$160:$H$168</c:f>
              <c:numCache>
                <c:formatCode>#,##0</c:formatCode>
                <c:ptCount val="8"/>
                <c:pt idx="0">
                  <c:v>74</c:v>
                </c:pt>
                <c:pt idx="1">
                  <c:v>87</c:v>
                </c:pt>
                <c:pt idx="2">
                  <c:v>85</c:v>
                </c:pt>
                <c:pt idx="3">
                  <c:v>84</c:v>
                </c:pt>
                <c:pt idx="4">
                  <c:v>78</c:v>
                </c:pt>
                <c:pt idx="5">
                  <c:v>69</c:v>
                </c:pt>
                <c:pt idx="6">
                  <c:v>55</c:v>
                </c:pt>
                <c:pt idx="7">
                  <c:v>4</c:v>
                </c:pt>
              </c:numCache>
            </c:numRef>
          </c:val>
          <c:extLst>
            <c:ext xmlns:c16="http://schemas.microsoft.com/office/drawing/2014/chart" uri="{C3380CC4-5D6E-409C-BE32-E72D297353CC}">
              <c16:uniqueId val="{00000002-221D-4EA1-97AC-5E83C3C52070}"/>
            </c:ext>
          </c:extLst>
        </c:ser>
        <c:ser>
          <c:idx val="3"/>
          <c:order val="3"/>
          <c:tx>
            <c:strRef>
              <c:f>'PIVOT TABLES'!$I$158:$I$159</c:f>
              <c:strCache>
                <c:ptCount val="1"/>
                <c:pt idx="0">
                  <c:v>Sports</c:v>
                </c:pt>
              </c:strCache>
            </c:strRef>
          </c:tx>
          <c:spPr>
            <a:solidFill>
              <a:schemeClr val="accent4"/>
            </a:solidFill>
            <a:ln>
              <a:noFill/>
            </a:ln>
            <a:effectLst/>
          </c:spPr>
          <c:invertIfNegative val="0"/>
          <c:cat>
            <c:strRef>
              <c:f>'PIVOT TABLES'!$E$160:$E$168</c:f>
              <c:strCache>
                <c:ptCount val="8"/>
                <c:pt idx="0">
                  <c:v>Italy</c:v>
                </c:pt>
                <c:pt idx="1">
                  <c:v>France</c:v>
                </c:pt>
                <c:pt idx="2">
                  <c:v>United Kingdom</c:v>
                </c:pt>
                <c:pt idx="3">
                  <c:v>Poland</c:v>
                </c:pt>
                <c:pt idx="4">
                  <c:v>Germany</c:v>
                </c:pt>
                <c:pt idx="5">
                  <c:v>Spain</c:v>
                </c:pt>
                <c:pt idx="6">
                  <c:v>Netherlands</c:v>
                </c:pt>
                <c:pt idx="7">
                  <c:v>Germnay</c:v>
                </c:pt>
              </c:strCache>
            </c:strRef>
          </c:cat>
          <c:val>
            <c:numRef>
              <c:f>'PIVOT TABLES'!$I$160:$I$168</c:f>
              <c:numCache>
                <c:formatCode>#,##0</c:formatCode>
                <c:ptCount val="8"/>
                <c:pt idx="0">
                  <c:v>63</c:v>
                </c:pt>
                <c:pt idx="1">
                  <c:v>78</c:v>
                </c:pt>
                <c:pt idx="2">
                  <c:v>67</c:v>
                </c:pt>
                <c:pt idx="3">
                  <c:v>82</c:v>
                </c:pt>
                <c:pt idx="4">
                  <c:v>55</c:v>
                </c:pt>
                <c:pt idx="5">
                  <c:v>47</c:v>
                </c:pt>
                <c:pt idx="6">
                  <c:v>59</c:v>
                </c:pt>
                <c:pt idx="7">
                  <c:v>5</c:v>
                </c:pt>
              </c:numCache>
            </c:numRef>
          </c:val>
          <c:extLst>
            <c:ext xmlns:c16="http://schemas.microsoft.com/office/drawing/2014/chart" uri="{C3380CC4-5D6E-409C-BE32-E72D297353CC}">
              <c16:uniqueId val="{00000003-221D-4EA1-97AC-5E83C3C52070}"/>
            </c:ext>
          </c:extLst>
        </c:ser>
        <c:dLbls>
          <c:showLegendKey val="0"/>
          <c:showVal val="0"/>
          <c:showCatName val="0"/>
          <c:showSerName val="0"/>
          <c:showPercent val="0"/>
          <c:showBubbleSize val="0"/>
        </c:dLbls>
        <c:gapWidth val="150"/>
        <c:overlap val="100"/>
        <c:axId val="1917006095"/>
        <c:axId val="1917008495"/>
      </c:barChart>
      <c:catAx>
        <c:axId val="1917006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008495"/>
        <c:crosses val="autoZero"/>
        <c:auto val="1"/>
        <c:lblAlgn val="ctr"/>
        <c:lblOffset val="100"/>
        <c:noMultiLvlLbl val="0"/>
      </c:catAx>
      <c:valAx>
        <c:axId val="191700849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006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[Sales_Dashboard.xlsm]PIVOT TABLES!PivotTable1</c:name>
    <c:fmtId val="12"/>
  </c:pivotSource>
  <c:chart>
    <c:title>
      <c:tx>
        <c:rich>
          <a:bodyPr rot="0" spcFirstLastPara="1" vertOverflow="ellipsis" vert="horz" wrap="square" anchor="ctr" anchorCtr="1"/>
          <a:lstStyle/>
          <a:p>
            <a:pPr>
              <a:defRPr lang="en-US" sz="1400" b="1" i="0" u="none" strike="noStrike" kern="1200" cap="all" spc="50" baseline="0">
                <a:solidFill>
                  <a:sysClr val="windowText" lastClr="000000">
                    <a:lumMod val="65000"/>
                    <a:lumOff val="35000"/>
                  </a:sysClr>
                </a:solidFill>
                <a:latin typeface="+mn-lt"/>
                <a:ea typeface="+mn-ea"/>
                <a:cs typeface="+mn-cs"/>
              </a:defRPr>
            </a:pPr>
            <a:r>
              <a:rPr lang="en-US" sz="1400" b="1" i="0" u="none" strike="noStrike" kern="1200" cap="all" spc="50" baseline="0">
                <a:solidFill>
                  <a:sysClr val="windowText" lastClr="000000">
                    <a:lumMod val="65000"/>
                    <a:lumOff val="35000"/>
                  </a:sysClr>
                </a:solidFill>
                <a:latin typeface="+mn-lt"/>
                <a:ea typeface="+mn-ea"/>
                <a:cs typeface="+mn-cs"/>
              </a:rPr>
              <a:t>Monthly Target VS Actual REVENUE</a:t>
            </a:r>
          </a:p>
        </c:rich>
      </c:tx>
      <c:overlay val="0"/>
      <c:spPr>
        <a:noFill/>
        <a:ln>
          <a:noFill/>
        </a:ln>
        <a:effectLst/>
      </c:spPr>
      <c:txPr>
        <a:bodyPr rot="0" spcFirstLastPara="1" vertOverflow="ellipsis" vert="horz" wrap="square" anchor="ctr" anchorCtr="1"/>
        <a:lstStyle/>
        <a:p>
          <a:pPr>
            <a:defRPr lang="en-US" sz="14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TABLES'!$W$1</c:f>
              <c:strCache>
                <c:ptCount val="1"/>
                <c:pt idx="0">
                  <c:v>Total Revenue</c:v>
                </c:pt>
              </c:strCache>
            </c:strRef>
          </c:tx>
          <c:spPr>
            <a:solidFill>
              <a:schemeClr val="accent1"/>
            </a:solidFill>
            <a:ln>
              <a:noFill/>
            </a:ln>
            <a:effectLst/>
          </c:spPr>
          <c:invertIfNegative val="0"/>
          <c:cat>
            <c:strRef>
              <c:f>'PIVOT TABLES'!$V$2:$V$26</c:f>
              <c:strCache>
                <c:ptCount val="24"/>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pt idx="17">
                  <c:v>2025-06</c:v>
                </c:pt>
                <c:pt idx="18">
                  <c:v>2025-07</c:v>
                </c:pt>
                <c:pt idx="19">
                  <c:v>2025-08</c:v>
                </c:pt>
                <c:pt idx="20">
                  <c:v>2025-09</c:v>
                </c:pt>
                <c:pt idx="21">
                  <c:v>2025-10</c:v>
                </c:pt>
                <c:pt idx="22">
                  <c:v>2025-11</c:v>
                </c:pt>
                <c:pt idx="23">
                  <c:v>2025-12</c:v>
                </c:pt>
              </c:strCache>
            </c:strRef>
          </c:cat>
          <c:val>
            <c:numRef>
              <c:f>'PIVOT TABLES'!$W$2:$W$26</c:f>
              <c:numCache>
                <c:formatCode>"€"\ #,##0.00;\-"€"\ #,##0.00;"€"\ #,##0.00</c:formatCode>
                <c:ptCount val="24"/>
                <c:pt idx="0">
                  <c:v>140575.16950000002</c:v>
                </c:pt>
                <c:pt idx="1">
                  <c:v>137278.89799999999</c:v>
                </c:pt>
                <c:pt idx="2">
                  <c:v>79855.58199999998</c:v>
                </c:pt>
                <c:pt idx="3">
                  <c:v>102990.42450000004</c:v>
                </c:pt>
                <c:pt idx="4">
                  <c:v>145777.68849999999</c:v>
                </c:pt>
                <c:pt idx="5">
                  <c:v>88748.051000000007</c:v>
                </c:pt>
                <c:pt idx="6">
                  <c:v>203883.69700000001</c:v>
                </c:pt>
                <c:pt idx="7">
                  <c:v>183306.74050000007</c:v>
                </c:pt>
                <c:pt idx="8">
                  <c:v>135379.39799999999</c:v>
                </c:pt>
                <c:pt idx="9">
                  <c:v>100496.17150000003</c:v>
                </c:pt>
                <c:pt idx="10">
                  <c:v>131479.21050000002</c:v>
                </c:pt>
                <c:pt idx="11">
                  <c:v>159907.0575</c:v>
                </c:pt>
                <c:pt idx="12">
                  <c:v>126516.5595</c:v>
                </c:pt>
                <c:pt idx="13">
                  <c:v>104453.08449999998</c:v>
                </c:pt>
                <c:pt idx="14">
                  <c:v>158260.85649999991</c:v>
                </c:pt>
                <c:pt idx="15">
                  <c:v>119250.95649999999</c:v>
                </c:pt>
                <c:pt idx="16">
                  <c:v>158414.22249999995</c:v>
                </c:pt>
                <c:pt idx="17">
                  <c:v>125866.24999999999</c:v>
                </c:pt>
                <c:pt idx="18">
                  <c:v>154361.68300000002</c:v>
                </c:pt>
                <c:pt idx="19">
                  <c:v>129161.33949999994</c:v>
                </c:pt>
                <c:pt idx="20">
                  <c:v>140772.45349999997</c:v>
                </c:pt>
                <c:pt idx="21">
                  <c:v>171449.95249999996</c:v>
                </c:pt>
                <c:pt idx="22">
                  <c:v>94016.286999999968</c:v>
                </c:pt>
                <c:pt idx="23">
                  <c:v>123483.67499999997</c:v>
                </c:pt>
              </c:numCache>
            </c:numRef>
          </c:val>
          <c:extLst>
            <c:ext xmlns:c16="http://schemas.microsoft.com/office/drawing/2014/chart" uri="{C3380CC4-5D6E-409C-BE32-E72D297353CC}">
              <c16:uniqueId val="{00000000-8F0A-45AF-8439-8D6FE6807D9F}"/>
            </c:ext>
          </c:extLst>
        </c:ser>
        <c:dLbls>
          <c:showLegendKey val="0"/>
          <c:showVal val="0"/>
          <c:showCatName val="0"/>
          <c:showSerName val="0"/>
          <c:showPercent val="0"/>
          <c:showBubbleSize val="0"/>
        </c:dLbls>
        <c:gapWidth val="219"/>
        <c:axId val="1968057631"/>
        <c:axId val="588303280"/>
      </c:barChart>
      <c:lineChart>
        <c:grouping val="standard"/>
        <c:varyColors val="0"/>
        <c:ser>
          <c:idx val="1"/>
          <c:order val="1"/>
          <c:tx>
            <c:strRef>
              <c:f>'PIVOT TABLES'!$X$1</c:f>
              <c:strCache>
                <c:ptCount val="1"/>
                <c:pt idx="0">
                  <c:v>Sum of TargetRevenue</c:v>
                </c:pt>
              </c:strCache>
            </c:strRef>
          </c:tx>
          <c:spPr>
            <a:ln w="28575" cap="rnd">
              <a:solidFill>
                <a:schemeClr val="accent2"/>
              </a:solidFill>
              <a:round/>
            </a:ln>
            <a:effectLst/>
          </c:spPr>
          <c:marker>
            <c:symbol val="none"/>
          </c:marker>
          <c:cat>
            <c:strRef>
              <c:f>'PIVOT TABLES'!$V$2:$V$26</c:f>
              <c:strCache>
                <c:ptCount val="24"/>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pt idx="17">
                  <c:v>2025-06</c:v>
                </c:pt>
                <c:pt idx="18">
                  <c:v>2025-07</c:v>
                </c:pt>
                <c:pt idx="19">
                  <c:v>2025-08</c:v>
                </c:pt>
                <c:pt idx="20">
                  <c:v>2025-09</c:v>
                </c:pt>
                <c:pt idx="21">
                  <c:v>2025-10</c:v>
                </c:pt>
                <c:pt idx="22">
                  <c:v>2025-11</c:v>
                </c:pt>
                <c:pt idx="23">
                  <c:v>2025-12</c:v>
                </c:pt>
              </c:strCache>
            </c:strRef>
          </c:cat>
          <c:val>
            <c:numRef>
              <c:f>'PIVOT TABLES'!$X$2:$X$26</c:f>
              <c:numCache>
                <c:formatCode>General</c:formatCode>
                <c:ptCount val="24"/>
                <c:pt idx="0">
                  <c:v>71300</c:v>
                </c:pt>
                <c:pt idx="1">
                  <c:v>65780</c:v>
                </c:pt>
                <c:pt idx="2">
                  <c:v>57270</c:v>
                </c:pt>
                <c:pt idx="3">
                  <c:v>62330</c:v>
                </c:pt>
                <c:pt idx="4">
                  <c:v>72795</c:v>
                </c:pt>
                <c:pt idx="5">
                  <c:v>54165</c:v>
                </c:pt>
                <c:pt idx="6">
                  <c:v>52210</c:v>
                </c:pt>
                <c:pt idx="7">
                  <c:v>49220</c:v>
                </c:pt>
                <c:pt idx="8">
                  <c:v>57615</c:v>
                </c:pt>
                <c:pt idx="9">
                  <c:v>49680</c:v>
                </c:pt>
                <c:pt idx="10">
                  <c:v>62675</c:v>
                </c:pt>
                <c:pt idx="11">
                  <c:v>54165</c:v>
                </c:pt>
                <c:pt idx="12">
                  <c:v>50255</c:v>
                </c:pt>
                <c:pt idx="13">
                  <c:v>59340</c:v>
                </c:pt>
                <c:pt idx="14">
                  <c:v>74060</c:v>
                </c:pt>
                <c:pt idx="15">
                  <c:v>50370</c:v>
                </c:pt>
                <c:pt idx="16">
                  <c:v>54625</c:v>
                </c:pt>
                <c:pt idx="17">
                  <c:v>49795</c:v>
                </c:pt>
                <c:pt idx="18">
                  <c:v>40480</c:v>
                </c:pt>
                <c:pt idx="19">
                  <c:v>61295</c:v>
                </c:pt>
                <c:pt idx="20">
                  <c:v>59800</c:v>
                </c:pt>
                <c:pt idx="21">
                  <c:v>52555</c:v>
                </c:pt>
                <c:pt idx="22">
                  <c:v>70265</c:v>
                </c:pt>
                <c:pt idx="23">
                  <c:v>58420</c:v>
                </c:pt>
              </c:numCache>
            </c:numRef>
          </c:val>
          <c:smooth val="0"/>
          <c:extLst>
            <c:ext xmlns:c16="http://schemas.microsoft.com/office/drawing/2014/chart" uri="{C3380CC4-5D6E-409C-BE32-E72D297353CC}">
              <c16:uniqueId val="{00000001-8F0A-45AF-8439-8D6FE6807D9F}"/>
            </c:ext>
          </c:extLst>
        </c:ser>
        <c:dLbls>
          <c:showLegendKey val="0"/>
          <c:showVal val="0"/>
          <c:showCatName val="0"/>
          <c:showSerName val="0"/>
          <c:showPercent val="0"/>
          <c:showBubbleSize val="0"/>
        </c:dLbls>
        <c:marker val="1"/>
        <c:smooth val="0"/>
        <c:axId val="1968057631"/>
        <c:axId val="588303280"/>
      </c:lineChart>
      <c:catAx>
        <c:axId val="1968057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8303280"/>
        <c:crosses val="autoZero"/>
        <c:auto val="1"/>
        <c:lblAlgn val="ctr"/>
        <c:lblOffset val="100"/>
        <c:noMultiLvlLbl val="0"/>
      </c:catAx>
      <c:valAx>
        <c:axId val="5883032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quot;\ #,##0.00;&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80576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5">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2.png"/><Relationship Id="rId1" Type="http://schemas.openxmlformats.org/officeDocument/2006/relationships/chart" Target="../charts/chart8.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6</xdr:col>
      <xdr:colOff>323544</xdr:colOff>
      <xdr:row>5</xdr:row>
      <xdr:rowOff>72635</xdr:rowOff>
    </xdr:from>
    <xdr:to>
      <xdr:col>16</xdr:col>
      <xdr:colOff>378963</xdr:colOff>
      <xdr:row>33</xdr:row>
      <xdr:rowOff>1630</xdr:rowOff>
    </xdr:to>
    <xdr:graphicFrame macro="">
      <xdr:nvGraphicFramePr>
        <xdr:cNvPr id="2" name="Chart 1">
          <a:extLst>
            <a:ext uri="{FF2B5EF4-FFF2-40B4-BE49-F238E27FC236}">
              <a16:creationId xmlns:a16="http://schemas.microsoft.com/office/drawing/2014/main" id="{12BBDDBB-26DD-C8A4-CEC9-C900286D2E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503654</xdr:colOff>
      <xdr:row>6</xdr:row>
      <xdr:rowOff>0</xdr:rowOff>
    </xdr:from>
    <xdr:to>
      <xdr:col>17</xdr:col>
      <xdr:colOff>990193</xdr:colOff>
      <xdr:row>19</xdr:row>
      <xdr:rowOff>136966</xdr:rowOff>
    </xdr:to>
    <mc:AlternateContent xmlns:mc="http://schemas.openxmlformats.org/markup-compatibility/2006" xmlns:a14="http://schemas.microsoft.com/office/drawing/2010/main">
      <mc:Choice Requires="a14">
        <xdr:graphicFrame macro="">
          <xdr:nvGraphicFramePr>
            <xdr:cNvPr id="3" name="Country">
              <a:extLst>
                <a:ext uri="{FF2B5EF4-FFF2-40B4-BE49-F238E27FC236}">
                  <a16:creationId xmlns:a16="http://schemas.microsoft.com/office/drawing/2014/main" id="{3B2A0A13-DABE-B7D8-ABD6-271B7FCCE4B4}"/>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9387399" y="1080655"/>
              <a:ext cx="1830430" cy="24783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153094</xdr:colOff>
      <xdr:row>44</xdr:row>
      <xdr:rowOff>0</xdr:rowOff>
    </xdr:from>
    <xdr:to>
      <xdr:col>12</xdr:col>
      <xdr:colOff>0</xdr:colOff>
      <xdr:row>64</xdr:row>
      <xdr:rowOff>124690</xdr:rowOff>
    </xdr:to>
    <xdr:graphicFrame macro="">
      <xdr:nvGraphicFramePr>
        <xdr:cNvPr id="4" name="Chart 3">
          <a:extLst>
            <a:ext uri="{FF2B5EF4-FFF2-40B4-BE49-F238E27FC236}">
              <a16:creationId xmlns:a16="http://schemas.microsoft.com/office/drawing/2014/main" id="{71562CD2-75DD-A892-AC9E-2A13C78D86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595745</xdr:colOff>
      <xdr:row>65</xdr:row>
      <xdr:rowOff>96982</xdr:rowOff>
    </xdr:from>
    <xdr:to>
      <xdr:col>19</xdr:col>
      <xdr:colOff>270163</xdr:colOff>
      <xdr:row>92</xdr:row>
      <xdr:rowOff>0</xdr:rowOff>
    </xdr:to>
    <xdr:graphicFrame macro="">
      <xdr:nvGraphicFramePr>
        <xdr:cNvPr id="7" name="Chart 6">
          <a:extLst>
            <a:ext uri="{FF2B5EF4-FFF2-40B4-BE49-F238E27FC236}">
              <a16:creationId xmlns:a16="http://schemas.microsoft.com/office/drawing/2014/main" id="{ADD2E7E8-3DC1-3EAE-7300-2DDB11597C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691872</xdr:colOff>
      <xdr:row>101</xdr:row>
      <xdr:rowOff>0</xdr:rowOff>
    </xdr:from>
    <xdr:to>
      <xdr:col>15</xdr:col>
      <xdr:colOff>490981</xdr:colOff>
      <xdr:row>131</xdr:row>
      <xdr:rowOff>124691</xdr:rowOff>
    </xdr:to>
    <xdr:graphicFrame macro="">
      <xdr:nvGraphicFramePr>
        <xdr:cNvPr id="8" name="Chart 7">
          <a:extLst>
            <a:ext uri="{FF2B5EF4-FFF2-40B4-BE49-F238E27FC236}">
              <a16:creationId xmlns:a16="http://schemas.microsoft.com/office/drawing/2014/main" id="{143608D9-20CB-D0F9-0662-59F0812429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8</xdr:col>
      <xdr:colOff>836122</xdr:colOff>
      <xdr:row>19</xdr:row>
      <xdr:rowOff>14547</xdr:rowOff>
    </xdr:from>
    <xdr:to>
      <xdr:col>10</xdr:col>
      <xdr:colOff>803401</xdr:colOff>
      <xdr:row>32</xdr:row>
      <xdr:rowOff>140104</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DD23FC86-3EBB-B6E8-7E55-24237873B18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756669" y="3436620"/>
              <a:ext cx="18369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41564</xdr:colOff>
      <xdr:row>149</xdr:row>
      <xdr:rowOff>96982</xdr:rowOff>
    </xdr:from>
    <xdr:to>
      <xdr:col>20</xdr:col>
      <xdr:colOff>0</xdr:colOff>
      <xdr:row>164</xdr:row>
      <xdr:rowOff>138545</xdr:rowOff>
    </xdr:to>
    <xdr:graphicFrame macro="">
      <xdr:nvGraphicFramePr>
        <xdr:cNvPr id="11" name="Chart 10">
          <a:extLst>
            <a:ext uri="{FF2B5EF4-FFF2-40B4-BE49-F238E27FC236}">
              <a16:creationId xmlns:a16="http://schemas.microsoft.com/office/drawing/2014/main" id="{0F577A60-196D-125F-F8AF-C6C293DB40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969818</xdr:colOff>
      <xdr:row>155</xdr:row>
      <xdr:rowOff>13855</xdr:rowOff>
    </xdr:from>
    <xdr:to>
      <xdr:col>14</xdr:col>
      <xdr:colOff>0</xdr:colOff>
      <xdr:row>170</xdr:row>
      <xdr:rowOff>55419</xdr:rowOff>
    </xdr:to>
    <xdr:graphicFrame macro="">
      <xdr:nvGraphicFramePr>
        <xdr:cNvPr id="12" name="Chart 11">
          <a:extLst>
            <a:ext uri="{FF2B5EF4-FFF2-40B4-BE49-F238E27FC236}">
              <a16:creationId xmlns:a16="http://schemas.microsoft.com/office/drawing/2014/main" id="{C7A3C1CD-A7B0-1E52-4AA9-283CDFCF69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353291</xdr:colOff>
      <xdr:row>192</xdr:row>
      <xdr:rowOff>13855</xdr:rowOff>
    </xdr:from>
    <xdr:to>
      <xdr:col>9</xdr:col>
      <xdr:colOff>381000</xdr:colOff>
      <xdr:row>207</xdr:row>
      <xdr:rowOff>55418</xdr:rowOff>
    </xdr:to>
    <xdr:graphicFrame macro="">
      <xdr:nvGraphicFramePr>
        <xdr:cNvPr id="5" name="Chart 4">
          <a:extLst>
            <a:ext uri="{FF2B5EF4-FFF2-40B4-BE49-F238E27FC236}">
              <a16:creationId xmlns:a16="http://schemas.microsoft.com/office/drawing/2014/main" id="{69446910-E85E-F3FB-BBA6-C6B6DEA91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11</xdr:col>
      <xdr:colOff>863138</xdr:colOff>
      <xdr:row>182</xdr:row>
      <xdr:rowOff>122613</xdr:rowOff>
    </xdr:from>
    <xdr:to>
      <xdr:col>13</xdr:col>
      <xdr:colOff>475211</xdr:colOff>
      <xdr:row>196</xdr:row>
      <xdr:rowOff>80760</xdr:rowOff>
    </xdr:to>
    <mc:AlternateContent xmlns:mc="http://schemas.openxmlformats.org/markup-compatibility/2006" xmlns:a14="http://schemas.microsoft.com/office/drawing/2010/main">
      <mc:Choice Requires="a14">
        <xdr:graphicFrame macro="">
          <xdr:nvGraphicFramePr>
            <xdr:cNvPr id="6" name="Category 2">
              <a:extLst>
                <a:ext uri="{FF2B5EF4-FFF2-40B4-BE49-F238E27FC236}">
                  <a16:creationId xmlns:a16="http://schemas.microsoft.com/office/drawing/2014/main" id="{54CE4257-F32C-8F28-6A20-AF19CD35C7B6}"/>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3290665" y="33124140"/>
              <a:ext cx="1828800" cy="247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272241</xdr:colOff>
      <xdr:row>182</xdr:row>
      <xdr:rowOff>140624</xdr:rowOff>
    </xdr:from>
    <xdr:to>
      <xdr:col>15</xdr:col>
      <xdr:colOff>563186</xdr:colOff>
      <xdr:row>196</xdr:row>
      <xdr:rowOff>98771</xdr:rowOff>
    </xdr:to>
    <mc:AlternateContent xmlns:mc="http://schemas.openxmlformats.org/markup-compatibility/2006" xmlns:a14="http://schemas.microsoft.com/office/drawing/2010/main">
      <mc:Choice Requires="a14">
        <xdr:graphicFrame macro="">
          <xdr:nvGraphicFramePr>
            <xdr:cNvPr id="9" name="Country 1">
              <a:extLst>
                <a:ext uri="{FF2B5EF4-FFF2-40B4-BE49-F238E27FC236}">
                  <a16:creationId xmlns:a16="http://schemas.microsoft.com/office/drawing/2014/main" id="{49F8EBEA-7684-F495-5F22-D0060C6EC7D0}"/>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6869986" y="33142151"/>
              <a:ext cx="1828800" cy="247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818804</xdr:colOff>
      <xdr:row>198</xdr:row>
      <xdr:rowOff>25632</xdr:rowOff>
    </xdr:from>
    <xdr:to>
      <xdr:col>13</xdr:col>
      <xdr:colOff>430877</xdr:colOff>
      <xdr:row>221</xdr:row>
      <xdr:rowOff>27710</xdr:rowOff>
    </xdr:to>
    <mc:AlternateContent xmlns:mc="http://schemas.openxmlformats.org/markup-compatibility/2006" xmlns:a14="http://schemas.microsoft.com/office/drawing/2010/main">
      <mc:Choice Requires="a14">
        <xdr:graphicFrame macro="">
          <xdr:nvGraphicFramePr>
            <xdr:cNvPr id="13" name="Category 1">
              <a:extLst>
                <a:ext uri="{FF2B5EF4-FFF2-40B4-BE49-F238E27FC236}">
                  <a16:creationId xmlns:a16="http://schemas.microsoft.com/office/drawing/2014/main" id="{C50B388F-70D1-C1E8-DDB9-5F1852B86845}"/>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5088986" y="35908905"/>
              <a:ext cx="1828800" cy="41445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1578429</xdr:colOff>
      <xdr:row>15</xdr:row>
      <xdr:rowOff>119743</xdr:rowOff>
    </xdr:from>
    <xdr:to>
      <xdr:col>16</xdr:col>
      <xdr:colOff>0</xdr:colOff>
      <xdr:row>34</xdr:row>
      <xdr:rowOff>34210</xdr:rowOff>
    </xdr:to>
    <xdr:graphicFrame macro="">
      <xdr:nvGraphicFramePr>
        <xdr:cNvPr id="7" name="Chart 6">
          <a:extLst>
            <a:ext uri="{FF2B5EF4-FFF2-40B4-BE49-F238E27FC236}">
              <a16:creationId xmlns:a16="http://schemas.microsoft.com/office/drawing/2014/main" id="{CB34A849-4A45-7380-2771-8096F4363C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10886</xdr:colOff>
      <xdr:row>12</xdr:row>
      <xdr:rowOff>76200</xdr:rowOff>
    </xdr:from>
    <xdr:to>
      <xdr:col>7</xdr:col>
      <xdr:colOff>5443</xdr:colOff>
      <xdr:row>19</xdr:row>
      <xdr:rowOff>35101</xdr:rowOff>
    </xdr:to>
    <mc:AlternateContent xmlns:mc="http://schemas.openxmlformats.org/markup-compatibility/2006" xmlns:tsle="http://schemas.microsoft.com/office/drawing/2012/timeslicer">
      <mc:Choice Requires="tsle">
        <xdr:graphicFrame macro="">
          <xdr:nvGraphicFramePr>
            <xdr:cNvPr id="13" name="Date">
              <a:extLst>
                <a:ext uri="{FF2B5EF4-FFF2-40B4-BE49-F238E27FC236}">
                  <a16:creationId xmlns:a16="http://schemas.microsoft.com/office/drawing/2014/main" id="{0C580C0E-3491-E37C-6306-6851948D6362}"/>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0886" y="1714500"/>
              <a:ext cx="2013857" cy="145750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4</xdr:col>
      <xdr:colOff>0</xdr:colOff>
      <xdr:row>4</xdr:row>
      <xdr:rowOff>0</xdr:rowOff>
    </xdr:from>
    <xdr:to>
      <xdr:col>16</xdr:col>
      <xdr:colOff>70262</xdr:colOff>
      <xdr:row>10</xdr:row>
      <xdr:rowOff>0</xdr:rowOff>
    </xdr:to>
    <xdr:sp macro="" textlink="">
      <xdr:nvSpPr>
        <xdr:cNvPr id="17" name="Rectangle: Rounded Corners 16">
          <a:extLst>
            <a:ext uri="{FF2B5EF4-FFF2-40B4-BE49-F238E27FC236}">
              <a16:creationId xmlns:a16="http://schemas.microsoft.com/office/drawing/2014/main" id="{7A851490-E53D-E55F-EA7F-D7F95F6DE408}"/>
            </a:ext>
          </a:extLst>
        </xdr:cNvPr>
        <xdr:cNvSpPr/>
      </xdr:nvSpPr>
      <xdr:spPr>
        <a:xfrm>
          <a:off x="2383971" y="696686"/>
          <a:ext cx="18260291" cy="1045028"/>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4000" b="1" i="0" cap="none" spc="50" baseline="0">
              <a:ln w="0"/>
              <a:solidFill>
                <a:schemeClr val="bg1"/>
              </a:solidFill>
              <a:effectLst>
                <a:innerShdw blurRad="63500" dist="50800" dir="13500000">
                  <a:srgbClr val="000000">
                    <a:alpha val="50000"/>
                  </a:srgbClr>
                </a:innerShdw>
              </a:effectLst>
              <a:latin typeface="Calisto MT" panose="02040603050505030304" pitchFamily="18" charset="0"/>
              <a:ea typeface="+mn-ea"/>
              <a:cs typeface="+mn-cs"/>
            </a:rPr>
            <a:t>Sales &amp; Returns Dashboard</a:t>
          </a:r>
        </a:p>
      </xdr:txBody>
    </xdr:sp>
    <xdr:clientData/>
  </xdr:twoCellAnchor>
  <xdr:twoCellAnchor editAs="oneCell">
    <xdr:from>
      <xdr:col>4</xdr:col>
      <xdr:colOff>54967</xdr:colOff>
      <xdr:row>4</xdr:row>
      <xdr:rowOff>0</xdr:rowOff>
    </xdr:from>
    <xdr:to>
      <xdr:col>7</xdr:col>
      <xdr:colOff>413657</xdr:colOff>
      <xdr:row>10</xdr:row>
      <xdr:rowOff>65315</xdr:rowOff>
    </xdr:to>
    <xdr:pic>
      <xdr:nvPicPr>
        <xdr:cNvPr id="18" name="Picture 17">
          <a:extLst>
            <a:ext uri="{FF2B5EF4-FFF2-40B4-BE49-F238E27FC236}">
              <a16:creationId xmlns:a16="http://schemas.microsoft.com/office/drawing/2014/main" id="{C07A40DC-E3E7-D299-77A8-AE5D36E43C6A}"/>
            </a:ext>
          </a:extLst>
        </xdr:cNvPr>
        <xdr:cNvPicPr>
          <a:picLocks noChangeAspect="1"/>
        </xdr:cNvPicPr>
      </xdr:nvPicPr>
      <xdr:blipFill>
        <a:blip xmlns:r="http://schemas.openxmlformats.org/officeDocument/2006/relationships" r:embed="rId2"/>
        <a:stretch>
          <a:fillRect/>
        </a:stretch>
      </xdr:blipFill>
      <xdr:spPr>
        <a:xfrm>
          <a:off x="2438938" y="696686"/>
          <a:ext cx="2383433" cy="1110343"/>
        </a:xfrm>
        <a:prstGeom prst="ellipse">
          <a:avLst/>
        </a:prstGeom>
        <a:ln>
          <a:noFill/>
        </a:ln>
        <a:effectLst>
          <a:softEdge rad="112500"/>
        </a:effectLst>
      </xdr:spPr>
    </xdr:pic>
    <xdr:clientData/>
  </xdr:twoCellAnchor>
  <xdr:twoCellAnchor>
    <xdr:from>
      <xdr:col>8</xdr:col>
      <xdr:colOff>180110</xdr:colOff>
      <xdr:row>12</xdr:row>
      <xdr:rowOff>98612</xdr:rowOff>
    </xdr:from>
    <xdr:to>
      <xdr:col>8</xdr:col>
      <xdr:colOff>1594456</xdr:colOff>
      <xdr:row>14</xdr:row>
      <xdr:rowOff>207818</xdr:rowOff>
    </xdr:to>
    <xdr:sp macro="" textlink="">
      <xdr:nvSpPr>
        <xdr:cNvPr id="23" name="Rectangle: Rounded Corners 22">
          <a:extLst>
            <a:ext uri="{FF2B5EF4-FFF2-40B4-BE49-F238E27FC236}">
              <a16:creationId xmlns:a16="http://schemas.microsoft.com/office/drawing/2014/main" id="{AB1FF760-6324-7DA9-17F5-877DDD29587D}"/>
            </a:ext>
          </a:extLst>
        </xdr:cNvPr>
        <xdr:cNvSpPr/>
      </xdr:nvSpPr>
      <xdr:spPr>
        <a:xfrm>
          <a:off x="2618510" y="1775012"/>
          <a:ext cx="1414346" cy="6218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a:p>
      </xdr:txBody>
    </xdr:sp>
    <xdr:clientData/>
  </xdr:twoCellAnchor>
  <xdr:twoCellAnchor>
    <xdr:from>
      <xdr:col>8</xdr:col>
      <xdr:colOff>178479</xdr:colOff>
      <xdr:row>13</xdr:row>
      <xdr:rowOff>26894</xdr:rowOff>
    </xdr:from>
    <xdr:to>
      <xdr:col>8</xdr:col>
      <xdr:colOff>1594456</xdr:colOff>
      <xdr:row>14</xdr:row>
      <xdr:rowOff>44823</xdr:rowOff>
    </xdr:to>
    <xdr:sp macro="" textlink="DASHBOARD!I15">
      <xdr:nvSpPr>
        <xdr:cNvPr id="24" name="TextBox 23">
          <a:extLst>
            <a:ext uri="{FF2B5EF4-FFF2-40B4-BE49-F238E27FC236}">
              <a16:creationId xmlns:a16="http://schemas.microsoft.com/office/drawing/2014/main" id="{04B7D737-B070-706C-C086-88B1104E3DFD}"/>
            </a:ext>
          </a:extLst>
        </xdr:cNvPr>
        <xdr:cNvSpPr txBox="1"/>
      </xdr:nvSpPr>
      <xdr:spPr>
        <a:xfrm>
          <a:off x="2616879" y="1883403"/>
          <a:ext cx="1415977" cy="350438"/>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fld id="{DBD73653-725C-4A14-B072-627A0B6A84DE}" type="TxLink">
            <a:rPr lang="en-US" sz="1400" b="1" i="0" u="none" strike="noStrike">
              <a:solidFill>
                <a:srgbClr val="000000"/>
              </a:solidFill>
              <a:latin typeface="Calibri"/>
              <a:ea typeface="Calibri"/>
              <a:cs typeface="Calibri"/>
            </a:rPr>
            <a:pPr algn="ctr"/>
            <a:t> € 3,276,200.68 </a:t>
          </a:fld>
          <a:endParaRPr lang="en-US" sz="900"/>
        </a:p>
      </xdr:txBody>
    </xdr:sp>
    <xdr:clientData/>
  </xdr:twoCellAnchor>
  <xdr:twoCellAnchor>
    <xdr:from>
      <xdr:col>9</xdr:col>
      <xdr:colOff>216782</xdr:colOff>
      <xdr:row>12</xdr:row>
      <xdr:rowOff>80047</xdr:rowOff>
    </xdr:from>
    <xdr:to>
      <xdr:col>9</xdr:col>
      <xdr:colOff>1690253</xdr:colOff>
      <xdr:row>14</xdr:row>
      <xdr:rowOff>183369</xdr:rowOff>
    </xdr:to>
    <xdr:sp macro="" textlink="">
      <xdr:nvSpPr>
        <xdr:cNvPr id="26" name="Rectangle: Rounded Corners 25">
          <a:extLst>
            <a:ext uri="{FF2B5EF4-FFF2-40B4-BE49-F238E27FC236}">
              <a16:creationId xmlns:a16="http://schemas.microsoft.com/office/drawing/2014/main" id="{8E5F5AD8-5203-4D2C-B4B8-47CBBD60790C}"/>
            </a:ext>
          </a:extLst>
        </xdr:cNvPr>
        <xdr:cNvSpPr/>
      </xdr:nvSpPr>
      <xdr:spPr>
        <a:xfrm>
          <a:off x="4553255" y="1756447"/>
          <a:ext cx="1473471" cy="61594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a:p>
      </xdr:txBody>
    </xdr:sp>
    <xdr:clientData/>
  </xdr:twoCellAnchor>
  <xdr:twoCellAnchor>
    <xdr:from>
      <xdr:col>9</xdr:col>
      <xdr:colOff>216782</xdr:colOff>
      <xdr:row>13</xdr:row>
      <xdr:rowOff>55418</xdr:rowOff>
    </xdr:from>
    <xdr:to>
      <xdr:col>9</xdr:col>
      <xdr:colOff>1690253</xdr:colOff>
      <xdr:row>14</xdr:row>
      <xdr:rowOff>58677</xdr:rowOff>
    </xdr:to>
    <xdr:sp macro="" textlink="DASHBOARD!J15">
      <xdr:nvSpPr>
        <xdr:cNvPr id="27" name="TextBox 26">
          <a:extLst>
            <a:ext uri="{FF2B5EF4-FFF2-40B4-BE49-F238E27FC236}">
              <a16:creationId xmlns:a16="http://schemas.microsoft.com/office/drawing/2014/main" id="{4B1AF129-F431-4081-9D95-8CEC1EF64026}"/>
            </a:ext>
          </a:extLst>
        </xdr:cNvPr>
        <xdr:cNvSpPr txBox="1"/>
      </xdr:nvSpPr>
      <xdr:spPr>
        <a:xfrm>
          <a:off x="4553255" y="1911927"/>
          <a:ext cx="1473471" cy="335768"/>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fld id="{B8445BE5-C0A3-407C-BD9F-16B8207B8693}" type="TxLink">
            <a:rPr lang="en-US" sz="1400" b="1" i="0" u="none" strike="noStrike">
              <a:solidFill>
                <a:srgbClr val="000000"/>
              </a:solidFill>
              <a:latin typeface="Calibri"/>
              <a:ea typeface="Calibri"/>
              <a:cs typeface="Calibri"/>
            </a:rPr>
            <a:pPr algn="ctr"/>
            <a:t> 1,199 </a:t>
          </a:fld>
          <a:endParaRPr lang="en-US" sz="900"/>
        </a:p>
      </xdr:txBody>
    </xdr:sp>
    <xdr:clientData/>
  </xdr:twoCellAnchor>
  <xdr:twoCellAnchor>
    <xdr:from>
      <xdr:col>10</xdr:col>
      <xdr:colOff>188259</xdr:colOff>
      <xdr:row>12</xdr:row>
      <xdr:rowOff>93900</xdr:rowOff>
    </xdr:from>
    <xdr:to>
      <xdr:col>10</xdr:col>
      <xdr:colOff>1613648</xdr:colOff>
      <xdr:row>14</xdr:row>
      <xdr:rowOff>188257</xdr:rowOff>
    </xdr:to>
    <xdr:sp macro="" textlink="">
      <xdr:nvSpPr>
        <xdr:cNvPr id="28" name="Rectangle: Rounded Corners 27">
          <a:extLst>
            <a:ext uri="{FF2B5EF4-FFF2-40B4-BE49-F238E27FC236}">
              <a16:creationId xmlns:a16="http://schemas.microsoft.com/office/drawing/2014/main" id="{F007E071-3699-4855-977C-C358552B0C38}"/>
            </a:ext>
          </a:extLst>
        </xdr:cNvPr>
        <xdr:cNvSpPr/>
      </xdr:nvSpPr>
      <xdr:spPr>
        <a:xfrm>
          <a:off x="5692588" y="1761335"/>
          <a:ext cx="1425389" cy="60534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a:p>
      </xdr:txBody>
    </xdr:sp>
    <xdr:clientData/>
  </xdr:twoCellAnchor>
  <xdr:twoCellAnchor>
    <xdr:from>
      <xdr:col>10</xdr:col>
      <xdr:colOff>188260</xdr:colOff>
      <xdr:row>13</xdr:row>
      <xdr:rowOff>53789</xdr:rowOff>
    </xdr:from>
    <xdr:to>
      <xdr:col>10</xdr:col>
      <xdr:colOff>1604684</xdr:colOff>
      <xdr:row>14</xdr:row>
      <xdr:rowOff>30153</xdr:rowOff>
    </xdr:to>
    <xdr:sp macro="" textlink="DASHBOARD!K15">
      <xdr:nvSpPr>
        <xdr:cNvPr id="29" name="TextBox 28">
          <a:extLst>
            <a:ext uri="{FF2B5EF4-FFF2-40B4-BE49-F238E27FC236}">
              <a16:creationId xmlns:a16="http://schemas.microsoft.com/office/drawing/2014/main" id="{ED597D64-B8AD-44B2-85DD-B3406C869703}"/>
            </a:ext>
          </a:extLst>
        </xdr:cNvPr>
        <xdr:cNvSpPr txBox="1"/>
      </xdr:nvSpPr>
      <xdr:spPr>
        <a:xfrm>
          <a:off x="5692589" y="1900518"/>
          <a:ext cx="1416424" cy="308059"/>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fld id="{44047510-2F01-402A-9550-6E1A8A4A2AEB}" type="TxLink">
            <a:rPr lang="en-US" sz="1400" b="1" i="0" u="none" strike="noStrike">
              <a:solidFill>
                <a:srgbClr val="000000"/>
              </a:solidFill>
              <a:latin typeface="Calibri"/>
              <a:ea typeface="Calibri"/>
              <a:cs typeface="Calibri"/>
            </a:rPr>
            <a:pPr algn="ctr"/>
            <a:t> 7,455 </a:t>
          </a:fld>
          <a:endParaRPr lang="en-US" sz="900"/>
        </a:p>
      </xdr:txBody>
    </xdr:sp>
    <xdr:clientData/>
  </xdr:twoCellAnchor>
  <xdr:twoCellAnchor>
    <xdr:from>
      <xdr:col>11</xdr:col>
      <xdr:colOff>319470</xdr:colOff>
      <xdr:row>12</xdr:row>
      <xdr:rowOff>88897</xdr:rowOff>
    </xdr:from>
    <xdr:to>
      <xdr:col>11</xdr:col>
      <xdr:colOff>1884218</xdr:colOff>
      <xdr:row>14</xdr:row>
      <xdr:rowOff>180109</xdr:rowOff>
    </xdr:to>
    <xdr:sp macro="" textlink="">
      <xdr:nvSpPr>
        <xdr:cNvPr id="30" name="Rectangle: Rounded Corners 29">
          <a:extLst>
            <a:ext uri="{FF2B5EF4-FFF2-40B4-BE49-F238E27FC236}">
              <a16:creationId xmlns:a16="http://schemas.microsoft.com/office/drawing/2014/main" id="{766FD922-E0C8-45CA-90BF-F32E60AB5EB8}"/>
            </a:ext>
          </a:extLst>
        </xdr:cNvPr>
        <xdr:cNvSpPr/>
      </xdr:nvSpPr>
      <xdr:spPr>
        <a:xfrm>
          <a:off x="7842488" y="1765297"/>
          <a:ext cx="1564748" cy="60383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a:p>
      </xdr:txBody>
    </xdr:sp>
    <xdr:clientData/>
  </xdr:twoCellAnchor>
  <xdr:twoCellAnchor>
    <xdr:from>
      <xdr:col>11</xdr:col>
      <xdr:colOff>319470</xdr:colOff>
      <xdr:row>13</xdr:row>
      <xdr:rowOff>39117</xdr:rowOff>
    </xdr:from>
    <xdr:to>
      <xdr:col>11</xdr:col>
      <xdr:colOff>1884218</xdr:colOff>
      <xdr:row>14</xdr:row>
      <xdr:rowOff>0</xdr:rowOff>
    </xdr:to>
    <xdr:sp macro="" textlink="DASHBOARD!L15">
      <xdr:nvSpPr>
        <xdr:cNvPr id="31" name="TextBox 30">
          <a:extLst>
            <a:ext uri="{FF2B5EF4-FFF2-40B4-BE49-F238E27FC236}">
              <a16:creationId xmlns:a16="http://schemas.microsoft.com/office/drawing/2014/main" id="{158021C4-D7D9-4913-8CE1-AE5CE37BD410}"/>
            </a:ext>
          </a:extLst>
        </xdr:cNvPr>
        <xdr:cNvSpPr txBox="1"/>
      </xdr:nvSpPr>
      <xdr:spPr>
        <a:xfrm>
          <a:off x="7842488" y="1895626"/>
          <a:ext cx="1564748" cy="293392"/>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fld id="{0C00D764-21EB-4904-8836-7BFEAFA8D9E1}" type="TxLink">
            <a:rPr lang="en-US" sz="1400" b="1" i="0" u="none" strike="noStrike">
              <a:solidFill>
                <a:srgbClr val="000000"/>
              </a:solidFill>
              <a:latin typeface="Calibri"/>
              <a:ea typeface="Calibri"/>
              <a:cs typeface="Calibri"/>
            </a:rPr>
            <a:pPr algn="ctr"/>
            <a:t> 143 </a:t>
          </a:fld>
          <a:endParaRPr lang="en-US" sz="900"/>
        </a:p>
      </xdr:txBody>
    </xdr:sp>
    <xdr:clientData/>
  </xdr:twoCellAnchor>
  <xdr:twoCellAnchor>
    <xdr:from>
      <xdr:col>12</xdr:col>
      <xdr:colOff>429490</xdr:colOff>
      <xdr:row>12</xdr:row>
      <xdr:rowOff>66076</xdr:rowOff>
    </xdr:from>
    <xdr:to>
      <xdr:col>12</xdr:col>
      <xdr:colOff>1911926</xdr:colOff>
      <xdr:row>14</xdr:row>
      <xdr:rowOff>152400</xdr:rowOff>
    </xdr:to>
    <xdr:sp macro="" textlink="">
      <xdr:nvSpPr>
        <xdr:cNvPr id="32" name="Rectangle: Rounded Corners 31">
          <a:extLst>
            <a:ext uri="{FF2B5EF4-FFF2-40B4-BE49-F238E27FC236}">
              <a16:creationId xmlns:a16="http://schemas.microsoft.com/office/drawing/2014/main" id="{9C5C94CB-70A2-40A4-901D-DC5778010BEF}"/>
            </a:ext>
          </a:extLst>
        </xdr:cNvPr>
        <xdr:cNvSpPr/>
      </xdr:nvSpPr>
      <xdr:spPr>
        <a:xfrm>
          <a:off x="10252363" y="1742476"/>
          <a:ext cx="1482436" cy="598942"/>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a:p>
      </xdr:txBody>
    </xdr:sp>
    <xdr:clientData/>
  </xdr:twoCellAnchor>
  <xdr:twoCellAnchor>
    <xdr:from>
      <xdr:col>12</xdr:col>
      <xdr:colOff>429490</xdr:colOff>
      <xdr:row>13</xdr:row>
      <xdr:rowOff>0</xdr:rowOff>
    </xdr:from>
    <xdr:to>
      <xdr:col>12</xdr:col>
      <xdr:colOff>1911927</xdr:colOff>
      <xdr:row>13</xdr:row>
      <xdr:rowOff>304799</xdr:rowOff>
    </xdr:to>
    <xdr:sp macro="" textlink="DASHBOARD!M15">
      <xdr:nvSpPr>
        <xdr:cNvPr id="33" name="TextBox 32">
          <a:extLst>
            <a:ext uri="{FF2B5EF4-FFF2-40B4-BE49-F238E27FC236}">
              <a16:creationId xmlns:a16="http://schemas.microsoft.com/office/drawing/2014/main" id="{D1280203-19A4-4B50-B2A9-C40E88965E82}"/>
            </a:ext>
          </a:extLst>
        </xdr:cNvPr>
        <xdr:cNvSpPr txBox="1"/>
      </xdr:nvSpPr>
      <xdr:spPr>
        <a:xfrm>
          <a:off x="10252363" y="1856509"/>
          <a:ext cx="1482437" cy="304799"/>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fld id="{826ADF2A-9E17-45DB-884C-25E6DD0C8150}" type="TxLink">
            <a:rPr lang="en-US" sz="1400" b="1" i="0" u="none" strike="noStrike">
              <a:solidFill>
                <a:srgbClr val="000000"/>
              </a:solidFill>
              <a:latin typeface="Calibri"/>
              <a:ea typeface="Calibri"/>
              <a:cs typeface="Calibri"/>
            </a:rPr>
            <a:pPr algn="ctr"/>
            <a:t> 6 </a:t>
          </a:fld>
          <a:endParaRPr lang="en-US" sz="600"/>
        </a:p>
      </xdr:txBody>
    </xdr:sp>
    <xdr:clientData/>
  </xdr:twoCellAnchor>
  <xdr:twoCellAnchor>
    <xdr:from>
      <xdr:col>13</xdr:col>
      <xdr:colOff>27708</xdr:colOff>
      <xdr:row>12</xdr:row>
      <xdr:rowOff>46382</xdr:rowOff>
    </xdr:from>
    <xdr:to>
      <xdr:col>14</xdr:col>
      <xdr:colOff>0</xdr:colOff>
      <xdr:row>14</xdr:row>
      <xdr:rowOff>123740</xdr:rowOff>
    </xdr:to>
    <xdr:sp macro="" textlink="">
      <xdr:nvSpPr>
        <xdr:cNvPr id="34" name="Rectangle: Rounded Corners 33">
          <a:extLst>
            <a:ext uri="{FF2B5EF4-FFF2-40B4-BE49-F238E27FC236}">
              <a16:creationId xmlns:a16="http://schemas.microsoft.com/office/drawing/2014/main" id="{B22FF8F0-4EA9-48AB-9E32-74D0E570B42C}"/>
            </a:ext>
          </a:extLst>
        </xdr:cNvPr>
        <xdr:cNvSpPr/>
      </xdr:nvSpPr>
      <xdr:spPr>
        <a:xfrm>
          <a:off x="14989412" y="1643269"/>
          <a:ext cx="1820971" cy="55443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a:p>
      </xdr:txBody>
    </xdr:sp>
    <xdr:clientData/>
  </xdr:twoCellAnchor>
  <xdr:twoCellAnchor>
    <xdr:from>
      <xdr:col>13</xdr:col>
      <xdr:colOff>22188</xdr:colOff>
      <xdr:row>13</xdr:row>
      <xdr:rowOff>0</xdr:rowOff>
    </xdr:from>
    <xdr:to>
      <xdr:col>14</xdr:col>
      <xdr:colOff>0</xdr:colOff>
      <xdr:row>14</xdr:row>
      <xdr:rowOff>3928</xdr:rowOff>
    </xdr:to>
    <xdr:sp macro="" textlink="DASHBOARD!N15">
      <xdr:nvSpPr>
        <xdr:cNvPr id="35" name="TextBox 34">
          <a:extLst>
            <a:ext uri="{FF2B5EF4-FFF2-40B4-BE49-F238E27FC236}">
              <a16:creationId xmlns:a16="http://schemas.microsoft.com/office/drawing/2014/main" id="{6F802D59-DF24-4CD9-9C92-B8435DB17D76}"/>
            </a:ext>
          </a:extLst>
        </xdr:cNvPr>
        <xdr:cNvSpPr txBox="1"/>
      </xdr:nvSpPr>
      <xdr:spPr>
        <a:xfrm>
          <a:off x="14983892" y="1769165"/>
          <a:ext cx="1826491" cy="308728"/>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fld id="{0DFFAA5D-CCEA-43FE-82D4-647A6E73AA8D}" type="TxLink">
            <a:rPr lang="en-US" sz="1400" b="1" i="0" u="none" strike="noStrike">
              <a:solidFill>
                <a:srgbClr val="000000"/>
              </a:solidFill>
              <a:latin typeface="Calibri"/>
              <a:ea typeface="Calibri"/>
              <a:cs typeface="Calibri"/>
            </a:rPr>
            <a:pPr algn="ctr"/>
            <a:t> € 2,732 </a:t>
          </a:fld>
          <a:endParaRPr lang="en-US" sz="900"/>
        </a:p>
      </xdr:txBody>
    </xdr:sp>
    <xdr:clientData/>
  </xdr:twoCellAnchor>
  <xdr:twoCellAnchor>
    <xdr:from>
      <xdr:col>7</xdr:col>
      <xdr:colOff>408709</xdr:colOff>
      <xdr:row>15</xdr:row>
      <xdr:rowOff>119742</xdr:rowOff>
    </xdr:from>
    <xdr:to>
      <xdr:col>10</xdr:col>
      <xdr:colOff>674914</xdr:colOff>
      <xdr:row>34</xdr:row>
      <xdr:rowOff>34210</xdr:rowOff>
    </xdr:to>
    <xdr:graphicFrame macro="">
      <xdr:nvGraphicFramePr>
        <xdr:cNvPr id="36" name="Chart 35">
          <a:extLst>
            <a:ext uri="{FF2B5EF4-FFF2-40B4-BE49-F238E27FC236}">
              <a16:creationId xmlns:a16="http://schemas.microsoft.com/office/drawing/2014/main" id="{ECD13B9D-5E07-48D3-9BE3-50C80CEB5A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1582387</xdr:colOff>
      <xdr:row>34</xdr:row>
      <xdr:rowOff>163285</xdr:rowOff>
    </xdr:from>
    <xdr:to>
      <xdr:col>16</xdr:col>
      <xdr:colOff>65315</xdr:colOff>
      <xdr:row>53</xdr:row>
      <xdr:rowOff>88900</xdr:rowOff>
    </xdr:to>
    <xdr:graphicFrame macro="">
      <xdr:nvGraphicFramePr>
        <xdr:cNvPr id="44" name="Chart 43">
          <a:extLst>
            <a:ext uri="{FF2B5EF4-FFF2-40B4-BE49-F238E27FC236}">
              <a16:creationId xmlns:a16="http://schemas.microsoft.com/office/drawing/2014/main" id="{40F994EF-F831-37AC-C51E-7E17ED59CD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783772</xdr:colOff>
      <xdr:row>15</xdr:row>
      <xdr:rowOff>130629</xdr:rowOff>
    </xdr:from>
    <xdr:to>
      <xdr:col>12</xdr:col>
      <xdr:colOff>1387431</xdr:colOff>
      <xdr:row>34</xdr:row>
      <xdr:rowOff>34210</xdr:rowOff>
    </xdr:to>
    <xdr:graphicFrame macro="">
      <xdr:nvGraphicFramePr>
        <xdr:cNvPr id="46" name="Chart 45">
          <a:extLst>
            <a:ext uri="{FF2B5EF4-FFF2-40B4-BE49-F238E27FC236}">
              <a16:creationId xmlns:a16="http://schemas.microsoft.com/office/drawing/2014/main" id="{2A82D41F-1734-44E5-A727-55F051EB7E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471055</xdr:colOff>
      <xdr:row>39</xdr:row>
      <xdr:rowOff>93595</xdr:rowOff>
    </xdr:from>
    <xdr:to>
      <xdr:col>6</xdr:col>
      <xdr:colOff>621145</xdr:colOff>
      <xdr:row>53</xdr:row>
      <xdr:rowOff>84070</xdr:rowOff>
    </xdr:to>
    <mc:AlternateContent xmlns:mc="http://schemas.openxmlformats.org/markup-compatibility/2006" xmlns:a14="http://schemas.microsoft.com/office/drawing/2010/main">
      <mc:Choice Requires="a14">
        <xdr:graphicFrame macro="">
          <xdr:nvGraphicFramePr>
            <xdr:cNvPr id="4" name="Category 3">
              <a:extLst>
                <a:ext uri="{FF2B5EF4-FFF2-40B4-BE49-F238E27FC236}">
                  <a16:creationId xmlns:a16="http://schemas.microsoft.com/office/drawing/2014/main" id="{F21DC906-670A-457F-AC11-4856366C24E1}"/>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2286000" y="7408795"/>
              <a:ext cx="2020454" cy="25120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498764</xdr:colOff>
      <xdr:row>21</xdr:row>
      <xdr:rowOff>113805</xdr:rowOff>
    </xdr:from>
    <xdr:to>
      <xdr:col>6</xdr:col>
      <xdr:colOff>623997</xdr:colOff>
      <xdr:row>37</xdr:row>
      <xdr:rowOff>113805</xdr:rowOff>
    </xdr:to>
    <mc:AlternateContent xmlns:mc="http://schemas.openxmlformats.org/markup-compatibility/2006" xmlns:a14="http://schemas.microsoft.com/office/drawing/2010/main">
      <mc:Choice Requires="a14">
        <xdr:graphicFrame macro="">
          <xdr:nvGraphicFramePr>
            <xdr:cNvPr id="5" name="Country 2">
              <a:extLst>
                <a:ext uri="{FF2B5EF4-FFF2-40B4-BE49-F238E27FC236}">
                  <a16:creationId xmlns:a16="http://schemas.microsoft.com/office/drawing/2014/main" id="{E45549CB-6D40-44A0-89CA-1E9BD2B575FF}"/>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2313709" y="4187041"/>
              <a:ext cx="1995597" cy="28817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391886</xdr:colOff>
      <xdr:row>34</xdr:row>
      <xdr:rowOff>163286</xdr:rowOff>
    </xdr:from>
    <xdr:to>
      <xdr:col>12</xdr:col>
      <xdr:colOff>1382486</xdr:colOff>
      <xdr:row>53</xdr:row>
      <xdr:rowOff>76201</xdr:rowOff>
    </xdr:to>
    <xdr:graphicFrame macro="">
      <xdr:nvGraphicFramePr>
        <xdr:cNvPr id="8" name="Chart 7">
          <a:extLst>
            <a:ext uri="{FF2B5EF4-FFF2-40B4-BE49-F238E27FC236}">
              <a16:creationId xmlns:a16="http://schemas.microsoft.com/office/drawing/2014/main" id="{6F4EE631-BDB9-4820-860C-8CD2E30F68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83912037" createdVersion="8" refreshedVersion="8" minRefreshableVersion="3" recordCount="0" supportSubquery="1" supportAdvancedDrill="1" xr:uid="{A35D88E7-72D2-4DCC-A346-33DFD27FB205}">
  <cacheSource type="external" connectionId="17"/>
  <cacheFields count="4">
    <cacheField name="[Dim_Customer].[Country].[Country]" caption="Country" numFmtId="0" hierarchy="18" level="1">
      <sharedItems count="8">
        <s v="France"/>
        <s v="Germany"/>
        <s v="Germnay"/>
        <s v="Italy"/>
        <s v="Netherlands"/>
        <s v="Poland"/>
        <s v="Spain"/>
        <s v="United Kingdom"/>
      </sharedItems>
    </cacheField>
    <cacheField name="[Measures].[Sold Quantity]" caption="Sold Quantity" numFmtId="0" hierarchy="80" level="32767"/>
    <cacheField name="[Dim_SalesTarget].[Category].[Category]" caption="Category" numFmtId="0" hierarchy="38" level="1">
      <sharedItems containsSemiMixedTypes="0" containsNonDate="0" containsString="0"/>
    </cacheField>
    <cacheField name="[Dim_Product].[Category].[Category]" caption="Category" numFmtId="0" hierarchy="31" level="1">
      <sharedItems containsSemiMixedTypes="0" containsNonDate="0" containsString="0"/>
    </cacheField>
  </cacheFields>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2" memberValueDatatype="7" unbalanced="0"/>
    <cacheHierarchy uniqueName="[Dim_Calendar].[Year]" caption="Year" attribute="1" defaultMemberUniqueName="[Dim_Calendar].[Year].[All]" allUniqueName="[Dim_Calendar].[Year].[All]" dimensionUniqueName="[Dim_Calendar]" displayFolder="" count="0" memberValueDatatype="2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Country].[Country]" caption="Country" attribute="1" defaultMemberUniqueName="[Dim_Country].[Country].[All]" allUniqueName="[Dim_Country].[Country].[All]" dimensionUniqueName="[Dim_Country]" displayFolder="" count="0" memberValueDatatype="130" unbalanced="0"/>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fieldsUsage count="2">
        <fieldUsage x="-1"/>
        <fieldUsage x="0"/>
      </fieldsUsage>
    </cacheHierarchy>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fieldsUsage count="2">
        <fieldUsage x="-1"/>
        <fieldUsage x="2"/>
      </fieldsUsage>
    </cacheHierarchy>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cacheHierarchy uniqueName="[Measures].[Total Cost]" caption="Total Cost" measure="1" displayFolder="" measureGroup="Fact_OrderLine" count="0"/>
    <cacheHierarchy uniqueName="[Measures].[Sold Quantity]" caption="Sold Quantity" measure="1" displayFolder="" measureGroup="Fact_OrderLine" count="0" oneField="1">
      <fieldsUsage count="1">
        <fieldUsage x="1"/>
      </fieldsUsage>
    </cacheHierarchy>
    <cacheHierarchy uniqueName="[Measures].[No Products]" caption="No Products" measure="1" displayFolder="" measureGroup="Fact_OrderLine" count="0"/>
    <cacheHierarchy uniqueName="[Measures].[NO returen Products]" caption="NO returen Products" measure="1" displayFolder="" measureGroup="Fact_Return" count="0"/>
    <cacheHierarchy uniqueName="[Measures].[Number of Orders]" caption="Number of Orders" measure="1" displayFolder="" measureGroup="Fact_OrderLine" count="0"/>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dimensions count="16">
    <dimension name="CurrencyMap" uniqueName="[CurrencyMap]" caption="CurrencyMap"/>
    <dimension name="Dim_Calendar" uniqueName="[Dim_Calendar]" caption="Dim_Calendar"/>
    <dimension name="Dim_Category" uniqueName="[Dim_Category]" caption="Dim_Category"/>
    <dimension name="Dim_Country" uniqueName="[Dim_Country]" caption="Dim_Country"/>
    <dimension name="Dim_Customer" uniqueName="[Dim_Customer]" caption="Dim_Customer"/>
    <dimension name="Dim_FX" uniqueName="[Dim_FX]" caption="Dim_FX"/>
    <dimension name="Dim_Order" uniqueName="[Dim_Order]" caption="Dim_Order"/>
    <dimension name="Dim_Product" uniqueName="[Dim_Product]" caption="Dim_Product"/>
    <dimension name="Dim_SalesTarget" uniqueName="[Dim_SalesTarget]" caption="Dim_SalesTarget"/>
    <dimension name="Dim_Supplier" uniqueName="[Dim_Supplier]" caption="Dim_Supplier"/>
    <dimension name="Fact_InventoryMovement" uniqueName="[Fact_InventoryMovement]" caption="Fact_InventoryMovement"/>
    <dimension name="Fact_Order" uniqueName="[Fact_Order]" caption="Fact_Order"/>
    <dimension name="Fact_OrderLine" uniqueName="[Fact_OrderLine]" caption="Fact_OrderLine"/>
    <dimension name="Fact_Return" uniqueName="[Fact_Return]" caption="Fact_Return"/>
    <dimension measure="1" name="Measures" uniqueName="[Measures]" caption="Measures"/>
    <dimension name="Month_Year_Dim" uniqueName="[Month_Year_Dim]" caption="Month_Year_Dim"/>
  </dimensions>
  <measureGroups count="15">
    <measureGroup name="CurrencyMap" caption="CurrencyMap"/>
    <measureGroup name="Dim_Calendar" caption="Dim_Calendar"/>
    <measureGroup name="Dim_Category" caption="Dim_Category"/>
    <measureGroup name="Dim_Country" caption="Dim_Country"/>
    <measureGroup name="Dim_Customer" caption="Dim_Customer"/>
    <measureGroup name="Dim_FX" caption="Dim_FX"/>
    <measureGroup name="Dim_Order" caption="Dim_Order"/>
    <measureGroup name="Dim_Product" caption="Dim_Product"/>
    <measureGroup name="Dim_SalesTarget" caption="Dim_SalesTarget"/>
    <measureGroup name="Dim_Supplier" caption="Dim_Supplier"/>
    <measureGroup name="Fact_InventoryMovement" caption="Fact_InventoryMovement"/>
    <measureGroup name="Fact_Order" caption="Fact_Order"/>
    <measureGroup name="Fact_OrderLine" caption="Fact_OrderLine"/>
    <measureGroup name="Fact_Return" caption="Fact_Return"/>
    <measureGroup name="Month_Year_Dim" caption="Month_Year_Dim"/>
  </measureGroups>
  <maps count="50">
    <map measureGroup="0" dimension="0"/>
    <map measureGroup="1" dimension="1"/>
    <map measureGroup="1" dimension="15"/>
    <map measureGroup="2" dimension="2"/>
    <map measureGroup="3" dimension="3"/>
    <map measureGroup="4" dimension="3"/>
    <map measureGroup="4" dimension="4"/>
    <map measureGroup="5" dimension="1"/>
    <map measureGroup="5" dimension="5"/>
    <map measureGroup="5" dimension="15"/>
    <map measureGroup="6" dimension="6"/>
    <map measureGroup="7" dimension="2"/>
    <map measureGroup="7" dimension="7"/>
    <map measureGroup="7" dimension="9"/>
    <map measureGroup="8" dimension="2"/>
    <map measureGroup="8" dimension="3"/>
    <map measureGroup="8" dimension="8"/>
    <map measureGroup="8" dimension="15"/>
    <map measureGroup="9" dimension="9"/>
    <map measureGroup="10" dimension="2"/>
    <map measureGroup="10" dimension="7"/>
    <map measureGroup="10" dimension="9"/>
    <map measureGroup="10" dimension="10"/>
    <map measureGroup="11" dimension="0"/>
    <map measureGroup="11" dimension="1"/>
    <map measureGroup="11" dimension="3"/>
    <map measureGroup="11" dimension="4"/>
    <map measureGroup="11" dimension="11"/>
    <map measureGroup="11" dimension="15"/>
    <map measureGroup="12" dimension="0"/>
    <map measureGroup="12" dimension="1"/>
    <map measureGroup="12" dimension="2"/>
    <map measureGroup="12" dimension="3"/>
    <map measureGroup="12" dimension="4"/>
    <map measureGroup="12" dimension="7"/>
    <map measureGroup="12" dimension="9"/>
    <map measureGroup="12" dimension="11"/>
    <map measureGroup="12" dimension="12"/>
    <map measureGroup="12" dimension="15"/>
    <map measureGroup="13" dimension="0"/>
    <map measureGroup="13" dimension="1"/>
    <map measureGroup="13" dimension="2"/>
    <map measureGroup="13" dimension="3"/>
    <map measureGroup="13" dimension="4"/>
    <map measureGroup="13" dimension="7"/>
    <map measureGroup="13" dimension="9"/>
    <map measureGroup="13" dimension="11"/>
    <map measureGroup="13" dimension="13"/>
    <map measureGroup="13" dimension="15"/>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85185184" createdVersion="8" refreshedVersion="8" minRefreshableVersion="3" recordCount="0" supportSubquery="1" supportAdvancedDrill="1" xr:uid="{208C614A-F29E-4AB0-BE4B-2C15ECD8637C}">
  <cacheSource type="external" connectionId="17"/>
  <cacheFields count="6">
    <cacheField name="[Dim_Product].[Category].[Category]" caption="Category" numFmtId="0" hierarchy="31" level="1">
      <sharedItems count="4">
        <s v="Electronics"/>
        <s v="Home &amp; Kitchen"/>
        <s v="Office"/>
        <s v="Sports"/>
      </sharedItems>
    </cacheField>
    <cacheField name="[Measures].[Sold Quantity]" caption="Sold Quantity" numFmtId="0" hierarchy="80" level="32767"/>
    <cacheField name="[Dim_Category].[Category].[Category]" caption="Category" numFmtId="0" hierarchy="13" level="1">
      <sharedItems containsSemiMixedTypes="0" containsNonDate="0" containsString="0"/>
    </cacheField>
    <cacheField name="[Dim_Customer].[Country].[Country]" caption="Country" numFmtId="0" hierarchy="18" level="1">
      <sharedItems containsSemiMixedTypes="0" containsNonDate="0" containsString="0"/>
    </cacheField>
    <cacheField name="[Dim_Country].[Country].[Country]" caption="Country" numFmtId="0" hierarchy="14" level="1">
      <sharedItems containsSemiMixedTypes="0" containsNonDate="0" containsString="0"/>
    </cacheField>
    <cacheField name="[Dim_SalesTarget].[Category].[Category]" caption="Category" numFmtId="0" hierarchy="38" level="1">
      <sharedItems containsSemiMixedTypes="0" containsNonDate="0" containsString="0"/>
    </cacheField>
  </cacheFields>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2" memberValueDatatype="7" unbalanced="0"/>
    <cacheHierarchy uniqueName="[Dim_Calendar].[Year]" caption="Year" attribute="1" defaultMemberUniqueName="[Dim_Calendar].[Year].[All]" allUniqueName="[Dim_Calendar].[Year].[All]" dimensionUniqueName="[Dim_Calendar]" displayFolder="" count="0" memberValueDatatype="2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2"/>
      </fieldsUsage>
    </cacheHierarchy>
    <cacheHierarchy uniqueName="[Dim_Country].[Country]" caption="Country" attribute="1" defaultMemberUniqueName="[Dim_Country].[Country].[All]" allUniqueName="[Dim_Country].[Country].[All]" dimensionUniqueName="[Dim_Country]" displayFolder="" count="2" memberValueDatatype="130" unbalanced="0">
      <fieldsUsage count="2">
        <fieldUsage x="-1"/>
        <fieldUsage x="4"/>
      </fieldsUsage>
    </cacheHierarchy>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fieldsUsage count="2">
        <fieldUsage x="-1"/>
        <fieldUsage x="3"/>
      </fieldsUsage>
    </cacheHierarchy>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0"/>
      </fieldsUsage>
    </cacheHierarchy>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fieldsUsage count="2">
        <fieldUsage x="-1"/>
        <fieldUsage x="5"/>
      </fieldsUsage>
    </cacheHierarchy>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cacheHierarchy uniqueName="[Measures].[Total Cost]" caption="Total Cost" measure="1" displayFolder="" measureGroup="Fact_OrderLine" count="0"/>
    <cacheHierarchy uniqueName="[Measures].[Sold Quantity]" caption="Sold Quantity" measure="1" displayFolder="" measureGroup="Fact_OrderLine" count="0" oneField="1">
      <fieldsUsage count="1">
        <fieldUsage x="1"/>
      </fieldsUsage>
    </cacheHierarchy>
    <cacheHierarchy uniqueName="[Measures].[No Products]" caption="No Products" measure="1" displayFolder="" measureGroup="Fact_OrderLine" count="0"/>
    <cacheHierarchy uniqueName="[Measures].[NO returen Products]" caption="NO returen Products" measure="1" displayFolder="" measureGroup="Fact_Return" count="0"/>
    <cacheHierarchy uniqueName="[Measures].[Number of Orders]" caption="Number of Orders" measure="1" displayFolder="" measureGroup="Fact_OrderLine" count="0"/>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dimensions count="16">
    <dimension name="CurrencyMap" uniqueName="[CurrencyMap]" caption="CurrencyMap"/>
    <dimension name="Dim_Calendar" uniqueName="[Dim_Calendar]" caption="Dim_Calendar"/>
    <dimension name="Dim_Category" uniqueName="[Dim_Category]" caption="Dim_Category"/>
    <dimension name="Dim_Country" uniqueName="[Dim_Country]" caption="Dim_Country"/>
    <dimension name="Dim_Customer" uniqueName="[Dim_Customer]" caption="Dim_Customer"/>
    <dimension name="Dim_FX" uniqueName="[Dim_FX]" caption="Dim_FX"/>
    <dimension name="Dim_Order" uniqueName="[Dim_Order]" caption="Dim_Order"/>
    <dimension name="Dim_Product" uniqueName="[Dim_Product]" caption="Dim_Product"/>
    <dimension name="Dim_SalesTarget" uniqueName="[Dim_SalesTarget]" caption="Dim_SalesTarget"/>
    <dimension name="Dim_Supplier" uniqueName="[Dim_Supplier]" caption="Dim_Supplier"/>
    <dimension name="Fact_InventoryMovement" uniqueName="[Fact_InventoryMovement]" caption="Fact_InventoryMovement"/>
    <dimension name="Fact_Order" uniqueName="[Fact_Order]" caption="Fact_Order"/>
    <dimension name="Fact_OrderLine" uniqueName="[Fact_OrderLine]" caption="Fact_OrderLine"/>
    <dimension name="Fact_Return" uniqueName="[Fact_Return]" caption="Fact_Return"/>
    <dimension measure="1" name="Measures" uniqueName="[Measures]" caption="Measures"/>
    <dimension name="Month_Year_Dim" uniqueName="[Month_Year_Dim]" caption="Month_Year_Dim"/>
  </dimensions>
  <measureGroups count="15">
    <measureGroup name="CurrencyMap" caption="CurrencyMap"/>
    <measureGroup name="Dim_Calendar" caption="Dim_Calendar"/>
    <measureGroup name="Dim_Category" caption="Dim_Category"/>
    <measureGroup name="Dim_Country" caption="Dim_Country"/>
    <measureGroup name="Dim_Customer" caption="Dim_Customer"/>
    <measureGroup name="Dim_FX" caption="Dim_FX"/>
    <measureGroup name="Dim_Order" caption="Dim_Order"/>
    <measureGroup name="Dim_Product" caption="Dim_Product"/>
    <measureGroup name="Dim_SalesTarget" caption="Dim_SalesTarget"/>
    <measureGroup name="Dim_Supplier" caption="Dim_Supplier"/>
    <measureGroup name="Fact_InventoryMovement" caption="Fact_InventoryMovement"/>
    <measureGroup name="Fact_Order" caption="Fact_Order"/>
    <measureGroup name="Fact_OrderLine" caption="Fact_OrderLine"/>
    <measureGroup name="Fact_Return" caption="Fact_Return"/>
    <measureGroup name="Month_Year_Dim" caption="Month_Year_Dim"/>
  </measureGroups>
  <maps count="50">
    <map measureGroup="0" dimension="0"/>
    <map measureGroup="1" dimension="1"/>
    <map measureGroup="1" dimension="15"/>
    <map measureGroup="2" dimension="2"/>
    <map measureGroup="3" dimension="3"/>
    <map measureGroup="4" dimension="3"/>
    <map measureGroup="4" dimension="4"/>
    <map measureGroup="5" dimension="1"/>
    <map measureGroup="5" dimension="5"/>
    <map measureGroup="5" dimension="15"/>
    <map measureGroup="6" dimension="6"/>
    <map measureGroup="7" dimension="2"/>
    <map measureGroup="7" dimension="7"/>
    <map measureGroup="7" dimension="9"/>
    <map measureGroup="8" dimension="2"/>
    <map measureGroup="8" dimension="3"/>
    <map measureGroup="8" dimension="8"/>
    <map measureGroup="8" dimension="15"/>
    <map measureGroup="9" dimension="9"/>
    <map measureGroup="10" dimension="2"/>
    <map measureGroup="10" dimension="7"/>
    <map measureGroup="10" dimension="9"/>
    <map measureGroup="10" dimension="10"/>
    <map measureGroup="11" dimension="0"/>
    <map measureGroup="11" dimension="1"/>
    <map measureGroup="11" dimension="3"/>
    <map measureGroup="11" dimension="4"/>
    <map measureGroup="11" dimension="11"/>
    <map measureGroup="11" dimension="15"/>
    <map measureGroup="12" dimension="0"/>
    <map measureGroup="12" dimension="1"/>
    <map measureGroup="12" dimension="2"/>
    <map measureGroup="12" dimension="3"/>
    <map measureGroup="12" dimension="4"/>
    <map measureGroup="12" dimension="7"/>
    <map measureGroup="12" dimension="9"/>
    <map measureGroup="12" dimension="11"/>
    <map measureGroup="12" dimension="12"/>
    <map measureGroup="12" dimension="15"/>
    <map measureGroup="13" dimension="0"/>
    <map measureGroup="13" dimension="1"/>
    <map measureGroup="13" dimension="2"/>
    <map measureGroup="13" dimension="3"/>
    <map measureGroup="13" dimension="4"/>
    <map measureGroup="13" dimension="7"/>
    <map measureGroup="13" dimension="9"/>
    <map measureGroup="13" dimension="11"/>
    <map measureGroup="13" dimension="13"/>
    <map measureGroup="13" dimension="15"/>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86458331" createdVersion="8" refreshedVersion="8" minRefreshableVersion="3" recordCount="0" supportSubquery="1" supportAdvancedDrill="1" xr:uid="{AC411DB6-1928-4A18-95C5-6C74769DEEF8}">
  <cacheSource type="external" connectionId="17"/>
  <cacheFields count="6">
    <cacheField name="[Dim_Product].[Category].[Category]" caption="Category" numFmtId="0" hierarchy="31" level="1">
      <sharedItems count="4">
        <s v="Electronics"/>
        <s v="Home &amp; Kitchen"/>
        <s v="Office"/>
        <s v="Sports"/>
      </sharedItems>
    </cacheField>
    <cacheField name="[Measures].[Total Revenue]" caption="Total Revenue" numFmtId="0" hierarchy="78" level="32767"/>
    <cacheField name="[Dim_Customer].[Country].[Country]" caption="Country" numFmtId="0" hierarchy="18" level="1">
      <sharedItems count="8">
        <s v="France"/>
        <s v="Germany"/>
        <s v="Germnay"/>
        <s v="Italy"/>
        <s v="Netherlands"/>
        <s v="Poland"/>
        <s v="Spain"/>
        <s v="United Kingdom"/>
      </sharedItems>
    </cacheField>
    <cacheField name="[Dim_Category].[Category].[Category]" caption="Category" numFmtId="0" hierarchy="13" level="1">
      <sharedItems containsSemiMixedTypes="0" containsNonDate="0" containsString="0"/>
    </cacheField>
    <cacheField name="[Dim_Country].[Country].[Country]" caption="Country" numFmtId="0" hierarchy="14" level="1">
      <sharedItems containsSemiMixedTypes="0" containsNonDate="0" containsString="0"/>
    </cacheField>
    <cacheField name="[Dim_SalesTarget].[Category].[Category]" caption="Category" numFmtId="0" hierarchy="38" level="1">
      <sharedItems containsSemiMixedTypes="0" containsNonDate="0" containsString="0"/>
    </cacheField>
  </cacheFields>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2" memberValueDatatype="7" unbalanced="0"/>
    <cacheHierarchy uniqueName="[Dim_Calendar].[Year]" caption="Year" attribute="1" defaultMemberUniqueName="[Dim_Calendar].[Year].[All]" allUniqueName="[Dim_Calendar].[Year].[All]" dimensionUniqueName="[Dim_Calendar]" displayFolder="" count="0" memberValueDatatype="2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3"/>
      </fieldsUsage>
    </cacheHierarchy>
    <cacheHierarchy uniqueName="[Dim_Country].[Country]" caption="Country" attribute="1" defaultMemberUniqueName="[Dim_Country].[Country].[All]" allUniqueName="[Dim_Country].[Country].[All]" dimensionUniqueName="[Dim_Country]" displayFolder="" count="2" memberValueDatatype="130" unbalanced="0">
      <fieldsUsage count="2">
        <fieldUsage x="-1"/>
        <fieldUsage x="4"/>
      </fieldsUsage>
    </cacheHierarchy>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fieldsUsage count="2">
        <fieldUsage x="-1"/>
        <fieldUsage x="2"/>
      </fieldsUsage>
    </cacheHierarchy>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0"/>
      </fieldsUsage>
    </cacheHierarchy>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fieldsUsage count="2">
        <fieldUsage x="-1"/>
        <fieldUsage x="5"/>
      </fieldsUsage>
    </cacheHierarchy>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oneField="1">
      <fieldsUsage count="1">
        <fieldUsage x="1"/>
      </fieldsUsage>
    </cacheHierarchy>
    <cacheHierarchy uniqueName="[Measures].[Total Cost]" caption="Total Cost" measure="1" displayFolder="" measureGroup="Fact_OrderLine" count="0"/>
    <cacheHierarchy uniqueName="[Measures].[Sold Quantity]" caption="Sold Quantity" measure="1" displayFolder="" measureGroup="Fact_OrderLine" count="0"/>
    <cacheHierarchy uniqueName="[Measures].[No Products]" caption="No Products" measure="1" displayFolder="" measureGroup="Fact_OrderLine" count="0"/>
    <cacheHierarchy uniqueName="[Measures].[NO returen Products]" caption="NO returen Products" measure="1" displayFolder="" measureGroup="Fact_Return" count="0"/>
    <cacheHierarchy uniqueName="[Measures].[Number of Orders]" caption="Number of Orders" measure="1" displayFolder="" measureGroup="Fact_OrderLine" count="0"/>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dimensions count="16">
    <dimension name="CurrencyMap" uniqueName="[CurrencyMap]" caption="CurrencyMap"/>
    <dimension name="Dim_Calendar" uniqueName="[Dim_Calendar]" caption="Dim_Calendar"/>
    <dimension name="Dim_Category" uniqueName="[Dim_Category]" caption="Dim_Category"/>
    <dimension name="Dim_Country" uniqueName="[Dim_Country]" caption="Dim_Country"/>
    <dimension name="Dim_Customer" uniqueName="[Dim_Customer]" caption="Dim_Customer"/>
    <dimension name="Dim_FX" uniqueName="[Dim_FX]" caption="Dim_FX"/>
    <dimension name="Dim_Order" uniqueName="[Dim_Order]" caption="Dim_Order"/>
    <dimension name="Dim_Product" uniqueName="[Dim_Product]" caption="Dim_Product"/>
    <dimension name="Dim_SalesTarget" uniqueName="[Dim_SalesTarget]" caption="Dim_SalesTarget"/>
    <dimension name="Dim_Supplier" uniqueName="[Dim_Supplier]" caption="Dim_Supplier"/>
    <dimension name="Fact_InventoryMovement" uniqueName="[Fact_InventoryMovement]" caption="Fact_InventoryMovement"/>
    <dimension name="Fact_Order" uniqueName="[Fact_Order]" caption="Fact_Order"/>
    <dimension name="Fact_OrderLine" uniqueName="[Fact_OrderLine]" caption="Fact_OrderLine"/>
    <dimension name="Fact_Return" uniqueName="[Fact_Return]" caption="Fact_Return"/>
    <dimension measure="1" name="Measures" uniqueName="[Measures]" caption="Measures"/>
    <dimension name="Month_Year_Dim" uniqueName="[Month_Year_Dim]" caption="Month_Year_Dim"/>
  </dimensions>
  <measureGroups count="15">
    <measureGroup name="CurrencyMap" caption="CurrencyMap"/>
    <measureGroup name="Dim_Calendar" caption="Dim_Calendar"/>
    <measureGroup name="Dim_Category" caption="Dim_Category"/>
    <measureGroup name="Dim_Country" caption="Dim_Country"/>
    <measureGroup name="Dim_Customer" caption="Dim_Customer"/>
    <measureGroup name="Dim_FX" caption="Dim_FX"/>
    <measureGroup name="Dim_Order" caption="Dim_Order"/>
    <measureGroup name="Dim_Product" caption="Dim_Product"/>
    <measureGroup name="Dim_SalesTarget" caption="Dim_SalesTarget"/>
    <measureGroup name="Dim_Supplier" caption="Dim_Supplier"/>
    <measureGroup name="Fact_InventoryMovement" caption="Fact_InventoryMovement"/>
    <measureGroup name="Fact_Order" caption="Fact_Order"/>
    <measureGroup name="Fact_OrderLine" caption="Fact_OrderLine"/>
    <measureGroup name="Fact_Return" caption="Fact_Return"/>
    <measureGroup name="Month_Year_Dim" caption="Month_Year_Dim"/>
  </measureGroups>
  <maps count="50">
    <map measureGroup="0" dimension="0"/>
    <map measureGroup="1" dimension="1"/>
    <map measureGroup="1" dimension="15"/>
    <map measureGroup="2" dimension="2"/>
    <map measureGroup="3" dimension="3"/>
    <map measureGroup="4" dimension="3"/>
    <map measureGroup="4" dimension="4"/>
    <map measureGroup="5" dimension="1"/>
    <map measureGroup="5" dimension="5"/>
    <map measureGroup="5" dimension="15"/>
    <map measureGroup="6" dimension="6"/>
    <map measureGroup="7" dimension="2"/>
    <map measureGroup="7" dimension="7"/>
    <map measureGroup="7" dimension="9"/>
    <map measureGroup="8" dimension="2"/>
    <map measureGroup="8" dimension="3"/>
    <map measureGroup="8" dimension="8"/>
    <map measureGroup="8" dimension="15"/>
    <map measureGroup="9" dimension="9"/>
    <map measureGroup="10" dimension="2"/>
    <map measureGroup="10" dimension="7"/>
    <map measureGroup="10" dimension="9"/>
    <map measureGroup="10" dimension="10"/>
    <map measureGroup="11" dimension="0"/>
    <map measureGroup="11" dimension="1"/>
    <map measureGroup="11" dimension="3"/>
    <map measureGroup="11" dimension="4"/>
    <map measureGroup="11" dimension="11"/>
    <map measureGroup="11" dimension="15"/>
    <map measureGroup="12" dimension="0"/>
    <map measureGroup="12" dimension="1"/>
    <map measureGroup="12" dimension="2"/>
    <map measureGroup="12" dimension="3"/>
    <map measureGroup="12" dimension="4"/>
    <map measureGroup="12" dimension="7"/>
    <map measureGroup="12" dimension="9"/>
    <map measureGroup="12" dimension="11"/>
    <map measureGroup="12" dimension="12"/>
    <map measureGroup="12" dimension="15"/>
    <map measureGroup="13" dimension="0"/>
    <map measureGroup="13" dimension="1"/>
    <map measureGroup="13" dimension="2"/>
    <map measureGroup="13" dimension="3"/>
    <map measureGroup="13" dimension="4"/>
    <map measureGroup="13" dimension="7"/>
    <map measureGroup="13" dimension="9"/>
    <map measureGroup="13" dimension="11"/>
    <map measureGroup="13" dimension="13"/>
    <map measureGroup="13" dimension="15"/>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87268516" createdVersion="8" refreshedVersion="8" minRefreshableVersion="3" recordCount="0" supportSubquery="1" supportAdvancedDrill="1" xr:uid="{D5382B79-9D75-4635-B54D-422B2B03CFBC}">
  <cacheSource type="external" connectionId="17"/>
  <cacheFields count="6">
    <cacheField name="[Measures].[Sold Quantity]" caption="Sold Quantity" numFmtId="0" hierarchy="80" level="32767"/>
    <cacheField name="[Dim_Category].[Category].[Category]" caption="Category" numFmtId="0" hierarchy="13" level="1">
      <sharedItems containsSemiMixedTypes="0" containsNonDate="0" containsString="0"/>
    </cacheField>
    <cacheField name="[Dim_Customer].[Country].[Country]" caption="Country" numFmtId="0" hierarchy="18" level="1">
      <sharedItems containsSemiMixedTypes="0" containsNonDate="0" containsString="0"/>
    </cacheField>
    <cacheField name="[Dim_Product].[Category].[Category]" caption="Category" numFmtId="0" hierarchy="31" level="1">
      <sharedItems containsSemiMixedTypes="0" containsNonDate="0" containsString="0"/>
    </cacheField>
    <cacheField name="[Dim_Country].[Country].[Country]" caption="Country" numFmtId="0" hierarchy="14" level="1">
      <sharedItems containsSemiMixedTypes="0" containsNonDate="0" containsString="0"/>
    </cacheField>
    <cacheField name="[Dim_SalesTarget].[Category].[Category]" caption="Category" numFmtId="0" hierarchy="38" level="1">
      <sharedItems containsSemiMixedTypes="0" containsNonDate="0" containsString="0"/>
    </cacheField>
  </cacheFields>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2" memberValueDatatype="7" unbalanced="0"/>
    <cacheHierarchy uniqueName="[Dim_Calendar].[Year]" caption="Year" attribute="1" defaultMemberUniqueName="[Dim_Calendar].[Year].[All]" allUniqueName="[Dim_Calendar].[Year].[All]" dimensionUniqueName="[Dim_Calendar]" displayFolder="" count="0" memberValueDatatype="2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1"/>
      </fieldsUsage>
    </cacheHierarchy>
    <cacheHierarchy uniqueName="[Dim_Country].[Country]" caption="Country" attribute="1" defaultMemberUniqueName="[Dim_Country].[Country].[All]" allUniqueName="[Dim_Country].[Country].[All]" dimensionUniqueName="[Dim_Country]" displayFolder="" count="2" memberValueDatatype="130" unbalanced="0">
      <fieldsUsage count="2">
        <fieldUsage x="-1"/>
        <fieldUsage x="4"/>
      </fieldsUsage>
    </cacheHierarchy>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fieldsUsage count="2">
        <fieldUsage x="-1"/>
        <fieldUsage x="2"/>
      </fieldsUsage>
    </cacheHierarchy>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fieldsUsage count="2">
        <fieldUsage x="-1"/>
        <fieldUsage x="5"/>
      </fieldsUsage>
    </cacheHierarchy>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cacheHierarchy uniqueName="[Measures].[Total Cost]" caption="Total Cost" measure="1" displayFolder="" measureGroup="Fact_OrderLine" count="0"/>
    <cacheHierarchy uniqueName="[Measures].[Sold Quantity]" caption="Sold Quantity" measure="1" displayFolder="" measureGroup="Fact_OrderLine" count="0" oneField="1">
      <fieldsUsage count="1">
        <fieldUsage x="0"/>
      </fieldsUsage>
    </cacheHierarchy>
    <cacheHierarchy uniqueName="[Measures].[No Products]" caption="No Products" measure="1" displayFolder="" measureGroup="Fact_OrderLine" count="0"/>
    <cacheHierarchy uniqueName="[Measures].[NO returen Products]" caption="NO returen Products" measure="1" displayFolder="" measureGroup="Fact_Return" count="0"/>
    <cacheHierarchy uniqueName="[Measures].[Number of Orders]" caption="Number of Orders" measure="1" displayFolder="" measureGroup="Fact_OrderLine" count="0"/>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dimensions count="16">
    <dimension name="CurrencyMap" uniqueName="[CurrencyMap]" caption="CurrencyMap"/>
    <dimension name="Dim_Calendar" uniqueName="[Dim_Calendar]" caption="Dim_Calendar"/>
    <dimension name="Dim_Category" uniqueName="[Dim_Category]" caption="Dim_Category"/>
    <dimension name="Dim_Country" uniqueName="[Dim_Country]" caption="Dim_Country"/>
    <dimension name="Dim_Customer" uniqueName="[Dim_Customer]" caption="Dim_Customer"/>
    <dimension name="Dim_FX" uniqueName="[Dim_FX]" caption="Dim_FX"/>
    <dimension name="Dim_Order" uniqueName="[Dim_Order]" caption="Dim_Order"/>
    <dimension name="Dim_Product" uniqueName="[Dim_Product]" caption="Dim_Product"/>
    <dimension name="Dim_SalesTarget" uniqueName="[Dim_SalesTarget]" caption="Dim_SalesTarget"/>
    <dimension name="Dim_Supplier" uniqueName="[Dim_Supplier]" caption="Dim_Supplier"/>
    <dimension name="Fact_InventoryMovement" uniqueName="[Fact_InventoryMovement]" caption="Fact_InventoryMovement"/>
    <dimension name="Fact_Order" uniqueName="[Fact_Order]" caption="Fact_Order"/>
    <dimension name="Fact_OrderLine" uniqueName="[Fact_OrderLine]" caption="Fact_OrderLine"/>
    <dimension name="Fact_Return" uniqueName="[Fact_Return]" caption="Fact_Return"/>
    <dimension measure="1" name="Measures" uniqueName="[Measures]" caption="Measures"/>
    <dimension name="Month_Year_Dim" uniqueName="[Month_Year_Dim]" caption="Month_Year_Dim"/>
  </dimensions>
  <measureGroups count="15">
    <measureGroup name="CurrencyMap" caption="CurrencyMap"/>
    <measureGroup name="Dim_Calendar" caption="Dim_Calendar"/>
    <measureGroup name="Dim_Category" caption="Dim_Category"/>
    <measureGroup name="Dim_Country" caption="Dim_Country"/>
    <measureGroup name="Dim_Customer" caption="Dim_Customer"/>
    <measureGroup name="Dim_FX" caption="Dim_FX"/>
    <measureGroup name="Dim_Order" caption="Dim_Order"/>
    <measureGroup name="Dim_Product" caption="Dim_Product"/>
    <measureGroup name="Dim_SalesTarget" caption="Dim_SalesTarget"/>
    <measureGroup name="Dim_Supplier" caption="Dim_Supplier"/>
    <measureGroup name="Fact_InventoryMovement" caption="Fact_InventoryMovement"/>
    <measureGroup name="Fact_Order" caption="Fact_Order"/>
    <measureGroup name="Fact_OrderLine" caption="Fact_OrderLine"/>
    <measureGroup name="Fact_Return" caption="Fact_Return"/>
    <measureGroup name="Month_Year_Dim" caption="Month_Year_Dim"/>
  </measureGroups>
  <maps count="50">
    <map measureGroup="0" dimension="0"/>
    <map measureGroup="1" dimension="1"/>
    <map measureGroup="1" dimension="15"/>
    <map measureGroup="2" dimension="2"/>
    <map measureGroup="3" dimension="3"/>
    <map measureGroup="4" dimension="3"/>
    <map measureGroup="4" dimension="4"/>
    <map measureGroup="5" dimension="1"/>
    <map measureGroup="5" dimension="5"/>
    <map measureGroup="5" dimension="15"/>
    <map measureGroup="6" dimension="6"/>
    <map measureGroup="7" dimension="2"/>
    <map measureGroup="7" dimension="7"/>
    <map measureGroup="7" dimension="9"/>
    <map measureGroup="8" dimension="2"/>
    <map measureGroup="8" dimension="3"/>
    <map measureGroup="8" dimension="8"/>
    <map measureGroup="8" dimension="15"/>
    <map measureGroup="9" dimension="9"/>
    <map measureGroup="10" dimension="2"/>
    <map measureGroup="10" dimension="7"/>
    <map measureGroup="10" dimension="9"/>
    <map measureGroup="10" dimension="10"/>
    <map measureGroup="11" dimension="0"/>
    <map measureGroup="11" dimension="1"/>
    <map measureGroup="11" dimension="3"/>
    <map measureGroup="11" dimension="4"/>
    <map measureGroup="11" dimension="11"/>
    <map measureGroup="11" dimension="15"/>
    <map measureGroup="12" dimension="0"/>
    <map measureGroup="12" dimension="1"/>
    <map measureGroup="12" dimension="2"/>
    <map measureGroup="12" dimension="3"/>
    <map measureGroup="12" dimension="4"/>
    <map measureGroup="12" dimension="7"/>
    <map measureGroup="12" dimension="9"/>
    <map measureGroup="12" dimension="11"/>
    <map measureGroup="12" dimension="12"/>
    <map measureGroup="12" dimension="15"/>
    <map measureGroup="13" dimension="0"/>
    <map measureGroup="13" dimension="1"/>
    <map measureGroup="13" dimension="2"/>
    <map measureGroup="13" dimension="3"/>
    <map measureGroup="13" dimension="4"/>
    <map measureGroup="13" dimension="7"/>
    <map measureGroup="13" dimension="9"/>
    <map measureGroup="13" dimension="11"/>
    <map measureGroup="13" dimension="13"/>
    <map measureGroup="13" dimension="15"/>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88541663" createdVersion="8" refreshedVersion="8" minRefreshableVersion="3" recordCount="0" supportSubquery="1" supportAdvancedDrill="1" xr:uid="{C390864D-0A21-4B53-8B66-4AFCD6982AC7}">
  <cacheSource type="external" connectionId="17"/>
  <cacheFields count="7">
    <cacheField name="[Fact_Return].[Reason].[Reason]" caption="Reason" numFmtId="0" hierarchy="75" level="1">
      <sharedItems count="4">
        <s v="Customer Remorse"/>
        <s v="Damaged"/>
        <s v="Defective"/>
        <s v="Wrong Item"/>
      </sharedItems>
    </cacheField>
    <cacheField name="[Measures].[NO returen Products]" caption="NO returen Products" numFmtId="0" hierarchy="82" level="32767"/>
    <cacheField name="[Dim_Product].[Category].[Category]" caption="Category" numFmtId="0" hierarchy="31" level="1">
      <sharedItems count="4">
        <s v="Electronics"/>
        <s v="Home &amp; Kitchen"/>
        <s v="Office"/>
        <s v="Sports"/>
      </sharedItems>
    </cacheField>
    <cacheField name="[Dim_Category].[Category].[Category]" caption="Category" numFmtId="0" hierarchy="13" level="1">
      <sharedItems containsSemiMixedTypes="0" containsNonDate="0" containsString="0"/>
    </cacheField>
    <cacheField name="[Dim_Customer].[Country].[Country]" caption="Country" numFmtId="0" hierarchy="18" level="1">
      <sharedItems containsSemiMixedTypes="0" containsNonDate="0" containsString="0"/>
    </cacheField>
    <cacheField name="[Dim_Country].[Country].[Country]" caption="Country" numFmtId="0" hierarchy="14" level="1">
      <sharedItems containsSemiMixedTypes="0" containsNonDate="0" containsString="0"/>
    </cacheField>
    <cacheField name="[Dim_SalesTarget].[Category].[Category]" caption="Category" numFmtId="0" hierarchy="38" level="1">
      <sharedItems containsSemiMixedTypes="0" containsNonDate="0" containsString="0"/>
    </cacheField>
  </cacheFields>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2" memberValueDatatype="7" unbalanced="0"/>
    <cacheHierarchy uniqueName="[Dim_Calendar].[Year]" caption="Year" attribute="1" defaultMemberUniqueName="[Dim_Calendar].[Year].[All]" allUniqueName="[Dim_Calendar].[Year].[All]" dimensionUniqueName="[Dim_Calendar]" displayFolder="" count="0" memberValueDatatype="2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3"/>
      </fieldsUsage>
    </cacheHierarchy>
    <cacheHierarchy uniqueName="[Dim_Country].[Country]" caption="Country" attribute="1" defaultMemberUniqueName="[Dim_Country].[Country].[All]" allUniqueName="[Dim_Country].[Country].[All]" dimensionUniqueName="[Dim_Country]" displayFolder="" count="2" memberValueDatatype="130" unbalanced="0">
      <fieldsUsage count="2">
        <fieldUsage x="-1"/>
        <fieldUsage x="5"/>
      </fieldsUsage>
    </cacheHierarchy>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fieldsUsage count="2">
        <fieldUsage x="-1"/>
        <fieldUsage x="4"/>
      </fieldsUsage>
    </cacheHierarchy>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fieldsUsage count="2">
        <fieldUsage x="-1"/>
        <fieldUsage x="6"/>
      </fieldsUsage>
    </cacheHierarchy>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2" memberValueDatatype="130" unbalanced="0">
      <fieldsUsage count="2">
        <fieldUsage x="-1"/>
        <fieldUsage x="0"/>
      </fieldsUsage>
    </cacheHierarchy>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cacheHierarchy uniqueName="[Measures].[Total Cost]" caption="Total Cost" measure="1" displayFolder="" measureGroup="Fact_OrderLine" count="0"/>
    <cacheHierarchy uniqueName="[Measures].[Sold Quantity]" caption="Sold Quantity" measure="1" displayFolder="" measureGroup="Fact_OrderLine" count="0"/>
    <cacheHierarchy uniqueName="[Measures].[No Products]" caption="No Products" measure="1" displayFolder="" measureGroup="Fact_OrderLine" count="0"/>
    <cacheHierarchy uniqueName="[Measures].[NO returen Products]" caption="NO returen Products" measure="1" displayFolder="" measureGroup="Fact_Return" count="0" oneField="1">
      <fieldsUsage count="1">
        <fieldUsage x="1"/>
      </fieldsUsage>
    </cacheHierarchy>
    <cacheHierarchy uniqueName="[Measures].[Number of Orders]" caption="Number of Orders" measure="1" displayFolder="" measureGroup="Fact_OrderLine" count="0"/>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dimensions count="16">
    <dimension name="CurrencyMap" uniqueName="[CurrencyMap]" caption="CurrencyMap"/>
    <dimension name="Dim_Calendar" uniqueName="[Dim_Calendar]" caption="Dim_Calendar"/>
    <dimension name="Dim_Category" uniqueName="[Dim_Category]" caption="Dim_Category"/>
    <dimension name="Dim_Country" uniqueName="[Dim_Country]" caption="Dim_Country"/>
    <dimension name="Dim_Customer" uniqueName="[Dim_Customer]" caption="Dim_Customer"/>
    <dimension name="Dim_FX" uniqueName="[Dim_FX]" caption="Dim_FX"/>
    <dimension name="Dim_Order" uniqueName="[Dim_Order]" caption="Dim_Order"/>
    <dimension name="Dim_Product" uniqueName="[Dim_Product]" caption="Dim_Product"/>
    <dimension name="Dim_SalesTarget" uniqueName="[Dim_SalesTarget]" caption="Dim_SalesTarget"/>
    <dimension name="Dim_Supplier" uniqueName="[Dim_Supplier]" caption="Dim_Supplier"/>
    <dimension name="Fact_InventoryMovement" uniqueName="[Fact_InventoryMovement]" caption="Fact_InventoryMovement"/>
    <dimension name="Fact_Order" uniqueName="[Fact_Order]" caption="Fact_Order"/>
    <dimension name="Fact_OrderLine" uniqueName="[Fact_OrderLine]" caption="Fact_OrderLine"/>
    <dimension name="Fact_Return" uniqueName="[Fact_Return]" caption="Fact_Return"/>
    <dimension measure="1" name="Measures" uniqueName="[Measures]" caption="Measures"/>
    <dimension name="Month_Year_Dim" uniqueName="[Month_Year_Dim]" caption="Month_Year_Dim"/>
  </dimensions>
  <measureGroups count="15">
    <measureGroup name="CurrencyMap" caption="CurrencyMap"/>
    <measureGroup name="Dim_Calendar" caption="Dim_Calendar"/>
    <measureGroup name="Dim_Category" caption="Dim_Category"/>
    <measureGroup name="Dim_Country" caption="Dim_Country"/>
    <measureGroup name="Dim_Customer" caption="Dim_Customer"/>
    <measureGroup name="Dim_FX" caption="Dim_FX"/>
    <measureGroup name="Dim_Order" caption="Dim_Order"/>
    <measureGroup name="Dim_Product" caption="Dim_Product"/>
    <measureGroup name="Dim_SalesTarget" caption="Dim_SalesTarget"/>
    <measureGroup name="Dim_Supplier" caption="Dim_Supplier"/>
    <measureGroup name="Fact_InventoryMovement" caption="Fact_InventoryMovement"/>
    <measureGroup name="Fact_Order" caption="Fact_Order"/>
    <measureGroup name="Fact_OrderLine" caption="Fact_OrderLine"/>
    <measureGroup name="Fact_Return" caption="Fact_Return"/>
    <measureGroup name="Month_Year_Dim" caption="Month_Year_Dim"/>
  </measureGroups>
  <maps count="50">
    <map measureGroup="0" dimension="0"/>
    <map measureGroup="1" dimension="1"/>
    <map measureGroup="1" dimension="15"/>
    <map measureGroup="2" dimension="2"/>
    <map measureGroup="3" dimension="3"/>
    <map measureGroup="4" dimension="3"/>
    <map measureGroup="4" dimension="4"/>
    <map measureGroup="5" dimension="1"/>
    <map measureGroup="5" dimension="5"/>
    <map measureGroup="5" dimension="15"/>
    <map measureGroup="6" dimension="6"/>
    <map measureGroup="7" dimension="2"/>
    <map measureGroup="7" dimension="7"/>
    <map measureGroup="7" dimension="9"/>
    <map measureGroup="8" dimension="2"/>
    <map measureGroup="8" dimension="3"/>
    <map measureGroup="8" dimension="8"/>
    <map measureGroup="8" dimension="15"/>
    <map measureGroup="9" dimension="9"/>
    <map measureGroup="10" dimension="2"/>
    <map measureGroup="10" dimension="7"/>
    <map measureGroup="10" dimension="9"/>
    <map measureGroup="10" dimension="10"/>
    <map measureGroup="11" dimension="0"/>
    <map measureGroup="11" dimension="1"/>
    <map measureGroup="11" dimension="3"/>
    <map measureGroup="11" dimension="4"/>
    <map measureGroup="11" dimension="11"/>
    <map measureGroup="11" dimension="15"/>
    <map measureGroup="12" dimension="0"/>
    <map measureGroup="12" dimension="1"/>
    <map measureGroup="12" dimension="2"/>
    <map measureGroup="12" dimension="3"/>
    <map measureGroup="12" dimension="4"/>
    <map measureGroup="12" dimension="7"/>
    <map measureGroup="12" dimension="9"/>
    <map measureGroup="12" dimension="11"/>
    <map measureGroup="12" dimension="12"/>
    <map measureGroup="12" dimension="15"/>
    <map measureGroup="13" dimension="0"/>
    <map measureGroup="13" dimension="1"/>
    <map measureGroup="13" dimension="2"/>
    <map measureGroup="13" dimension="3"/>
    <map measureGroup="13" dimension="4"/>
    <map measureGroup="13" dimension="7"/>
    <map measureGroup="13" dimension="9"/>
    <map measureGroup="13" dimension="11"/>
    <map measureGroup="13" dimension="13"/>
    <map measureGroup="13" dimension="15"/>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89699072" createdVersion="8" refreshedVersion="8" minRefreshableVersion="3" recordCount="0" supportSubquery="1" supportAdvancedDrill="1" xr:uid="{A4B4729D-1E74-43EE-9B84-91AF2E98F49F}">
  <cacheSource type="external" connectionId="17"/>
  <cacheFields count="8">
    <cacheField name="[Dim_Calendar].[Year].[Year]" caption="Year" numFmtId="0" hierarchy="4" level="1">
      <sharedItems containsString="0" containsBlank="1" containsNumber="1" containsInteger="1" minValue="2024" maxValue="2025" count="3">
        <n v="2024"/>
        <n v="2025"/>
        <m/>
      </sharedItems>
      <extLst>
        <ext xmlns:x15="http://schemas.microsoft.com/office/spreadsheetml/2010/11/main" uri="{4F2E5C28-24EA-4eb8-9CBF-B6C8F9C3D259}">
          <x15:cachedUniqueNames>
            <x15:cachedUniqueName index="0" name="[Dim_Calendar].[Year].&amp;[2024]"/>
            <x15:cachedUniqueName index="1" name="[Dim_Calendar].[Year].&amp;[2025]"/>
          </x15:cachedUniqueNames>
        </ext>
      </extLst>
    </cacheField>
    <cacheField name="[Dim_Calendar].[Month].[Month]" caption="Month" numFmtId="0" hierarchy="6" level="1">
      <sharedItems containsString="0" containsBlank="1" containsNumber="1" containsInteger="1" minValue="1" maxValue="12" count="13">
        <n v="1"/>
        <n v="2"/>
        <n v="3"/>
        <n v="4"/>
        <n v="5"/>
        <n v="6"/>
        <n v="7"/>
        <n v="8"/>
        <n v="9"/>
        <n v="10"/>
        <n v="11"/>
        <n v="12"/>
        <m/>
      </sharedItems>
      <extLst>
        <ext xmlns:x15="http://schemas.microsoft.com/office/spreadsheetml/2010/11/main" uri="{4F2E5C28-24EA-4eb8-9CBF-B6C8F9C3D259}">
          <x15:cachedUniqueNames>
            <x15:cachedUniqueName index="0" name="[Dim_Calendar].[Month].&amp;[1]"/>
            <x15:cachedUniqueName index="1" name="[Dim_Calendar].[Month].&amp;[2]"/>
            <x15:cachedUniqueName index="2" name="[Dim_Calendar].[Month].&amp;[3]"/>
            <x15:cachedUniqueName index="3" name="[Dim_Calendar].[Month].&amp;[4]"/>
            <x15:cachedUniqueName index="4" name="[Dim_Calendar].[Month].&amp;[5]"/>
            <x15:cachedUniqueName index="5" name="[Dim_Calendar].[Month].&amp;[6]"/>
            <x15:cachedUniqueName index="6" name="[Dim_Calendar].[Month].&amp;[7]"/>
            <x15:cachedUniqueName index="7" name="[Dim_Calendar].[Month].&amp;[8]"/>
            <x15:cachedUniqueName index="8" name="[Dim_Calendar].[Month].&amp;[9]"/>
            <x15:cachedUniqueName index="9" name="[Dim_Calendar].[Month].&amp;[10]"/>
            <x15:cachedUniqueName index="10" name="[Dim_Calendar].[Month].&amp;[11]"/>
            <x15:cachedUniqueName index="11" name="[Dim_Calendar].[Month].&amp;[12]"/>
          </x15:cachedUniqueNames>
        </ext>
      </extLst>
    </cacheField>
    <cacheField name="[Measures].[Total Revenue]" caption="Total Revenue" numFmtId="0" hierarchy="78" level="32767"/>
    <cacheField name="[Dim_Category].[Category].[Category]" caption="Category" numFmtId="0" hierarchy="13" level="1">
      <sharedItems containsSemiMixedTypes="0" containsNonDate="0" containsString="0"/>
    </cacheField>
    <cacheField name="[Dim_Customer].[Country].[Country]" caption="Country" numFmtId="0" hierarchy="18" level="1">
      <sharedItems containsSemiMixedTypes="0" containsNonDate="0" containsString="0"/>
    </cacheField>
    <cacheField name="[Dim_Product].[Category].[Category]" caption="Category" numFmtId="0" hierarchy="31" level="1">
      <sharedItems containsSemiMixedTypes="0" containsNonDate="0" containsString="0"/>
    </cacheField>
    <cacheField name="[Dim_Country].[Country].[Country]" caption="Country" numFmtId="0" hierarchy="14" level="1">
      <sharedItems containsSemiMixedTypes="0" containsNonDate="0" containsString="0"/>
    </cacheField>
    <cacheField name="[Dim_SalesTarget].[Category].[Category]" caption="Category" numFmtId="0" hierarchy="38" level="1">
      <sharedItems containsSemiMixedTypes="0" containsNonDate="0" containsString="0"/>
    </cacheField>
  </cacheFields>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2"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0"/>
      </fieldsUsage>
    </cacheHierarchy>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2" memberValueDatatype="20" unbalanced="0">
      <fieldsUsage count="2">
        <fieldUsage x="-1"/>
        <fieldUsage x="1"/>
      </fieldsUsage>
    </cacheHierarchy>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3"/>
      </fieldsUsage>
    </cacheHierarchy>
    <cacheHierarchy uniqueName="[Dim_Country].[Country]" caption="Country" attribute="1" defaultMemberUniqueName="[Dim_Country].[Country].[All]" allUniqueName="[Dim_Country].[Country].[All]" dimensionUniqueName="[Dim_Country]" displayFolder="" count="2" memberValueDatatype="130" unbalanced="0">
      <fieldsUsage count="2">
        <fieldUsage x="-1"/>
        <fieldUsage x="6"/>
      </fieldsUsage>
    </cacheHierarchy>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fieldsUsage count="2">
        <fieldUsage x="-1"/>
        <fieldUsage x="4"/>
      </fieldsUsage>
    </cacheHierarchy>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5"/>
      </fieldsUsage>
    </cacheHierarchy>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fieldsUsage count="2">
        <fieldUsage x="-1"/>
        <fieldUsage x="7"/>
      </fieldsUsage>
    </cacheHierarchy>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oneField="1">
      <fieldsUsage count="1">
        <fieldUsage x="2"/>
      </fieldsUsage>
    </cacheHierarchy>
    <cacheHierarchy uniqueName="[Measures].[Total Cost]" caption="Total Cost" measure="1" displayFolder="" measureGroup="Fact_OrderLine" count="0"/>
    <cacheHierarchy uniqueName="[Measures].[Sold Quantity]" caption="Sold Quantity" measure="1" displayFolder="" measureGroup="Fact_OrderLine" count="0"/>
    <cacheHierarchy uniqueName="[Measures].[No Products]" caption="No Products" measure="1" displayFolder="" measureGroup="Fact_OrderLine" count="0"/>
    <cacheHierarchy uniqueName="[Measures].[NO returen Products]" caption="NO returen Products" measure="1" displayFolder="" measureGroup="Fact_Return" count="0"/>
    <cacheHierarchy uniqueName="[Measures].[Number of Orders]" caption="Number of Orders" measure="1" displayFolder="" measureGroup="Fact_OrderLine" count="0"/>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dimensions count="16">
    <dimension name="CurrencyMap" uniqueName="[CurrencyMap]" caption="CurrencyMap"/>
    <dimension name="Dim_Calendar" uniqueName="[Dim_Calendar]" caption="Dim_Calendar"/>
    <dimension name="Dim_Category" uniqueName="[Dim_Category]" caption="Dim_Category"/>
    <dimension name="Dim_Country" uniqueName="[Dim_Country]" caption="Dim_Country"/>
    <dimension name="Dim_Customer" uniqueName="[Dim_Customer]" caption="Dim_Customer"/>
    <dimension name="Dim_FX" uniqueName="[Dim_FX]" caption="Dim_FX"/>
    <dimension name="Dim_Order" uniqueName="[Dim_Order]" caption="Dim_Order"/>
    <dimension name="Dim_Product" uniqueName="[Dim_Product]" caption="Dim_Product"/>
    <dimension name="Dim_SalesTarget" uniqueName="[Dim_SalesTarget]" caption="Dim_SalesTarget"/>
    <dimension name="Dim_Supplier" uniqueName="[Dim_Supplier]" caption="Dim_Supplier"/>
    <dimension name="Fact_InventoryMovement" uniqueName="[Fact_InventoryMovement]" caption="Fact_InventoryMovement"/>
    <dimension name="Fact_Order" uniqueName="[Fact_Order]" caption="Fact_Order"/>
    <dimension name="Fact_OrderLine" uniqueName="[Fact_OrderLine]" caption="Fact_OrderLine"/>
    <dimension name="Fact_Return" uniqueName="[Fact_Return]" caption="Fact_Return"/>
    <dimension measure="1" name="Measures" uniqueName="[Measures]" caption="Measures"/>
    <dimension name="Month_Year_Dim" uniqueName="[Month_Year_Dim]" caption="Month_Year_Dim"/>
  </dimensions>
  <measureGroups count="15">
    <measureGroup name="CurrencyMap" caption="CurrencyMap"/>
    <measureGroup name="Dim_Calendar" caption="Dim_Calendar"/>
    <measureGroup name="Dim_Category" caption="Dim_Category"/>
    <measureGroup name="Dim_Country" caption="Dim_Country"/>
    <measureGroup name="Dim_Customer" caption="Dim_Customer"/>
    <measureGroup name="Dim_FX" caption="Dim_FX"/>
    <measureGroup name="Dim_Order" caption="Dim_Order"/>
    <measureGroup name="Dim_Product" caption="Dim_Product"/>
    <measureGroup name="Dim_SalesTarget" caption="Dim_SalesTarget"/>
    <measureGroup name="Dim_Supplier" caption="Dim_Supplier"/>
    <measureGroup name="Fact_InventoryMovement" caption="Fact_InventoryMovement"/>
    <measureGroup name="Fact_Order" caption="Fact_Order"/>
    <measureGroup name="Fact_OrderLine" caption="Fact_OrderLine"/>
    <measureGroup name="Fact_Return" caption="Fact_Return"/>
    <measureGroup name="Month_Year_Dim" caption="Month_Year_Dim"/>
  </measureGroups>
  <maps count="50">
    <map measureGroup="0" dimension="0"/>
    <map measureGroup="1" dimension="1"/>
    <map measureGroup="1" dimension="15"/>
    <map measureGroup="2" dimension="2"/>
    <map measureGroup="3" dimension="3"/>
    <map measureGroup="4" dimension="3"/>
    <map measureGroup="4" dimension="4"/>
    <map measureGroup="5" dimension="1"/>
    <map measureGroup="5" dimension="5"/>
    <map measureGroup="5" dimension="15"/>
    <map measureGroup="6" dimension="6"/>
    <map measureGroup="7" dimension="2"/>
    <map measureGroup="7" dimension="7"/>
    <map measureGroup="7" dimension="9"/>
    <map measureGroup="8" dimension="2"/>
    <map measureGroup="8" dimension="3"/>
    <map measureGroup="8" dimension="8"/>
    <map measureGroup="8" dimension="15"/>
    <map measureGroup="9" dimension="9"/>
    <map measureGroup="10" dimension="2"/>
    <map measureGroup="10" dimension="7"/>
    <map measureGroup="10" dimension="9"/>
    <map measureGroup="10" dimension="10"/>
    <map measureGroup="11" dimension="0"/>
    <map measureGroup="11" dimension="1"/>
    <map measureGroup="11" dimension="3"/>
    <map measureGroup="11" dimension="4"/>
    <map measureGroup="11" dimension="11"/>
    <map measureGroup="11" dimension="15"/>
    <map measureGroup="12" dimension="0"/>
    <map measureGroup="12" dimension="1"/>
    <map measureGroup="12" dimension="2"/>
    <map measureGroup="12" dimension="3"/>
    <map measureGroup="12" dimension="4"/>
    <map measureGroup="12" dimension="7"/>
    <map measureGroup="12" dimension="9"/>
    <map measureGroup="12" dimension="11"/>
    <map measureGroup="12" dimension="12"/>
    <map measureGroup="12" dimension="15"/>
    <map measureGroup="13" dimension="0"/>
    <map measureGroup="13" dimension="1"/>
    <map measureGroup="13" dimension="2"/>
    <map measureGroup="13" dimension="3"/>
    <map measureGroup="13" dimension="4"/>
    <map measureGroup="13" dimension="7"/>
    <map measureGroup="13" dimension="9"/>
    <map measureGroup="13" dimension="11"/>
    <map measureGroup="13" dimension="13"/>
    <map measureGroup="13" dimension="15"/>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90972219" createdVersion="8" refreshedVersion="8" minRefreshableVersion="3" recordCount="0" supportSubquery="1" supportAdvancedDrill="1" xr:uid="{7552D965-6747-43E7-97E3-DF5E390DCA13}">
  <cacheSource type="external" connectionId="17"/>
  <cacheFields count="11">
    <cacheField name="[Measures].[Number of Orders]" caption="Number of Orders" numFmtId="0" hierarchy="83" level="32767"/>
    <cacheField name="[Measures].[Avg Number of Products per Order]" caption="Avg Number of Products per Order" numFmtId="0" hierarchy="84" level="32767"/>
    <cacheField name="[Measures].[Avg Revenue per Order]" caption="Avg Revenue per Order" numFmtId="0" hierarchy="85" level="32767"/>
    <cacheField name="[Measures].[Sold Quantity]" caption="Sold Quantity" numFmtId="0" hierarchy="80" level="32767"/>
    <cacheField name="[Measures].[Total Revenue]" caption="Total Revenue" numFmtId="0" hierarchy="78" level="32767"/>
    <cacheField name="[Measures].[NO returen Products]" caption="NO returen Products" numFmtId="0" hierarchy="82" level="32767"/>
    <cacheField name="[Dim_Category].[Category].[Category]" caption="Category" numFmtId="0" hierarchy="13" level="1">
      <sharedItems containsSemiMixedTypes="0" containsNonDate="0" containsString="0"/>
    </cacheField>
    <cacheField name="[Dim_Customer].[Country].[Country]" caption="Country" numFmtId="0" hierarchy="18" level="1">
      <sharedItems containsSemiMixedTypes="0" containsNonDate="0" containsString="0"/>
    </cacheField>
    <cacheField name="[Dim_Product].[Category].[Category]" caption="Category" numFmtId="0" hierarchy="31" level="1">
      <sharedItems containsSemiMixedTypes="0" containsNonDate="0" containsString="0"/>
    </cacheField>
    <cacheField name="[Dim_Country].[Country].[Country]" caption="Country" numFmtId="0" hierarchy="14" level="1">
      <sharedItems containsSemiMixedTypes="0" containsNonDate="0" containsString="0"/>
    </cacheField>
    <cacheField name="[Dim_SalesTarget].[Category].[Category]" caption="Category" numFmtId="0" hierarchy="38" level="1">
      <sharedItems containsSemiMixedTypes="0" containsNonDate="0" containsString="0"/>
    </cacheField>
  </cacheFields>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2" memberValueDatatype="7" unbalanced="0"/>
    <cacheHierarchy uniqueName="[Dim_Calendar].[Year]" caption="Year" attribute="1" defaultMemberUniqueName="[Dim_Calendar].[Year].[All]" allUniqueName="[Dim_Calendar].[Year].[All]" dimensionUniqueName="[Dim_Calendar]" displayFolder="" count="0" memberValueDatatype="2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6"/>
      </fieldsUsage>
    </cacheHierarchy>
    <cacheHierarchy uniqueName="[Dim_Country].[Country]" caption="Country" attribute="1" defaultMemberUniqueName="[Dim_Country].[Country].[All]" allUniqueName="[Dim_Country].[Country].[All]" dimensionUniqueName="[Dim_Country]" displayFolder="" count="2" memberValueDatatype="130" unbalanced="0">
      <fieldsUsage count="2">
        <fieldUsage x="-1"/>
        <fieldUsage x="9"/>
      </fieldsUsage>
    </cacheHierarchy>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fieldsUsage count="2">
        <fieldUsage x="-1"/>
        <fieldUsage x="7"/>
      </fieldsUsage>
    </cacheHierarchy>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8"/>
      </fieldsUsage>
    </cacheHierarchy>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fieldsUsage count="2">
        <fieldUsage x="-1"/>
        <fieldUsage x="10"/>
      </fieldsUsage>
    </cacheHierarchy>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oneField="1">
      <fieldsUsage count="1">
        <fieldUsage x="4"/>
      </fieldsUsage>
    </cacheHierarchy>
    <cacheHierarchy uniqueName="[Measures].[Total Cost]" caption="Total Cost" measure="1" displayFolder="" measureGroup="Fact_OrderLine" count="0"/>
    <cacheHierarchy uniqueName="[Measures].[Sold Quantity]" caption="Sold Quantity" measure="1" displayFolder="" measureGroup="Fact_OrderLine" count="0" oneField="1">
      <fieldsUsage count="1">
        <fieldUsage x="3"/>
      </fieldsUsage>
    </cacheHierarchy>
    <cacheHierarchy uniqueName="[Measures].[No Products]" caption="No Products" measure="1" displayFolder="" measureGroup="Fact_OrderLine" count="0"/>
    <cacheHierarchy uniqueName="[Measures].[NO returen Products]" caption="NO returen Products" measure="1" displayFolder="" measureGroup="Fact_Return" count="0" oneField="1">
      <fieldsUsage count="1">
        <fieldUsage x="5"/>
      </fieldsUsage>
    </cacheHierarchy>
    <cacheHierarchy uniqueName="[Measures].[Number of Orders]" caption="Number of Orders" measure="1" displayFolder="" measureGroup="Fact_OrderLine" count="0" oneField="1">
      <fieldsUsage count="1">
        <fieldUsage x="0"/>
      </fieldsUsage>
    </cacheHierarchy>
    <cacheHierarchy uniqueName="[Measures].[Avg Number of Products per Order]" caption="Avg Number of Products per Order" measure="1" displayFolder="" measureGroup="Fact_OrderLine" count="0" oneField="1">
      <fieldsUsage count="1">
        <fieldUsage x="1"/>
      </fieldsUsage>
    </cacheHierarchy>
    <cacheHierarchy uniqueName="[Measures].[Avg Revenue per Order]" caption="Avg Revenue per Order" measure="1" displayFolder="" measureGroup="Fact_OrderLine" count="0" oneField="1">
      <fieldsUsage count="1">
        <fieldUsage x="2"/>
      </fieldsUsage>
    </cacheHierarchy>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dimensions count="16">
    <dimension name="CurrencyMap" uniqueName="[CurrencyMap]" caption="CurrencyMap"/>
    <dimension name="Dim_Calendar" uniqueName="[Dim_Calendar]" caption="Dim_Calendar"/>
    <dimension name="Dim_Category" uniqueName="[Dim_Category]" caption="Dim_Category"/>
    <dimension name="Dim_Country" uniqueName="[Dim_Country]" caption="Dim_Country"/>
    <dimension name="Dim_Customer" uniqueName="[Dim_Customer]" caption="Dim_Customer"/>
    <dimension name="Dim_FX" uniqueName="[Dim_FX]" caption="Dim_FX"/>
    <dimension name="Dim_Order" uniqueName="[Dim_Order]" caption="Dim_Order"/>
    <dimension name="Dim_Product" uniqueName="[Dim_Product]" caption="Dim_Product"/>
    <dimension name="Dim_SalesTarget" uniqueName="[Dim_SalesTarget]" caption="Dim_SalesTarget"/>
    <dimension name="Dim_Supplier" uniqueName="[Dim_Supplier]" caption="Dim_Supplier"/>
    <dimension name="Fact_InventoryMovement" uniqueName="[Fact_InventoryMovement]" caption="Fact_InventoryMovement"/>
    <dimension name="Fact_Order" uniqueName="[Fact_Order]" caption="Fact_Order"/>
    <dimension name="Fact_OrderLine" uniqueName="[Fact_OrderLine]" caption="Fact_OrderLine"/>
    <dimension name="Fact_Return" uniqueName="[Fact_Return]" caption="Fact_Return"/>
    <dimension measure="1" name="Measures" uniqueName="[Measures]" caption="Measures"/>
    <dimension name="Month_Year_Dim" uniqueName="[Month_Year_Dim]" caption="Month_Year_Dim"/>
  </dimensions>
  <measureGroups count="15">
    <measureGroup name="CurrencyMap" caption="CurrencyMap"/>
    <measureGroup name="Dim_Calendar" caption="Dim_Calendar"/>
    <measureGroup name="Dim_Category" caption="Dim_Category"/>
    <measureGroup name="Dim_Country" caption="Dim_Country"/>
    <measureGroup name="Dim_Customer" caption="Dim_Customer"/>
    <measureGroup name="Dim_FX" caption="Dim_FX"/>
    <measureGroup name="Dim_Order" caption="Dim_Order"/>
    <measureGroup name="Dim_Product" caption="Dim_Product"/>
    <measureGroup name="Dim_SalesTarget" caption="Dim_SalesTarget"/>
    <measureGroup name="Dim_Supplier" caption="Dim_Supplier"/>
    <measureGroup name="Fact_InventoryMovement" caption="Fact_InventoryMovement"/>
    <measureGroup name="Fact_Order" caption="Fact_Order"/>
    <measureGroup name="Fact_OrderLine" caption="Fact_OrderLine"/>
    <measureGroup name="Fact_Return" caption="Fact_Return"/>
    <measureGroup name="Month_Year_Dim" caption="Month_Year_Dim"/>
  </measureGroups>
  <maps count="50">
    <map measureGroup="0" dimension="0"/>
    <map measureGroup="1" dimension="1"/>
    <map measureGroup="1" dimension="15"/>
    <map measureGroup="2" dimension="2"/>
    <map measureGroup="3" dimension="3"/>
    <map measureGroup="4" dimension="3"/>
    <map measureGroup="4" dimension="4"/>
    <map measureGroup="5" dimension="1"/>
    <map measureGroup="5" dimension="5"/>
    <map measureGroup="5" dimension="15"/>
    <map measureGroup="6" dimension="6"/>
    <map measureGroup="7" dimension="2"/>
    <map measureGroup="7" dimension="7"/>
    <map measureGroup="7" dimension="9"/>
    <map measureGroup="8" dimension="2"/>
    <map measureGroup="8" dimension="3"/>
    <map measureGroup="8" dimension="8"/>
    <map measureGroup="8" dimension="15"/>
    <map measureGroup="9" dimension="9"/>
    <map measureGroup="10" dimension="2"/>
    <map measureGroup="10" dimension="7"/>
    <map measureGroup="10" dimension="9"/>
    <map measureGroup="10" dimension="10"/>
    <map measureGroup="11" dimension="0"/>
    <map measureGroup="11" dimension="1"/>
    <map measureGroup="11" dimension="3"/>
    <map measureGroup="11" dimension="4"/>
    <map measureGroup="11" dimension="11"/>
    <map measureGroup="11" dimension="15"/>
    <map measureGroup="12" dimension="0"/>
    <map measureGroup="12" dimension="1"/>
    <map measureGroup="12" dimension="2"/>
    <map measureGroup="12" dimension="3"/>
    <map measureGroup="12" dimension="4"/>
    <map measureGroup="12" dimension="7"/>
    <map measureGroup="12" dimension="9"/>
    <map measureGroup="12" dimension="11"/>
    <map measureGroup="12" dimension="12"/>
    <map measureGroup="12" dimension="15"/>
    <map measureGroup="13" dimension="0"/>
    <map measureGroup="13" dimension="1"/>
    <map measureGroup="13" dimension="2"/>
    <map measureGroup="13" dimension="3"/>
    <map measureGroup="13" dimension="4"/>
    <map measureGroup="13" dimension="7"/>
    <map measureGroup="13" dimension="9"/>
    <map measureGroup="13" dimension="11"/>
    <map measureGroup="13" dimension="13"/>
    <map measureGroup="13" dimension="15"/>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92013888" createdVersion="8" refreshedVersion="8" minRefreshableVersion="3" recordCount="0" supportSubquery="1" supportAdvancedDrill="1" xr:uid="{27FB2E33-C65F-4CE8-AA5A-D0B159C6C1CC}">
  <cacheSource type="external" connectionId="17"/>
  <cacheFields count="6">
    <cacheField name="[Dim_Customer].[Country].[Country]" caption="Country" numFmtId="0" hierarchy="18" level="1">
      <sharedItems count="8">
        <s v="France"/>
        <s v="Germany"/>
        <s v="Germnay"/>
        <s v="Italy"/>
        <s v="Netherlands"/>
        <s v="Poland"/>
        <s v="Spain"/>
        <s v="United Kingdom"/>
      </sharedItems>
    </cacheField>
    <cacheField name="[Measures].[Total Revenue]" caption="Total Revenue" numFmtId="0" hierarchy="78" level="32767"/>
    <cacheField name="[Dim_Product].[Category].[Category]" caption="Category" numFmtId="0" hierarchy="31" level="1">
      <sharedItems count="4">
        <s v="Electronics"/>
        <s v="Home &amp; Kitchen"/>
        <s v="Office"/>
        <s v="Sports"/>
      </sharedItems>
    </cacheField>
    <cacheField name="[Dim_Category].[Category].[Category]" caption="Category" numFmtId="0" hierarchy="13" level="1">
      <sharedItems containsSemiMixedTypes="0" containsNonDate="0" containsString="0"/>
    </cacheField>
    <cacheField name="[Dim_Country].[Country].[Country]" caption="Country" numFmtId="0" hierarchy="14" level="1">
      <sharedItems containsSemiMixedTypes="0" containsNonDate="0" containsString="0"/>
    </cacheField>
    <cacheField name="[Dim_SalesTarget].[Category].[Category]" caption="Category" numFmtId="0" hierarchy="38" level="1">
      <sharedItems containsSemiMixedTypes="0" containsNonDate="0" containsString="0"/>
    </cacheField>
  </cacheFields>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2" memberValueDatatype="7" unbalanced="0"/>
    <cacheHierarchy uniqueName="[Dim_Calendar].[Year]" caption="Year" attribute="1" defaultMemberUniqueName="[Dim_Calendar].[Year].[All]" allUniqueName="[Dim_Calendar].[Year].[All]" dimensionUniqueName="[Dim_Calendar]" displayFolder="" count="0" memberValueDatatype="2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3"/>
      </fieldsUsage>
    </cacheHierarchy>
    <cacheHierarchy uniqueName="[Dim_Country].[Country]" caption="Country" attribute="1" defaultMemberUniqueName="[Dim_Country].[Country].[All]" allUniqueName="[Dim_Country].[Country].[All]" dimensionUniqueName="[Dim_Country]" displayFolder="" count="2" memberValueDatatype="130" unbalanced="0">
      <fieldsUsage count="2">
        <fieldUsage x="-1"/>
        <fieldUsage x="4"/>
      </fieldsUsage>
    </cacheHierarchy>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fieldsUsage count="2">
        <fieldUsage x="-1"/>
        <fieldUsage x="0"/>
      </fieldsUsage>
    </cacheHierarchy>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fieldsUsage count="2">
        <fieldUsage x="-1"/>
        <fieldUsage x="5"/>
      </fieldsUsage>
    </cacheHierarchy>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oneField="1">
      <fieldsUsage count="1">
        <fieldUsage x="1"/>
      </fieldsUsage>
    </cacheHierarchy>
    <cacheHierarchy uniqueName="[Measures].[Total Cost]" caption="Total Cost" measure="1" displayFolder="" measureGroup="Fact_OrderLine" count="0"/>
    <cacheHierarchy uniqueName="[Measures].[Sold Quantity]" caption="Sold Quantity" measure="1" displayFolder="" measureGroup="Fact_OrderLine" count="0"/>
    <cacheHierarchy uniqueName="[Measures].[No Products]" caption="No Products" measure="1" displayFolder="" measureGroup="Fact_OrderLine" count="0"/>
    <cacheHierarchy uniqueName="[Measures].[NO returen Products]" caption="NO returen Products" measure="1" displayFolder="" measureGroup="Fact_Return" count="0"/>
    <cacheHierarchy uniqueName="[Measures].[Number of Orders]" caption="Number of Orders" measure="1" displayFolder="" measureGroup="Fact_OrderLine" count="0"/>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dimensions count="16">
    <dimension name="CurrencyMap" uniqueName="[CurrencyMap]" caption="CurrencyMap"/>
    <dimension name="Dim_Calendar" uniqueName="[Dim_Calendar]" caption="Dim_Calendar"/>
    <dimension name="Dim_Category" uniqueName="[Dim_Category]" caption="Dim_Category"/>
    <dimension name="Dim_Country" uniqueName="[Dim_Country]" caption="Dim_Country"/>
    <dimension name="Dim_Customer" uniqueName="[Dim_Customer]" caption="Dim_Customer"/>
    <dimension name="Dim_FX" uniqueName="[Dim_FX]" caption="Dim_FX"/>
    <dimension name="Dim_Order" uniqueName="[Dim_Order]" caption="Dim_Order"/>
    <dimension name="Dim_Product" uniqueName="[Dim_Product]" caption="Dim_Product"/>
    <dimension name="Dim_SalesTarget" uniqueName="[Dim_SalesTarget]" caption="Dim_SalesTarget"/>
    <dimension name="Dim_Supplier" uniqueName="[Dim_Supplier]" caption="Dim_Supplier"/>
    <dimension name="Fact_InventoryMovement" uniqueName="[Fact_InventoryMovement]" caption="Fact_InventoryMovement"/>
    <dimension name="Fact_Order" uniqueName="[Fact_Order]" caption="Fact_Order"/>
    <dimension name="Fact_OrderLine" uniqueName="[Fact_OrderLine]" caption="Fact_OrderLine"/>
    <dimension name="Fact_Return" uniqueName="[Fact_Return]" caption="Fact_Return"/>
    <dimension measure="1" name="Measures" uniqueName="[Measures]" caption="Measures"/>
    <dimension name="Month_Year_Dim" uniqueName="[Month_Year_Dim]" caption="Month_Year_Dim"/>
  </dimensions>
  <measureGroups count="15">
    <measureGroup name="CurrencyMap" caption="CurrencyMap"/>
    <measureGroup name="Dim_Calendar" caption="Dim_Calendar"/>
    <measureGroup name="Dim_Category" caption="Dim_Category"/>
    <measureGroup name="Dim_Country" caption="Dim_Country"/>
    <measureGroup name="Dim_Customer" caption="Dim_Customer"/>
    <measureGroup name="Dim_FX" caption="Dim_FX"/>
    <measureGroup name="Dim_Order" caption="Dim_Order"/>
    <measureGroup name="Dim_Product" caption="Dim_Product"/>
    <measureGroup name="Dim_SalesTarget" caption="Dim_SalesTarget"/>
    <measureGroup name="Dim_Supplier" caption="Dim_Supplier"/>
    <measureGroup name="Fact_InventoryMovement" caption="Fact_InventoryMovement"/>
    <measureGroup name="Fact_Order" caption="Fact_Order"/>
    <measureGroup name="Fact_OrderLine" caption="Fact_OrderLine"/>
    <measureGroup name="Fact_Return" caption="Fact_Return"/>
    <measureGroup name="Month_Year_Dim" caption="Month_Year_Dim"/>
  </measureGroups>
  <maps count="50">
    <map measureGroup="0" dimension="0"/>
    <map measureGroup="1" dimension="1"/>
    <map measureGroup="1" dimension="15"/>
    <map measureGroup="2" dimension="2"/>
    <map measureGroup="3" dimension="3"/>
    <map measureGroup="4" dimension="3"/>
    <map measureGroup="4" dimension="4"/>
    <map measureGroup="5" dimension="1"/>
    <map measureGroup="5" dimension="5"/>
    <map measureGroup="5" dimension="15"/>
    <map measureGroup="6" dimension="6"/>
    <map measureGroup="7" dimension="2"/>
    <map measureGroup="7" dimension="7"/>
    <map measureGroup="7" dimension="9"/>
    <map measureGroup="8" dimension="2"/>
    <map measureGroup="8" dimension="3"/>
    <map measureGroup="8" dimension="8"/>
    <map measureGroup="8" dimension="15"/>
    <map measureGroup="9" dimension="9"/>
    <map measureGroup="10" dimension="2"/>
    <map measureGroup="10" dimension="7"/>
    <map measureGroup="10" dimension="9"/>
    <map measureGroup="10" dimension="10"/>
    <map measureGroup="11" dimension="0"/>
    <map measureGroup="11" dimension="1"/>
    <map measureGroup="11" dimension="3"/>
    <map measureGroup="11" dimension="4"/>
    <map measureGroup="11" dimension="11"/>
    <map measureGroup="11" dimension="15"/>
    <map measureGroup="12" dimension="0"/>
    <map measureGroup="12" dimension="1"/>
    <map measureGroup="12" dimension="2"/>
    <map measureGroup="12" dimension="3"/>
    <map measureGroup="12" dimension="4"/>
    <map measureGroup="12" dimension="7"/>
    <map measureGroup="12" dimension="9"/>
    <map measureGroup="12" dimension="11"/>
    <map measureGroup="12" dimension="12"/>
    <map measureGroup="12" dimension="15"/>
    <map measureGroup="13" dimension="0"/>
    <map measureGroup="13" dimension="1"/>
    <map measureGroup="13" dimension="2"/>
    <map measureGroup="13" dimension="3"/>
    <map measureGroup="13" dimension="4"/>
    <map measureGroup="13" dimension="7"/>
    <map measureGroup="13" dimension="9"/>
    <map measureGroup="13" dimension="11"/>
    <map measureGroup="13" dimension="13"/>
    <map measureGroup="13" dimension="15"/>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93287035" createdVersion="8" refreshedVersion="8" minRefreshableVersion="3" recordCount="0" supportSubquery="1" supportAdvancedDrill="1" xr:uid="{9C1588AD-03D8-440C-AE14-EF7119D49868}">
  <cacheSource type="external" connectionId="17"/>
  <cacheFields count="6">
    <cacheField name="[Dim_Customer].[Country].[Country]" caption="Country" numFmtId="0" hierarchy="18" level="1">
      <sharedItems count="8">
        <s v="France"/>
        <s v="Germany"/>
        <s v="Germnay"/>
        <s v="Italy"/>
        <s v="Netherlands"/>
        <s v="Poland"/>
        <s v="Spain"/>
        <s v="United Kingdom"/>
      </sharedItems>
    </cacheField>
    <cacheField name="[Dim_Product].[Category].[Category]" caption="Category" numFmtId="0" hierarchy="31" level="1">
      <sharedItems count="4">
        <s v="Electronics"/>
        <s v="Home &amp; Kitchen"/>
        <s v="Office"/>
        <s v="Sports"/>
      </sharedItems>
    </cacheField>
    <cacheField name="[Measures].[Number of Orders]" caption="Number of Orders" numFmtId="0" hierarchy="83" level="32767"/>
    <cacheField name="[Dim_Category].[Category].[Category]" caption="Category" numFmtId="0" hierarchy="13" level="1">
      <sharedItems containsSemiMixedTypes="0" containsNonDate="0" containsString="0"/>
    </cacheField>
    <cacheField name="[Dim_Country].[Country].[Country]" caption="Country" numFmtId="0" hierarchy="14" level="1">
      <sharedItems containsSemiMixedTypes="0" containsNonDate="0" containsString="0"/>
    </cacheField>
    <cacheField name="[Dim_SalesTarget].[Category].[Category]" caption="Category" numFmtId="0" hierarchy="38" level="1">
      <sharedItems containsSemiMixedTypes="0" containsNonDate="0" containsString="0"/>
    </cacheField>
  </cacheFields>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2" memberValueDatatype="7" unbalanced="0"/>
    <cacheHierarchy uniqueName="[Dim_Calendar].[Year]" caption="Year" attribute="1" defaultMemberUniqueName="[Dim_Calendar].[Year].[All]" allUniqueName="[Dim_Calendar].[Year].[All]" dimensionUniqueName="[Dim_Calendar]" displayFolder="" count="0" memberValueDatatype="2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3"/>
      </fieldsUsage>
    </cacheHierarchy>
    <cacheHierarchy uniqueName="[Dim_Country].[Country]" caption="Country" attribute="1" defaultMemberUniqueName="[Dim_Country].[Country].[All]" allUniqueName="[Dim_Country].[Country].[All]" dimensionUniqueName="[Dim_Country]" displayFolder="" count="2" memberValueDatatype="130" unbalanced="0">
      <fieldsUsage count="2">
        <fieldUsage x="-1"/>
        <fieldUsage x="4"/>
      </fieldsUsage>
    </cacheHierarchy>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fieldsUsage count="2">
        <fieldUsage x="-1"/>
        <fieldUsage x="0"/>
      </fieldsUsage>
    </cacheHierarchy>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1"/>
      </fieldsUsage>
    </cacheHierarchy>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fieldsUsage count="2">
        <fieldUsage x="-1"/>
        <fieldUsage x="5"/>
      </fieldsUsage>
    </cacheHierarchy>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cacheHierarchy uniqueName="[Measures].[Total Cost]" caption="Total Cost" measure="1" displayFolder="" measureGroup="Fact_OrderLine" count="0"/>
    <cacheHierarchy uniqueName="[Measures].[Sold Quantity]" caption="Sold Quantity" measure="1" displayFolder="" measureGroup="Fact_OrderLine" count="0"/>
    <cacheHierarchy uniqueName="[Measures].[No Products]" caption="No Products" measure="1" displayFolder="" measureGroup="Fact_OrderLine" count="0"/>
    <cacheHierarchy uniqueName="[Measures].[NO returen Products]" caption="NO returen Products" measure="1" displayFolder="" measureGroup="Fact_Return" count="0"/>
    <cacheHierarchy uniqueName="[Measures].[Number of Orders]" caption="Number of Orders" measure="1" displayFolder="" measureGroup="Fact_OrderLine" count="0" oneField="1">
      <fieldsUsage count="1">
        <fieldUsage x="2"/>
      </fieldsUsage>
    </cacheHierarchy>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dimensions count="16">
    <dimension name="CurrencyMap" uniqueName="[CurrencyMap]" caption="CurrencyMap"/>
    <dimension name="Dim_Calendar" uniqueName="[Dim_Calendar]" caption="Dim_Calendar"/>
    <dimension name="Dim_Category" uniqueName="[Dim_Category]" caption="Dim_Category"/>
    <dimension name="Dim_Country" uniqueName="[Dim_Country]" caption="Dim_Country"/>
    <dimension name="Dim_Customer" uniqueName="[Dim_Customer]" caption="Dim_Customer"/>
    <dimension name="Dim_FX" uniqueName="[Dim_FX]" caption="Dim_FX"/>
    <dimension name="Dim_Order" uniqueName="[Dim_Order]" caption="Dim_Order"/>
    <dimension name="Dim_Product" uniqueName="[Dim_Product]" caption="Dim_Product"/>
    <dimension name="Dim_SalesTarget" uniqueName="[Dim_SalesTarget]" caption="Dim_SalesTarget"/>
    <dimension name="Dim_Supplier" uniqueName="[Dim_Supplier]" caption="Dim_Supplier"/>
    <dimension name="Fact_InventoryMovement" uniqueName="[Fact_InventoryMovement]" caption="Fact_InventoryMovement"/>
    <dimension name="Fact_Order" uniqueName="[Fact_Order]" caption="Fact_Order"/>
    <dimension name="Fact_OrderLine" uniqueName="[Fact_OrderLine]" caption="Fact_OrderLine"/>
    <dimension name="Fact_Return" uniqueName="[Fact_Return]" caption="Fact_Return"/>
    <dimension measure="1" name="Measures" uniqueName="[Measures]" caption="Measures"/>
    <dimension name="Month_Year_Dim" uniqueName="[Month_Year_Dim]" caption="Month_Year_Dim"/>
  </dimensions>
  <measureGroups count="15">
    <measureGroup name="CurrencyMap" caption="CurrencyMap"/>
    <measureGroup name="Dim_Calendar" caption="Dim_Calendar"/>
    <measureGroup name="Dim_Category" caption="Dim_Category"/>
    <measureGroup name="Dim_Country" caption="Dim_Country"/>
    <measureGroup name="Dim_Customer" caption="Dim_Customer"/>
    <measureGroup name="Dim_FX" caption="Dim_FX"/>
    <measureGroup name="Dim_Order" caption="Dim_Order"/>
    <measureGroup name="Dim_Product" caption="Dim_Product"/>
    <measureGroup name="Dim_SalesTarget" caption="Dim_SalesTarget"/>
    <measureGroup name="Dim_Supplier" caption="Dim_Supplier"/>
    <measureGroup name="Fact_InventoryMovement" caption="Fact_InventoryMovement"/>
    <measureGroup name="Fact_Order" caption="Fact_Order"/>
    <measureGroup name="Fact_OrderLine" caption="Fact_OrderLine"/>
    <measureGroup name="Fact_Return" caption="Fact_Return"/>
    <measureGroup name="Month_Year_Dim" caption="Month_Year_Dim"/>
  </measureGroups>
  <maps count="50">
    <map measureGroup="0" dimension="0"/>
    <map measureGroup="1" dimension="1"/>
    <map measureGroup="1" dimension="15"/>
    <map measureGroup="2" dimension="2"/>
    <map measureGroup="3" dimension="3"/>
    <map measureGroup="4" dimension="3"/>
    <map measureGroup="4" dimension="4"/>
    <map measureGroup="5" dimension="1"/>
    <map measureGroup="5" dimension="5"/>
    <map measureGroup="5" dimension="15"/>
    <map measureGroup="6" dimension="6"/>
    <map measureGroup="7" dimension="2"/>
    <map measureGroup="7" dimension="7"/>
    <map measureGroup="7" dimension="9"/>
    <map measureGroup="8" dimension="2"/>
    <map measureGroup="8" dimension="3"/>
    <map measureGroup="8" dimension="8"/>
    <map measureGroup="8" dimension="15"/>
    <map measureGroup="9" dimension="9"/>
    <map measureGroup="10" dimension="2"/>
    <map measureGroup="10" dimension="7"/>
    <map measureGroup="10" dimension="9"/>
    <map measureGroup="10" dimension="10"/>
    <map measureGroup="11" dimension="0"/>
    <map measureGroup="11" dimension="1"/>
    <map measureGroup="11" dimension="3"/>
    <map measureGroup="11" dimension="4"/>
    <map measureGroup="11" dimension="11"/>
    <map measureGroup="11" dimension="15"/>
    <map measureGroup="12" dimension="0"/>
    <map measureGroup="12" dimension="1"/>
    <map measureGroup="12" dimension="2"/>
    <map measureGroup="12" dimension="3"/>
    <map measureGroup="12" dimension="4"/>
    <map measureGroup="12" dimension="7"/>
    <map measureGroup="12" dimension="9"/>
    <map measureGroup="12" dimension="11"/>
    <map measureGroup="12" dimension="12"/>
    <map measureGroup="12" dimension="15"/>
    <map measureGroup="13" dimension="0"/>
    <map measureGroup="13" dimension="1"/>
    <map measureGroup="13" dimension="2"/>
    <map measureGroup="13" dimension="3"/>
    <map measureGroup="13" dimension="4"/>
    <map measureGroup="13" dimension="7"/>
    <map measureGroup="13" dimension="9"/>
    <map measureGroup="13" dimension="11"/>
    <map measureGroup="13" dimension="13"/>
    <map measureGroup="13" dimension="15"/>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94212967" createdVersion="8" refreshedVersion="8" minRefreshableVersion="3" recordCount="0" supportSubquery="1" supportAdvancedDrill="1" xr:uid="{3DBD040B-5FD5-486E-91D6-FDC3FCA7D458}">
  <cacheSource type="external" connectionId="17"/>
  <cacheFields count="8">
    <cacheField name="[Measures].[Total Revenue]" caption="Total Revenue" numFmtId="0" hierarchy="78" level="32767"/>
    <cacheField name="[Measures].[Sum of TargetRevenue]" caption="Sum of TargetRevenue" numFmtId="0" hierarchy="116" level="32767"/>
    <cacheField name="[Month_Year_Dim].[Month-Year].[Month-Year]" caption="Month-Year" numFmtId="0" hierarchy="76" level="1">
      <sharedItems count="24">
        <s v="2024-01"/>
        <s v="2024-02"/>
        <s v="2024-03"/>
        <s v="2024-04"/>
        <s v="2024-05"/>
        <s v="2024-06"/>
        <s v="2024-07"/>
        <s v="2024-08"/>
        <s v="2024-09"/>
        <s v="2024-10"/>
        <s v="2024-11"/>
        <s v="2024-12"/>
        <s v="2025-01"/>
        <s v="2025-02"/>
        <s v="2025-03"/>
        <s v="2025-04"/>
        <s v="2025-05"/>
        <s v="2025-06"/>
        <s v="2025-07"/>
        <s v="2025-08"/>
        <s v="2025-09"/>
        <s v="2025-10"/>
        <s v="2025-11"/>
        <s v="2025-12"/>
      </sharedItems>
    </cacheField>
    <cacheField name="[Dim_Category].[Category].[Category]" caption="Category" numFmtId="0" hierarchy="13" level="1">
      <sharedItems containsSemiMixedTypes="0" containsNonDate="0" containsString="0"/>
    </cacheField>
    <cacheField name="[Dim_Customer].[Country].[Country]" caption="Country" numFmtId="0" hierarchy="18" level="1">
      <sharedItems containsSemiMixedTypes="0" containsNonDate="0" containsString="0"/>
    </cacheField>
    <cacheField name="[Dim_Product].[Category].[Category]" caption="Category" numFmtId="0" hierarchy="31" level="1">
      <sharedItems containsSemiMixedTypes="0" containsNonDate="0" containsString="0"/>
    </cacheField>
    <cacheField name="[Dim_Country].[Country].[Country]" caption="Country" numFmtId="0" hierarchy="14" level="1">
      <sharedItems containsSemiMixedTypes="0" containsNonDate="0" containsString="0"/>
    </cacheField>
    <cacheField name="[Dim_SalesTarget].[Category].[Category]" caption="Category" numFmtId="0" hierarchy="38" level="1">
      <sharedItems containsSemiMixedTypes="0" containsNonDate="0" containsString="0"/>
    </cacheField>
  </cacheFields>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0" memberValueDatatype="2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3"/>
      </fieldsUsage>
    </cacheHierarchy>
    <cacheHierarchy uniqueName="[Dim_Country].[Country]" caption="Country" attribute="1" defaultMemberUniqueName="[Dim_Country].[Country].[All]" allUniqueName="[Dim_Country].[Country].[All]" dimensionUniqueName="[Dim_Country]" displayFolder="" count="2" memberValueDatatype="130" unbalanced="0">
      <fieldsUsage count="2">
        <fieldUsage x="-1"/>
        <fieldUsage x="6"/>
      </fieldsUsage>
    </cacheHierarchy>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fieldsUsage count="2">
        <fieldUsage x="-1"/>
        <fieldUsage x="4"/>
      </fieldsUsage>
    </cacheHierarchy>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5"/>
      </fieldsUsage>
    </cacheHierarchy>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fieldsUsage count="2">
        <fieldUsage x="-1"/>
        <fieldUsage x="7"/>
      </fieldsUsage>
    </cacheHierarchy>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2" memberValueDatatype="130" unbalanced="0">
      <fieldsUsage count="2">
        <fieldUsage x="-1"/>
        <fieldUsage x="2"/>
      </fieldsUsage>
    </cacheHierarchy>
    <cacheHierarchy uniqueName="[Measures].[No Orders]" caption="No Orders" measure="1" displayFolder="" measureGroup="Fact_Order" count="0"/>
    <cacheHierarchy uniqueName="[Measures].[Total Revenue]" caption="Total Revenue" measure="1" displayFolder="" measureGroup="Fact_OrderLine" count="0" oneField="1">
      <fieldsUsage count="1">
        <fieldUsage x="0"/>
      </fieldsUsage>
    </cacheHierarchy>
    <cacheHierarchy uniqueName="[Measures].[Total Cost]" caption="Total Cost" measure="1" displayFolder="" measureGroup="Fact_OrderLine" count="0"/>
    <cacheHierarchy uniqueName="[Measures].[Sold Quantity]" caption="Sold Quantity" measure="1" displayFolder="" measureGroup="Fact_OrderLine" count="0"/>
    <cacheHierarchy uniqueName="[Measures].[No Products]" caption="No Products" measure="1" displayFolder="" measureGroup="Fact_OrderLine" count="0"/>
    <cacheHierarchy uniqueName="[Measures].[NO returen Products]" caption="NO returen Products" measure="1" displayFolder="" measureGroup="Fact_Return" count="0"/>
    <cacheHierarchy uniqueName="[Measures].[Number of Orders]" caption="Number of Orders" measure="1" displayFolder="" measureGroup="Fact_OrderLine" count="0"/>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oneField="1" hidden="1">
      <fieldsUsage count="1">
        <fieldUsage x="1"/>
      </fieldsUsage>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dimensions count="16">
    <dimension name="CurrencyMap" uniqueName="[CurrencyMap]" caption="CurrencyMap"/>
    <dimension name="Dim_Calendar" uniqueName="[Dim_Calendar]" caption="Dim_Calendar"/>
    <dimension name="Dim_Category" uniqueName="[Dim_Category]" caption="Dim_Category"/>
    <dimension name="Dim_Country" uniqueName="[Dim_Country]" caption="Dim_Country"/>
    <dimension name="Dim_Customer" uniqueName="[Dim_Customer]" caption="Dim_Customer"/>
    <dimension name="Dim_FX" uniqueName="[Dim_FX]" caption="Dim_FX"/>
    <dimension name="Dim_Order" uniqueName="[Dim_Order]" caption="Dim_Order"/>
    <dimension name="Dim_Product" uniqueName="[Dim_Product]" caption="Dim_Product"/>
    <dimension name="Dim_SalesTarget" uniqueName="[Dim_SalesTarget]" caption="Dim_SalesTarget"/>
    <dimension name="Dim_Supplier" uniqueName="[Dim_Supplier]" caption="Dim_Supplier"/>
    <dimension name="Fact_InventoryMovement" uniqueName="[Fact_InventoryMovement]" caption="Fact_InventoryMovement"/>
    <dimension name="Fact_Order" uniqueName="[Fact_Order]" caption="Fact_Order"/>
    <dimension name="Fact_OrderLine" uniqueName="[Fact_OrderLine]" caption="Fact_OrderLine"/>
    <dimension name="Fact_Return" uniqueName="[Fact_Return]" caption="Fact_Return"/>
    <dimension measure="1" name="Measures" uniqueName="[Measures]" caption="Measures"/>
    <dimension name="Month_Year_Dim" uniqueName="[Month_Year_Dim]" caption="Month_Year_Dim"/>
  </dimensions>
  <measureGroups count="15">
    <measureGroup name="CurrencyMap" caption="CurrencyMap"/>
    <measureGroup name="Dim_Calendar" caption="Dim_Calendar"/>
    <measureGroup name="Dim_Category" caption="Dim_Category"/>
    <measureGroup name="Dim_Country" caption="Dim_Country"/>
    <measureGroup name="Dim_Customer" caption="Dim_Customer"/>
    <measureGroup name="Dim_FX" caption="Dim_FX"/>
    <measureGroup name="Dim_Order" caption="Dim_Order"/>
    <measureGroup name="Dim_Product" caption="Dim_Product"/>
    <measureGroup name="Dim_SalesTarget" caption="Dim_SalesTarget"/>
    <measureGroup name="Dim_Supplier" caption="Dim_Supplier"/>
    <measureGroup name="Fact_InventoryMovement" caption="Fact_InventoryMovement"/>
    <measureGroup name="Fact_Order" caption="Fact_Order"/>
    <measureGroup name="Fact_OrderLine" caption="Fact_OrderLine"/>
    <measureGroup name="Fact_Return" caption="Fact_Return"/>
    <measureGroup name="Month_Year_Dim" caption="Month_Year_Dim"/>
  </measureGroups>
  <maps count="50">
    <map measureGroup="0" dimension="0"/>
    <map measureGroup="1" dimension="1"/>
    <map measureGroup="1" dimension="15"/>
    <map measureGroup="2" dimension="2"/>
    <map measureGroup="3" dimension="3"/>
    <map measureGroup="4" dimension="3"/>
    <map measureGroup="4" dimension="4"/>
    <map measureGroup="5" dimension="1"/>
    <map measureGroup="5" dimension="5"/>
    <map measureGroup="5" dimension="15"/>
    <map measureGroup="6" dimension="6"/>
    <map measureGroup="7" dimension="2"/>
    <map measureGroup="7" dimension="7"/>
    <map measureGroup="7" dimension="9"/>
    <map measureGroup="8" dimension="2"/>
    <map measureGroup="8" dimension="3"/>
    <map measureGroup="8" dimension="8"/>
    <map measureGroup="8" dimension="15"/>
    <map measureGroup="9" dimension="9"/>
    <map measureGroup="10" dimension="2"/>
    <map measureGroup="10" dimension="7"/>
    <map measureGroup="10" dimension="9"/>
    <map measureGroup="10" dimension="10"/>
    <map measureGroup="11" dimension="0"/>
    <map measureGroup="11" dimension="1"/>
    <map measureGroup="11" dimension="3"/>
    <map measureGroup="11" dimension="4"/>
    <map measureGroup="11" dimension="11"/>
    <map measureGroup="11" dimension="15"/>
    <map measureGroup="12" dimension="0"/>
    <map measureGroup="12" dimension="1"/>
    <map measureGroup="12" dimension="2"/>
    <map measureGroup="12" dimension="3"/>
    <map measureGroup="12" dimension="4"/>
    <map measureGroup="12" dimension="7"/>
    <map measureGroup="12" dimension="9"/>
    <map measureGroup="12" dimension="11"/>
    <map measureGroup="12" dimension="12"/>
    <map measureGroup="12" dimension="15"/>
    <map measureGroup="13" dimension="0"/>
    <map measureGroup="13" dimension="1"/>
    <map measureGroup="13" dimension="2"/>
    <map measureGroup="13" dimension="3"/>
    <map measureGroup="13" dimension="4"/>
    <map measureGroup="13" dimension="7"/>
    <map measureGroup="13" dimension="9"/>
    <map measureGroup="13" dimension="11"/>
    <map measureGroup="13" dimension="13"/>
    <map measureGroup="13" dimension="15"/>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95254629" createdVersion="8" refreshedVersion="8" minRefreshableVersion="3" recordCount="0" supportSubquery="1" supportAdvancedDrill="1" xr:uid="{005CDA63-8A38-4568-A88F-F3FFF9FBDEA8}">
  <cacheSource type="external" connectionId="17"/>
  <cacheFields count="9">
    <cacheField name="[Dim_Calendar].[Year].[Year]" caption="Year" numFmtId="0" hierarchy="4" level="1">
      <sharedItems containsSemiMixedTypes="0" containsString="0" containsNumber="1" containsInteger="1" minValue="2024" maxValue="2025" count="2">
        <n v="2024"/>
        <n v="2025"/>
      </sharedItems>
      <extLst>
        <ext xmlns:x15="http://schemas.microsoft.com/office/spreadsheetml/2010/11/main" uri="{4F2E5C28-24EA-4eb8-9CBF-B6C8F9C3D259}">
          <x15:cachedUniqueNames>
            <x15:cachedUniqueName index="0" name="[Dim_Calendar].[Year].&amp;[2024]"/>
            <x15:cachedUniqueName index="1" name="[Dim_Calendar].[Year].&amp;[2025]"/>
          </x15:cachedUniqueNames>
        </ext>
      </extLst>
    </cacheField>
    <cacheField name="[Measures].[Sold Quantity]" caption="Sold Quantity" numFmtId="0" hierarchy="80" level="32767"/>
    <cacheField name="[Measures].[Total Revenue]" caption="Total Revenue" numFmtId="0" hierarchy="78" level="32767"/>
    <cacheField name="[Dim_Calendar].[Month].[Month]" caption="Month" numFmtId="0" hierarchy="6"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im_Calendar].[Month].&amp;[1]"/>
            <x15:cachedUniqueName index="1" name="[Dim_Calendar].[Month].&amp;[2]"/>
            <x15:cachedUniqueName index="2" name="[Dim_Calendar].[Month].&amp;[3]"/>
            <x15:cachedUniqueName index="3" name="[Dim_Calendar].[Month].&amp;[4]"/>
            <x15:cachedUniqueName index="4" name="[Dim_Calendar].[Month].&amp;[5]"/>
            <x15:cachedUniqueName index="5" name="[Dim_Calendar].[Month].&amp;[6]"/>
            <x15:cachedUniqueName index="6" name="[Dim_Calendar].[Month].&amp;[7]"/>
            <x15:cachedUniqueName index="7" name="[Dim_Calendar].[Month].&amp;[8]"/>
            <x15:cachedUniqueName index="8" name="[Dim_Calendar].[Month].&amp;[9]"/>
            <x15:cachedUniqueName index="9" name="[Dim_Calendar].[Month].&amp;[10]"/>
            <x15:cachedUniqueName index="10" name="[Dim_Calendar].[Month].&amp;[11]"/>
            <x15:cachedUniqueName index="11" name="[Dim_Calendar].[Month].&amp;[12]"/>
          </x15:cachedUniqueNames>
        </ext>
      </extLst>
    </cacheField>
    <cacheField name="[Dim_Category].[Category].[Category]" caption="Category" numFmtId="0" hierarchy="13" level="1">
      <sharedItems containsSemiMixedTypes="0" containsNonDate="0" containsString="0"/>
    </cacheField>
    <cacheField name="[Dim_Customer].[Country].[Country]" caption="Country" numFmtId="0" hierarchy="18" level="1">
      <sharedItems containsSemiMixedTypes="0" containsNonDate="0" containsString="0"/>
    </cacheField>
    <cacheField name="[Dim_Product].[Category].[Category]" caption="Category" numFmtId="0" hierarchy="31" level="1">
      <sharedItems containsSemiMixedTypes="0" containsNonDate="0" containsString="0"/>
    </cacheField>
    <cacheField name="[Dim_Country].[Country].[Country]" caption="Country" numFmtId="0" hierarchy="14" level="1">
      <sharedItems containsSemiMixedTypes="0" containsNonDate="0" containsString="0"/>
    </cacheField>
    <cacheField name="[Dim_SalesTarget].[Category].[Category]" caption="Category" numFmtId="0" hierarchy="38" level="1">
      <sharedItems containsSemiMixedTypes="0" containsNonDate="0" containsString="0"/>
    </cacheField>
  </cacheFields>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2" memberValueDatatype="7" unbalanced="0"/>
    <cacheHierarchy uniqueName="[Dim_Calendar].[Year]" caption="Year" attribute="1" defaultMemberUniqueName="[Dim_Calendar].[Year].[All]" allUniqueName="[Dim_Calendar].[Year].[All]" dimensionUniqueName="[Dim_Calendar]" displayFolder="" count="2" memberValueDatatype="20" unbalanced="0">
      <fieldsUsage count="2">
        <fieldUsage x="-1"/>
        <fieldUsage x="0"/>
      </fieldsUsage>
    </cacheHierarchy>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2" memberValueDatatype="20" unbalanced="0">
      <fieldsUsage count="2">
        <fieldUsage x="-1"/>
        <fieldUsage x="3"/>
      </fieldsUsage>
    </cacheHierarchy>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fieldsUsage count="2">
        <fieldUsage x="-1"/>
        <fieldUsage x="4"/>
      </fieldsUsage>
    </cacheHierarchy>
    <cacheHierarchy uniqueName="[Dim_Country].[Country]" caption="Country" attribute="1" defaultMemberUniqueName="[Dim_Country].[Country].[All]" allUniqueName="[Dim_Country].[Country].[All]" dimensionUniqueName="[Dim_Country]" displayFolder="" count="2" memberValueDatatype="130" unbalanced="0">
      <fieldsUsage count="2">
        <fieldUsage x="-1"/>
        <fieldUsage x="7"/>
      </fieldsUsage>
    </cacheHierarchy>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fieldsUsage count="2">
        <fieldUsage x="-1"/>
        <fieldUsage x="5"/>
      </fieldsUsage>
    </cacheHierarchy>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6"/>
      </fieldsUsage>
    </cacheHierarchy>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fieldsUsage count="2">
        <fieldUsage x="-1"/>
        <fieldUsage x="8"/>
      </fieldsUsage>
    </cacheHierarchy>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oneField="1">
      <fieldsUsage count="1">
        <fieldUsage x="2"/>
      </fieldsUsage>
    </cacheHierarchy>
    <cacheHierarchy uniqueName="[Measures].[Total Cost]" caption="Total Cost" measure="1" displayFolder="" measureGroup="Fact_OrderLine" count="0"/>
    <cacheHierarchy uniqueName="[Measures].[Sold Quantity]" caption="Sold Quantity" measure="1" displayFolder="" measureGroup="Fact_OrderLine" count="0" oneField="1">
      <fieldsUsage count="1">
        <fieldUsage x="1"/>
      </fieldsUsage>
    </cacheHierarchy>
    <cacheHierarchy uniqueName="[Measures].[No Products]" caption="No Products" measure="1" displayFolder="" measureGroup="Fact_OrderLine" count="0"/>
    <cacheHierarchy uniqueName="[Measures].[NO returen Products]" caption="NO returen Products" measure="1" displayFolder="" measureGroup="Fact_Return" count="0"/>
    <cacheHierarchy uniqueName="[Measures].[Number of Orders]" caption="Number of Orders" measure="1" displayFolder="" measureGroup="Fact_OrderLine" count="0"/>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dimensions count="16">
    <dimension name="CurrencyMap" uniqueName="[CurrencyMap]" caption="CurrencyMap"/>
    <dimension name="Dim_Calendar" uniqueName="[Dim_Calendar]" caption="Dim_Calendar"/>
    <dimension name="Dim_Category" uniqueName="[Dim_Category]" caption="Dim_Category"/>
    <dimension name="Dim_Country" uniqueName="[Dim_Country]" caption="Dim_Country"/>
    <dimension name="Dim_Customer" uniqueName="[Dim_Customer]" caption="Dim_Customer"/>
    <dimension name="Dim_FX" uniqueName="[Dim_FX]" caption="Dim_FX"/>
    <dimension name="Dim_Order" uniqueName="[Dim_Order]" caption="Dim_Order"/>
    <dimension name="Dim_Product" uniqueName="[Dim_Product]" caption="Dim_Product"/>
    <dimension name="Dim_SalesTarget" uniqueName="[Dim_SalesTarget]" caption="Dim_SalesTarget"/>
    <dimension name="Dim_Supplier" uniqueName="[Dim_Supplier]" caption="Dim_Supplier"/>
    <dimension name="Fact_InventoryMovement" uniqueName="[Fact_InventoryMovement]" caption="Fact_InventoryMovement"/>
    <dimension name="Fact_Order" uniqueName="[Fact_Order]" caption="Fact_Order"/>
    <dimension name="Fact_OrderLine" uniqueName="[Fact_OrderLine]" caption="Fact_OrderLine"/>
    <dimension name="Fact_Return" uniqueName="[Fact_Return]" caption="Fact_Return"/>
    <dimension measure="1" name="Measures" uniqueName="[Measures]" caption="Measures"/>
    <dimension name="Month_Year_Dim" uniqueName="[Month_Year_Dim]" caption="Month_Year_Dim"/>
  </dimensions>
  <measureGroups count="15">
    <measureGroup name="CurrencyMap" caption="CurrencyMap"/>
    <measureGroup name="Dim_Calendar" caption="Dim_Calendar"/>
    <measureGroup name="Dim_Category" caption="Dim_Category"/>
    <measureGroup name="Dim_Country" caption="Dim_Country"/>
    <measureGroup name="Dim_Customer" caption="Dim_Customer"/>
    <measureGroup name="Dim_FX" caption="Dim_FX"/>
    <measureGroup name="Dim_Order" caption="Dim_Order"/>
    <measureGroup name="Dim_Product" caption="Dim_Product"/>
    <measureGroup name="Dim_SalesTarget" caption="Dim_SalesTarget"/>
    <measureGroup name="Dim_Supplier" caption="Dim_Supplier"/>
    <measureGroup name="Fact_InventoryMovement" caption="Fact_InventoryMovement"/>
    <measureGroup name="Fact_Order" caption="Fact_Order"/>
    <measureGroup name="Fact_OrderLine" caption="Fact_OrderLine"/>
    <measureGroup name="Fact_Return" caption="Fact_Return"/>
    <measureGroup name="Month_Year_Dim" caption="Month_Year_Dim"/>
  </measureGroups>
  <maps count="50">
    <map measureGroup="0" dimension="0"/>
    <map measureGroup="1" dimension="1"/>
    <map measureGroup="1" dimension="15"/>
    <map measureGroup="2" dimension="2"/>
    <map measureGroup="3" dimension="3"/>
    <map measureGroup="4" dimension="3"/>
    <map measureGroup="4" dimension="4"/>
    <map measureGroup="5" dimension="1"/>
    <map measureGroup="5" dimension="5"/>
    <map measureGroup="5" dimension="15"/>
    <map measureGroup="6" dimension="6"/>
    <map measureGroup="7" dimension="2"/>
    <map measureGroup="7" dimension="7"/>
    <map measureGroup="7" dimension="9"/>
    <map measureGroup="8" dimension="2"/>
    <map measureGroup="8" dimension="3"/>
    <map measureGroup="8" dimension="8"/>
    <map measureGroup="8" dimension="15"/>
    <map measureGroup="9" dimension="9"/>
    <map measureGroup="10" dimension="2"/>
    <map measureGroup="10" dimension="7"/>
    <map measureGroup="10" dimension="9"/>
    <map measureGroup="10" dimension="10"/>
    <map measureGroup="11" dimension="0"/>
    <map measureGroup="11" dimension="1"/>
    <map measureGroup="11" dimension="3"/>
    <map measureGroup="11" dimension="4"/>
    <map measureGroup="11" dimension="11"/>
    <map measureGroup="11" dimension="15"/>
    <map measureGroup="12" dimension="0"/>
    <map measureGroup="12" dimension="1"/>
    <map measureGroup="12" dimension="2"/>
    <map measureGroup="12" dimension="3"/>
    <map measureGroup="12" dimension="4"/>
    <map measureGroup="12" dimension="7"/>
    <map measureGroup="12" dimension="9"/>
    <map measureGroup="12" dimension="11"/>
    <map measureGroup="12" dimension="12"/>
    <map measureGroup="12" dimension="15"/>
    <map measureGroup="13" dimension="0"/>
    <map measureGroup="13" dimension="1"/>
    <map measureGroup="13" dimension="2"/>
    <map measureGroup="13" dimension="3"/>
    <map measureGroup="13" dimension="4"/>
    <map measureGroup="13" dimension="7"/>
    <map measureGroup="13" dimension="9"/>
    <map measureGroup="13" dimension="11"/>
    <map measureGroup="13" dimension="13"/>
    <map measureGroup="13" dimension="15"/>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82291666" createdVersion="3" refreshedVersion="8" minRefreshableVersion="3" recordCount="0" supportSubquery="1" supportAdvancedDrill="1" xr:uid="{6938BD50-60FC-47FF-A745-E222A2936347}">
  <cacheSource type="external" connectionId="17">
    <extLst>
      <ext xmlns:x14="http://schemas.microsoft.com/office/spreadsheetml/2009/9/main" uri="{F057638F-6D5F-4e77-A914-E7F072B9BCA8}">
        <x14:sourceConnection name="ThisWorkbookDataModel"/>
      </ext>
    </extLst>
  </cacheSource>
  <cacheFields count="0"/>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0" memberValueDatatype="7" unbalanced="0"/>
    <cacheHierarchy uniqueName="[Dim_Calendar].[Year]" caption="Year" attribute="1" defaultMemberUniqueName="[Dim_Calendar].[Year].[All]" allUniqueName="[Dim_Calendar].[Year].[All]" dimensionUniqueName="[Dim_Calendar]" displayFolder="" count="0" memberValueDatatype="2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2" memberValueDatatype="130" unbalanced="0"/>
    <cacheHierarchy uniqueName="[Dim_Country].[Country]" caption="Country" attribute="1" defaultMemberUniqueName="[Dim_Country].[Country].[All]" allUniqueName="[Dim_Country].[Country].[All]" dimensionUniqueName="[Dim_Country]" displayFolder="" count="2" memberValueDatatype="130" unbalanced="0"/>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2" memberValueDatatype="130" unbalanced="0"/>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2" memberValueDatatype="130" unbalanced="0"/>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cacheHierarchy uniqueName="[Measures].[Total Cost]" caption="Total Cost" measure="1" displayFolder="" measureGroup="Fact_OrderLine" count="0"/>
    <cacheHierarchy uniqueName="[Measures].[Sold Quantity]" caption="Sold Quantity" measure="1" displayFolder="" measureGroup="Fact_OrderLine" count="0"/>
    <cacheHierarchy uniqueName="[Measures].[No Products]" caption="No Products" measure="1" displayFolder="" measureGroup="Fact_OrderLine" count="0"/>
    <cacheHierarchy uniqueName="[Measures].[NO returen Products]" caption="NO returen Products" measure="1" displayFolder="" measureGroup="Fact_Return" count="0"/>
    <cacheHierarchy uniqueName="[Measures].[Number of Orders]" caption="Number of Orders" measure="1" displayFolder="" measureGroup="Fact_OrderLine" count="0"/>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extLst>
    <ext xmlns:x14="http://schemas.microsoft.com/office/spreadsheetml/2009/9/main" uri="{725AE2AE-9491-48be-B2B4-4EB974FC3084}">
      <x14:pivotCacheDefinition slicerData="1" pivotCacheId="771226320"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si" refreshedDate="45926.034782754628" createdVersion="3" refreshedVersion="8" minRefreshableVersion="3" recordCount="0" supportSubquery="1" supportAdvancedDrill="1" xr:uid="{4415FC9B-3545-4F82-AC7C-838CFDD560E6}">
  <cacheSource type="external" connectionId="17">
    <extLst>
      <ext xmlns:x14="http://schemas.microsoft.com/office/spreadsheetml/2009/9/main" uri="{F057638F-6D5F-4e77-A914-E7F072B9BCA8}">
        <x14:sourceConnection name="ThisWorkbookDataModel"/>
      </ext>
    </extLst>
  </cacheSource>
  <cacheFields count="0"/>
  <cacheHierarchies count="117">
    <cacheHierarchy uniqueName="[CurrencyMap].[RawCurrency]" caption="RawCurrency" attribute="1" defaultMemberUniqueName="[CurrencyMap].[RawCurrency].[All]" allUniqueName="[CurrencyMap].[RawCurrency].[All]" dimensionUniqueName="[CurrencyMap]" displayFolder="" count="0" memberValueDatatype="130" unbalanced="0"/>
    <cacheHierarchy uniqueName="[CurrencyMap].[CurrencyCode]" caption="CurrencyCode" attribute="1" defaultMemberUniqueName="[CurrencyMap].[CurrencyCode].[All]" allUniqueName="[CurrencyMap].[CurrencyCode].[All]" dimensionUniqueName="[CurrencyMap]" displayFolder="" count="0" memberValueDatatype="130" unbalanced="0"/>
    <cacheHierarchy uniqueName="[Dim_Calendar].[DateKey]" caption="DateKey" attribute="1" defaultMemberUniqueName="[Dim_Calendar].[DateKey].[All]" allUniqueName="[Dim_Calendar].[DateKey].[All]" dimensionUniqueName="[Dim_Calendar]" displayFolder="" count="0" memberValueDatatype="20" unbalanced="0"/>
    <cacheHierarchy uniqueName="[Dim_Calendar].[Date]" caption="Date" attribute="1" time="1" defaultMemberUniqueName="[Dim_Calendar].[Date].[All]" allUniqueName="[Dim_Calendar].[Date].[All]" dimensionUniqueName="[Dim_Calendar]" displayFolder="" count="2" memberValueDatatype="7" unbalanced="0"/>
    <cacheHierarchy uniqueName="[Dim_Calendar].[Year]" caption="Year" attribute="1" defaultMemberUniqueName="[Dim_Calendar].[Year].[All]" allUniqueName="[Dim_Calendar].[Year].[All]" dimensionUniqueName="[Dim_Calendar]" displayFolder="" count="0" memberValueDatatype="20" unbalanced="0"/>
    <cacheHierarchy uniqueName="[Dim_Calendar].[Quarter]" caption="Quarter" attribute="1" defaultMemberUniqueName="[Dim_Calendar].[Quarter].[All]" allUniqueName="[Dim_Calendar].[Quarter].[All]" dimensionUniqueName="[Dim_Calendar]" displayFolder="" count="0" memberValueDatatype="130" unbalanced="0"/>
    <cacheHierarchy uniqueName="[Dim_Calendar].[Month]" caption="Month" attribute="1" defaultMemberUniqueName="[Dim_Calendar].[Month].[All]" allUniqueName="[Dim_Calendar].[Month].[All]" dimensionUniqueName="[Dim_Calendar]" displayFolder="" count="0" memberValueDatatype="20" unbalanced="0"/>
    <cacheHierarchy uniqueName="[Dim_Calendar].[MonthName]" caption="MonthName" attribute="1" defaultMemberUniqueName="[Dim_Calendar].[MonthName].[All]" allUniqueName="[Dim_Calendar].[MonthName].[All]" dimensionUniqueName="[Dim_Calendar]" displayFolder="" count="0" memberValueDatatype="130" unbalanced="0"/>
    <cacheHierarchy uniqueName="[Dim_Calendar].[Week]" caption="Week" attribute="1" defaultMemberUniqueName="[Dim_Calendar].[Week].[All]" allUniqueName="[Dim_Calendar].[Week].[All]" dimensionUniqueName="[Dim_Calendar]" displayFolder="" count="0" memberValueDatatype="20" unbalanced="0"/>
    <cacheHierarchy uniqueName="[Dim_Calendar].[Day]" caption="Day" attribute="1" defaultMemberUniqueName="[Dim_Calendar].[Day].[All]" allUniqueName="[Dim_Calendar].[Day].[All]" dimensionUniqueName="[Dim_Calendar]" displayFolder="" count="0" memberValueDatatype="20" unbalanced="0"/>
    <cacheHierarchy uniqueName="[Dim_Calendar].[Weekday]" caption="Weekday" attribute="1" defaultMemberUniqueName="[Dim_Calendar].[Weekday].[All]" allUniqueName="[Dim_Calendar].[Weekday].[All]" dimensionUniqueName="[Dim_Calendar]" displayFolder="" count="0" memberValueDatatype="130" unbalanced="0"/>
    <cacheHierarchy uniqueName="[Dim_Calendar].[IsWeekend]" caption="IsWeekend" attribute="1" defaultMemberUniqueName="[Dim_Calendar].[IsWeekend].[All]" allUniqueName="[Dim_Calendar].[IsWeekend].[All]" dimensionUniqueName="[Dim_Calendar]" displayFolder="" count="0" memberValueDatatype="20" unbalanced="0"/>
    <cacheHierarchy uniqueName="[Dim_Calendar].[Month_Year]" caption="Month_Year" attribute="1" defaultMemberUniqueName="[Dim_Calendar].[Month_Year].[All]" allUniqueName="[Dim_Calendar].[Month_Year].[All]" dimensionUniqueName="[Dim_Calendar]" displayFolder="" count="0" memberValueDatatype="130" unbalanced="0"/>
    <cacheHierarchy uniqueName="[Dim_Category].[Category]" caption="Category" attribute="1" defaultMemberUniqueName="[Dim_Category].[Category].[All]" allUniqueName="[Dim_Category].[Category].[All]" dimensionUniqueName="[Dim_Category]" displayFolder="" count="0" memberValueDatatype="130" unbalanced="0"/>
    <cacheHierarchy uniqueName="[Dim_Country].[Country]" caption="Country" attribute="1" defaultMemberUniqueName="[Dim_Country].[Country].[All]" allUniqueName="[Dim_Country].[Country].[All]" dimensionUniqueName="[Dim_Country]" displayFolder="" count="0" memberValueDatatype="130" unbalanced="0"/>
    <cacheHierarchy uniqueName="[Dim_Customer].[CustomerID]" caption="CustomerID" attribute="1" defaultMemberUniqueName="[Dim_Customer].[CustomerID].[All]" allUniqueName="[Dim_Customer].[CustomerID].[All]" dimensionUniqueName="[Dim_Custome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Segment]" caption="Segment" attribute="1" defaultMemberUniqueName="[Dim_Customer].[Segment].[All]" allUniqueName="[Dim_Customer].[Segment].[All]" dimensionUniqueName="[Dim_Customer]" displayFolder="" count="0" memberValueDatatype="130" unbalanced="0"/>
    <cacheHierarchy uniqueName="[Dim_Customer].[Country]" caption="Country" attribute="1" defaultMemberUniqueName="[Dim_Customer].[Country].[All]" allUniqueName="[Dim_Customer].[Country].[All]" dimensionUniqueName="[Dim_Customer]" displayFolder="" count="0" memberValueDatatype="130" unbalanced="0"/>
    <cacheHierarchy uniqueName="[Dim_Customer].[State]" caption="State" attribute="1" defaultMemberUniqueName="[Dim_Customer].[State].[All]" allUniqueName="[Dim_Customer].[State].[All]" dimensionUniqueName="[Dim_Customer]" displayFolder="" count="0" memberValueDatatype="130" unbalanced="0"/>
    <cacheHierarchy uniqueName="[Dim_Customer].[City]" caption="City" attribute="1" defaultMemberUniqueName="[Dim_Customer].[City].[All]" allUniqueName="[Dim_Customer].[City].[All]" dimensionUniqueName="[Dim_Customer]" displayFolder="" count="0" memberValueDatatype="130" unbalanced="0"/>
    <cacheHierarchy uniqueName="[Dim_Customer].[CustomerCode]" caption="CustomerCode" attribute="1" defaultMemberUniqueName="[Dim_Customer].[CustomerCode].[All]" allUniqueName="[Dim_Customer].[CustomerCode].[All]" dimensionUniqueName="[Dim_Customer]" displayFolder="" count="0" memberValueDatatype="130" unbalanced="0"/>
    <cacheHierarchy uniqueName="[Dim_Customer].[CombinedLocation]" caption="CombinedLocation" attribute="1" defaultMemberUniqueName="[Dim_Customer].[CombinedLocation].[All]" allUniqueName="[Dim_Customer].[CombinedLocation].[All]" dimensionUniqueName="[Dim_Customer]" displayFolder="" count="0" memberValueDatatype="130" unbalanced="0"/>
    <cacheHierarchy uniqueName="[Dim_FX].[DateKey]" caption="DateKey" attribute="1" defaultMemberUniqueName="[Dim_FX].[DateKey].[All]" allUniqueName="[Dim_FX].[DateKey].[All]" dimensionUniqueName="[Dim_FX]" displayFolder="" count="0" memberValueDatatype="20" unbalanced="0"/>
    <cacheHierarchy uniqueName="[Dim_FX].[Date]" caption="Date" attribute="1" time="1" defaultMemberUniqueName="[Dim_FX].[Date].[All]" allUniqueName="[Dim_FX].[Date].[All]" dimensionUniqueName="[Dim_FX]" displayFolder="" count="0" memberValueDatatype="7" unbalanced="0"/>
    <cacheHierarchy uniqueName="[Dim_FX].[Base]" caption="Base" attribute="1" defaultMemberUniqueName="[Dim_FX].[Base].[All]" allUniqueName="[Dim_FX].[Base].[All]" dimensionUniqueName="[Dim_FX]" displayFolder="" count="0" memberValueDatatype="130" unbalanced="0"/>
    <cacheHierarchy uniqueName="[Dim_FX].[Quote]" caption="Quote" attribute="1" defaultMemberUniqueName="[Dim_FX].[Quote].[All]" allUniqueName="[Dim_FX].[Quote].[All]" dimensionUniqueName="[Dim_FX]" displayFolder="" count="0" memberValueDatatype="130" unbalanced="0"/>
    <cacheHierarchy uniqueName="[Dim_FX].[Rate]" caption="Rate" attribute="1" defaultMemberUniqueName="[Dim_FX].[Rate].[All]" allUniqueName="[Dim_FX].[Rate].[All]" dimensionUniqueName="[Dim_FX]" displayFolder="" count="0" memberValueDatatype="5" unbalanced="0"/>
    <cacheHierarchy uniqueName="[Dim_Order].[OrderID]" caption="OrderID" attribute="1" defaultMemberUniqueName="[Dim_Order].[OrderID].[All]" allUniqueName="[Dim_Order].[OrderID].[All]" dimensionUniqueName="[Dim_Order]" displayFolder="" count="0" memberValueDatatype="2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0" memberValueDatatype="130" unbalanced="0"/>
    <cacheHierarchy uniqueName="[Dim_Product].[Subcategory]" caption="Subcategory" attribute="1" defaultMemberUniqueName="[Dim_Product].[Subcategory].[All]" allUniqueName="[Dim_Product].[Subcategory].[All]" dimensionUniqueName="[Dim_Product]" displayFolder="" count="0" memberValueDatatype="130" unbalanced="0"/>
    <cacheHierarchy uniqueName="[Dim_Product].[SupplierID]" caption="SupplierID" attribute="1" defaultMemberUniqueName="[Dim_Product].[SupplierID].[All]" allUniqueName="[Dim_Product].[SupplierID].[All]" dimensionUniqueName="[Dim_Product]" displayFolder="" count="0" memberValueDatatype="20" unbalanced="0"/>
    <cacheHierarchy uniqueName="[Dim_Product].[StandardCost]" caption="StandardCost" attribute="1" defaultMemberUniqueName="[Dim_Product].[StandardCost].[All]" allUniqueName="[Dim_Product].[StandardCost].[All]" dimensionUniqueName="[Dim_Product]" displayFolder="" count="0" memberValueDatatype="5" unbalanced="0"/>
    <cacheHierarchy uniqueName="[Dim_Product].[ListPrice]" caption="ListPrice" attribute="1" defaultMemberUniqueName="[Dim_Product].[ListPrice].[All]" allUniqueName="[Dim_Product].[ListPrice].[All]" dimensionUniqueName="[Dim_Product]" displayFolder="" count="0" memberValueDatatype="5" unbalanced="0"/>
    <cacheHierarchy uniqueName="[Dim_SalesTarget].[YearMonth]" caption="YearMonth" attribute="1" time="1" defaultMemberUniqueName="[Dim_SalesTarget].[YearMonth].[All]" allUniqueName="[Dim_SalesTarget].[YearMonth].[All]" dimensionUniqueName="[Dim_SalesTarget]" displayFolder="" count="0" memberValueDatatype="7" unbalanced="0"/>
    <cacheHierarchy uniqueName="[Dim_SalesTarget].[Country]" caption="Country" attribute="1" defaultMemberUniqueName="[Dim_SalesTarget].[Country].[All]" allUniqueName="[Dim_SalesTarget].[Country].[All]" dimensionUniqueName="[Dim_SalesTarget]" displayFolder="" count="0" memberValueDatatype="130" unbalanced="0"/>
    <cacheHierarchy uniqueName="[Dim_SalesTarget].[Category]" caption="Category" attribute="1" defaultMemberUniqueName="[Dim_SalesTarget].[Category].[All]" allUniqueName="[Dim_SalesTarget].[Category].[All]" dimensionUniqueName="[Dim_SalesTarget]" displayFolder="" count="0" memberValueDatatype="130" unbalanced="0"/>
    <cacheHierarchy uniqueName="[Dim_SalesTarget].[TargetRevenue]" caption="TargetRevenue" attribute="1" defaultMemberUniqueName="[Dim_SalesTarget].[TargetRevenue].[All]" allUniqueName="[Dim_SalesTarget].[TargetRevenue].[All]" dimensionUniqueName="[Dim_SalesTarget]" displayFolder="" count="0" memberValueDatatype="5" unbalanced="0"/>
    <cacheHierarchy uniqueName="[Dim_SalesTarget].[Month-Year]" caption="Month-Year" attribute="1" defaultMemberUniqueName="[Dim_SalesTarget].[Month-Year].[All]" allUniqueName="[Dim_SalesTarget].[Month-Year].[All]" dimensionUniqueName="[Dim_SalesTarget]" displayFolder="" count="0" memberValueDatatype="130" unbalanced="0"/>
    <cacheHierarchy uniqueName="[Dim_Supplier].[SupplierID]" caption="SupplierID" attribute="1" defaultMemberUniqueName="[Dim_Supplier].[SupplierID].[All]" allUniqueName="[Dim_Supplier].[SupplierID].[All]" dimensionUniqueName="[Dim_Supplier]" displayFolder="" count="0" memberValueDatatype="20" unbalanced="0"/>
    <cacheHierarchy uniqueName="[Dim_Supplier].[SupplierName]" caption="SupplierName" attribute="1" defaultMemberUniqueName="[Dim_Supplier].[SupplierName].[All]" allUniqueName="[Dim_Supplier].[SupplierName].[All]" dimensionUniqueName="[Dim_Supplier]" displayFolder="" count="0" memberValueDatatype="130" unbalanced="0"/>
    <cacheHierarchy uniqueName="[Dim_Supplier].[Country]" caption="Country" attribute="1" defaultMemberUniqueName="[Dim_Supplier].[Country].[All]" allUniqueName="[Dim_Supplier].[Country].[All]" dimensionUniqueName="[Dim_Supplier]" displayFolder="" count="0" memberValueDatatype="130" unbalanced="0"/>
    <cacheHierarchy uniqueName="[Fact_InventoryMovement].[ProductID]" caption="ProductID" attribute="1" defaultMemberUniqueName="[Fact_InventoryMovement].[ProductID].[All]" allUniqueName="[Fact_InventoryMovement].[ProductID].[All]" dimensionUniqueName="[Fact_InventoryMovement]" displayFolder="" count="0" memberValueDatatype="20" unbalanced="0"/>
    <cacheHierarchy uniqueName="[Fact_InventoryMovement].[MovementDateKey]" caption="MovementDateKey" attribute="1" defaultMemberUniqueName="[Fact_InventoryMovement].[MovementDateKey].[All]" allUniqueName="[Fact_InventoryMovement].[MovementDateKey].[All]" dimensionUniqueName="[Fact_InventoryMovement]" displayFolder="" count="0" memberValueDatatype="20" unbalanced="0"/>
    <cacheHierarchy uniqueName="[Fact_InventoryMovement].[MovementDate]" caption="MovementDate" attribute="1" time="1" defaultMemberUniqueName="[Fact_InventoryMovement].[MovementDate].[All]" allUniqueName="[Fact_InventoryMovement].[MovementDate].[All]" dimensionUniqueName="[Fact_InventoryMovement]" displayFolder="" count="0" memberValueDatatype="7" unbalanced="0"/>
    <cacheHierarchy uniqueName="[Fact_InventoryMovement].[MovementType]" caption="MovementType" attribute="1" defaultMemberUniqueName="[Fact_InventoryMovement].[MovementType].[All]" allUniqueName="[Fact_InventoryMovement].[MovementType].[All]" dimensionUniqueName="[Fact_InventoryMovement]" displayFolder="" count="0" memberValueDatatype="130" unbalanced="0"/>
    <cacheHierarchy uniqueName="[Fact_InventoryMovement].[Quantity]" caption="Quantity" attribute="1" defaultMemberUniqueName="[Fact_InventoryMovement].[Quantity].[All]" allUniqueName="[Fact_InventoryMovement].[Quantity].[All]" dimensionUniqueName="[Fact_InventoryMovement]" displayFolder="" count="0" memberValueDatatype="20" unbalanced="0"/>
    <cacheHierarchy uniqueName="[Fact_Order].[OrderID]" caption="OrderID" attribute="1" defaultMemberUniqueName="[Fact_Order].[OrderID].[All]" allUniqueName="[Fact_Order].[OrderID].[All]" dimensionUniqueName="[Fact_Order]" displayFolder="" count="0" memberValueDatatype="20" unbalanced="0"/>
    <cacheHierarchy uniqueName="[Fact_Order].[OrderDateKey]" caption="OrderDateKey" attribute="1" defaultMemberUniqueName="[Fact_Order].[OrderDateKey].[All]" allUniqueName="[Fact_Order].[OrderDateKey].[All]" dimensionUniqueName="[Fact_Order]" displayFolder="" count="0" memberValueDatatype="20" unbalanced="0"/>
    <cacheHierarchy uniqueName="[Fact_Order].[OrderDate]" caption="OrderDate" attribute="1" time="1" defaultMemberUniqueName="[Fact_Order].[OrderDate].[All]" allUniqueName="[Fact_Order].[OrderDate].[All]" dimensionUniqueName="[Fact_Order]" displayFolder="" count="0" memberValueDatatype="7" unbalanced="0"/>
    <cacheHierarchy uniqueName="[Fact_Order].[CustomerID]" caption="CustomerID" attribute="1" defaultMemberUniqueName="[Fact_Order].[CustomerID].[All]" allUniqueName="[Fact_Order].[CustomerID].[All]" dimensionUniqueName="[Fact_Order]" displayFolder="" count="0" memberValueDatatype="20" unbalanced="0"/>
    <cacheHierarchy uniqueName="[Fact_Order].[Currency]" caption="Currency" attribute="1" defaultMemberUniqueName="[Fact_Order].[Currency].[All]" allUniqueName="[Fact_Order].[Currency].[All]" dimensionUniqueName="[Fact_Order]" displayFolder="" count="0" memberValueDatatype="130" unbalanced="0"/>
    <cacheHierarchy uniqueName="[Fact_Order].[OrderStatus]" caption="OrderStatus" attribute="1" defaultMemberUniqueName="[Fact_Order].[OrderStatus].[All]" allUniqueName="[Fact_Order].[OrderStatus].[All]" dimensionUniqueName="[Fact_Order]" displayFolder="" count="0" memberValueDatatype="130" unbalanced="0"/>
    <cacheHierarchy uniqueName="[Fact_Order].[PaymentMethod]" caption="PaymentMethod" attribute="1" defaultMemberUniqueName="[Fact_Order].[PaymentMethod].[All]" allUniqueName="[Fact_Order].[PaymentMethod].[All]" dimensionUniqueName="[Fact_Order]" displayFolder="" count="0" memberValueDatatype="130" unbalanced="0"/>
    <cacheHierarchy uniqueName="[Fact_Order].[ShipMode]" caption="ShipMode" attribute="1" defaultMemberUniqueName="[Fact_Order].[ShipMode].[All]" allUniqueName="[Fact_Order].[ShipMode].[All]" dimensionUniqueName="[Fact_Order]" displayFolder="" count="0" memberValueDatatype="130" unbalanced="0"/>
    <cacheHierarchy uniqueName="[Fact_Order].[ShipAddress_city]" caption="ShipAddress_city" attribute="1" defaultMemberUniqueName="[Fact_Order].[ShipAddress_city].[All]" allUniqueName="[Fact_Order].[ShipAddress_city].[All]" dimensionUniqueName="[Fact_Order]" displayFolder="" count="0" memberValueDatatype="130" unbalanced="0"/>
    <cacheHierarchy uniqueName="[Fact_Order].[ShipAddress_state]" caption="ShipAddress_state" attribute="1" defaultMemberUniqueName="[Fact_Order].[ShipAddress_state].[All]" allUniqueName="[Fact_Order].[ShipAddress_state].[All]" dimensionUniqueName="[Fact_Order]" displayFolder="" count="0" memberValueDatatype="130" unbalanced="0"/>
    <cacheHierarchy uniqueName="[Fact_Order].[ShipAddress_country]" caption="ShipAddress_country" attribute="1" defaultMemberUniqueName="[Fact_Order].[ShipAddress_country].[All]" allUniqueName="[Fact_Order].[ShipAddress_country].[All]" dimensionUniqueName="[Fact_Order]" displayFolder="" count="0" memberValueDatatype="130" unbalanced="0"/>
    <cacheHierarchy uniqueName="[Fact_OrderLine].[OrderLineID]" caption="OrderLineID" attribute="1" defaultMemberUniqueName="[Fact_OrderLine].[OrderLineID].[All]" allUniqueName="[Fact_OrderLine].[OrderLineID].[All]" dimensionUniqueName="[Fact_OrderLine]" displayFolder="" count="0" memberValueDatatype="20" unbalanced="0"/>
    <cacheHierarchy uniqueName="[Fact_OrderLine].[OrderID]" caption="OrderID" attribute="1" defaultMemberUniqueName="[Fact_OrderLine].[OrderID].[All]" allUniqueName="[Fact_OrderLine].[OrderID].[All]" dimensionUniqueName="[Fact_OrderLine]" displayFolder="" count="0" memberValueDatatype="20" unbalanced="0"/>
    <cacheHierarchy uniqueName="[Fact_OrderLine].[ProductID]" caption="ProductID" attribute="1" defaultMemberUniqueName="[Fact_OrderLine].[ProductID].[All]" allUniqueName="[Fact_OrderLine].[ProductID].[All]" dimensionUniqueName="[Fact_OrderLine]" displayFolder="" count="0" memberValueDatatype="20" unbalanced="0"/>
    <cacheHierarchy uniqueName="[Fact_OrderLine].[Quantity]" caption="Quantity" attribute="1" defaultMemberUniqueName="[Fact_OrderLine].[Quantity].[All]" allUniqueName="[Fact_OrderLine].[Quantity].[All]" dimensionUniqueName="[Fact_OrderLine]" displayFolder="" count="0" memberValueDatatype="20" unbalanced="0"/>
    <cacheHierarchy uniqueName="[Fact_OrderLine].[UnitPrice]" caption="UnitPrice" attribute="1" defaultMemberUniqueName="[Fact_OrderLine].[UnitPrice].[All]" allUniqueName="[Fact_OrderLine].[UnitPrice].[All]" dimensionUniqueName="[Fact_OrderLine]" displayFolder="" count="0" memberValueDatatype="5" unbalanced="0"/>
    <cacheHierarchy uniqueName="[Fact_OrderLine].[Discount]" caption="Discount" attribute="1" defaultMemberUniqueName="[Fact_OrderLine].[Discount].[All]" allUniqueName="[Fact_OrderLine].[Discount].[All]" dimensionUniqueName="[Fact_OrderLine]" displayFolder="" count="0" memberValueDatatype="5" unbalanced="0"/>
    <cacheHierarchy uniqueName="[Fact_OrderLine].[StandardCost]" caption="StandardCost" attribute="1" defaultMemberUniqueName="[Fact_OrderLine].[StandardCost].[All]" allUniqueName="[Fact_OrderLine].[StandardCost].[All]" dimensionUniqueName="[Fact_OrderLine]" displayFolder="" count="0" memberValueDatatype="5" unbalanced="0"/>
    <cacheHierarchy uniqueName="[Fact_OrderLine].[LineRevenue]" caption="LineRevenue" attribute="1" defaultMemberUniqueName="[Fact_OrderLine].[LineRevenue].[All]" allUniqueName="[Fact_OrderLine].[LineRevenue].[All]" dimensionUniqueName="[Fact_OrderLine]" displayFolder="" count="0" memberValueDatatype="5" unbalanced="0"/>
    <cacheHierarchy uniqueName="[Fact_OrderLine].[LineCost]" caption="LineCost" attribute="1" defaultMemberUniqueName="[Fact_OrderLine].[LineCost].[All]" allUniqueName="[Fact_OrderLine].[LineCost].[All]" dimensionUniqueName="[Fact_OrderLine]" displayFolder="" count="0" memberValueDatatype="5" unbalanced="0"/>
    <cacheHierarchy uniqueName="[Fact_OrderLine].[LineMargin]" caption="LineMargin" attribute="1" defaultMemberUniqueName="[Fact_OrderLine].[LineMargin].[All]" allUniqueName="[Fact_OrderLine].[LineMargin].[All]" dimensionUniqueName="[Fact_OrderLine]" displayFolder="" count="0" memberValueDatatype="5" unbalanced="0"/>
    <cacheHierarchy uniqueName="[Fact_Return].[ReturnID]" caption="ReturnID" attribute="1" defaultMemberUniqueName="[Fact_Return].[ReturnID].[All]" allUniqueName="[Fact_Return].[ReturnID].[All]" dimensionUniqueName="[Fact_Return]" displayFolder="" count="0" memberValueDatatype="130" unbalanced="0"/>
    <cacheHierarchy uniqueName="[Fact_Return].[OrderID]" caption="OrderID" attribute="1" defaultMemberUniqueName="[Fact_Return].[OrderID].[All]" allUniqueName="[Fact_Return].[OrderID].[All]" dimensionUniqueName="[Fact_Return]" displayFolder="" count="0" memberValueDatatype="20" unbalanced="0"/>
    <cacheHierarchy uniqueName="[Fact_Return].[OrderLineID]" caption="OrderLineID" attribute="1" defaultMemberUniqueName="[Fact_Return].[OrderLineID].[All]" allUniqueName="[Fact_Return].[OrderLineID].[All]" dimensionUniqueName="[Fact_Return]" displayFolder="" count="0" memberValueDatatype="20" unbalanced="0"/>
    <cacheHierarchy uniqueName="[Fact_Return].[ProductID]" caption="ProductID" attribute="1" defaultMemberUniqueName="[Fact_Return].[ProductID].[All]" allUniqueName="[Fact_Return].[ProductID].[All]" dimensionUniqueName="[Fact_Return]" displayFolder="" count="0" memberValueDatatype="20" unbalanced="0"/>
    <cacheHierarchy uniqueName="[Fact_Return].[ReturnQty]" caption="ReturnQty" attribute="1" defaultMemberUniqueName="[Fact_Return].[ReturnQty].[All]" allUniqueName="[Fact_Return].[ReturnQty].[All]" dimensionUniqueName="[Fact_Return]" displayFolder="" count="0" memberValueDatatype="20" unbalanced="0"/>
    <cacheHierarchy uniqueName="[Fact_Return].[Reason]" caption="Reason" attribute="1" defaultMemberUniqueName="[Fact_Return].[Reason].[All]" allUniqueName="[Fact_Return].[Reason].[All]" dimensionUniqueName="[Fact_Return]" displayFolder="" count="0" memberValueDatatype="130" unbalanced="0"/>
    <cacheHierarchy uniqueName="[Month_Year_Dim].[Month-Year]" caption="Month-Year" attribute="1" defaultMemberUniqueName="[Month_Year_Dim].[Month-Year].[All]" allUniqueName="[Month_Year_Dim].[Month-Year].[All]" dimensionUniqueName="[Month_Year_Dim]" displayFolder="" count="0" memberValueDatatype="130" unbalanced="0"/>
    <cacheHierarchy uniqueName="[Measures].[No Orders]" caption="No Orders" measure="1" displayFolder="" measureGroup="Fact_Order" count="0"/>
    <cacheHierarchy uniqueName="[Measures].[Total Revenue]" caption="Total Revenue" measure="1" displayFolder="" measureGroup="Fact_OrderLine" count="0"/>
    <cacheHierarchy uniqueName="[Measures].[Total Cost]" caption="Total Cost" measure="1" displayFolder="" measureGroup="Fact_OrderLine" count="0"/>
    <cacheHierarchy uniqueName="[Measures].[Sold Quantity]" caption="Sold Quantity" measure="1" displayFolder="" measureGroup="Fact_OrderLine" count="0"/>
    <cacheHierarchy uniqueName="[Measures].[No Products]" caption="No Products" measure="1" displayFolder="" measureGroup="Fact_OrderLine" count="0"/>
    <cacheHierarchy uniqueName="[Measures].[NO returen Products]" caption="NO returen Products" measure="1" displayFolder="" measureGroup="Fact_Return" count="0"/>
    <cacheHierarchy uniqueName="[Measures].[Number of Orders]" caption="Number of Orders" measure="1" displayFolder="" measureGroup="Fact_OrderLine" count="0"/>
    <cacheHierarchy uniqueName="[Measures].[Avg Number of Products per Order]" caption="Avg Number of Products per Order" measure="1" displayFolder="" measureGroup="Fact_OrderLine" count="0"/>
    <cacheHierarchy uniqueName="[Measures].[Avg Revenue per Order]" caption="Avg Revenue per Order" measure="1" displayFolder="" measureGroup="Fact_OrderLine" count="0"/>
    <cacheHierarchy uniqueName="[Measures].[Total Margin]" caption="Total Margin" measure="1" displayFolder="" measureGroup="Fact_OrderLine" count="0"/>
    <cacheHierarchy uniqueName="[Measures].[__XL_Count Dim_Calendar]" caption="__XL_Count Dim_Calendar" measure="1" displayFolder="" measureGroup="Dim_Calendar" count="0" hidden="1"/>
    <cacheHierarchy uniqueName="[Measures].[__XL_Count Dim_FX]" caption="__XL_Count Dim_FX" measure="1" displayFolder="" measureGroup="Dim_FX" count="0" hidden="1"/>
    <cacheHierarchy uniqueName="[Measures].[__XL_Count Dim_Product]" caption="__XL_Count Dim_Product" measure="1" displayFolder="" measureGroup="Dim_Product" count="0" hidden="1"/>
    <cacheHierarchy uniqueName="[Measures].[__XL_Count Dim_Supplier]" caption="__XL_Count Dim_Supplier" measure="1" displayFolder="" measureGroup="Dim_Supplier" count="0" hidden="1"/>
    <cacheHierarchy uniqueName="[Measures].[__XL_Count Fact_Order]" caption="__XL_Count Fact_Order" measure="1" displayFolder="" measureGroup="Fact_Order" count="0" hidden="1"/>
    <cacheHierarchy uniqueName="[Measures].[__XL_Count Fact_OrderLine]" caption="__XL_Count Fact_OrderLine" measure="1" displayFolder="" measureGroup="Fact_OrderLine" count="0" hidden="1"/>
    <cacheHierarchy uniqueName="[Measures].[__XL_Count Fact_InventoryMovement]" caption="__XL_Count Fact_InventoryMovement" measure="1" displayFolder="" measureGroup="Fact_InventoryMovement" count="0" hidden="1"/>
    <cacheHierarchy uniqueName="[Measures].[__XL_Count Fact_Return]" caption="__XL_Count Fact_Return" measure="1" displayFolder="" measureGroup="Fact_Return" count="0" hidden="1"/>
    <cacheHierarchy uniqueName="[Measures].[__XL_Count Dim_Customer]" caption="__XL_Count Dim_Customer" measure="1" displayFolder="" measureGroup="Dim_Customer" count="0" hidden="1"/>
    <cacheHierarchy uniqueName="[Measures].[__XL_Count CurrencyMap]" caption="__XL_Count CurrencyMap" measure="1" displayFolder="" measureGroup="CurrencyMap" count="0" hidden="1"/>
    <cacheHierarchy uniqueName="[Measures].[__XL_Count Dim_Category]" caption="__XL_Count Dim_Category" measure="1" displayFolder="" measureGroup="Dim_Category" count="0" hidden="1"/>
    <cacheHierarchy uniqueName="[Measures].[__XL_Count Dim_Order]" caption="__XL_Count Dim_Order" measure="1" displayFolder="" measureGroup="Dim_Order" count="0" hidden="1"/>
    <cacheHierarchy uniqueName="[Measures].[__XL_Count Dim_SalesTarget]" caption="__XL_Count Dim_SalesTarget" measure="1" displayFolder="" measureGroup="Dim_SalesTarget" count="0" hidden="1"/>
    <cacheHierarchy uniqueName="[Measures].[__XL_Count Dim_Country]" caption="__XL_Count Dim_Country" measure="1" displayFolder="" measureGroup="Dim_Country" count="0" hidden="1"/>
    <cacheHierarchy uniqueName="[Measures].[__XL_Count Month_Year_Dim]" caption="__XL_Count Month_Year_Dim" measure="1" displayFolder="" measureGroup="Month_Year_Dim" count="0" hidden="1"/>
    <cacheHierarchy uniqueName="[Measures].[__No measures defined]" caption="__No measures defined" measure="1" displayFolder="" count="0" hidden="1"/>
    <cacheHierarchy uniqueName="[Measures].[_Total Margin Goal]" caption="_Total Margin Goal" measure="1" displayFolder="" measureGroup="Fact_OrderLine" count="0" hidden="1"/>
    <cacheHierarchy uniqueName="[Measures].[_Total Margin Status]" caption="_Total Margin Status" measure="1" iconSet="6" displayFolder="" measureGroup="Fact_OrderLine" count="0" hidden="1"/>
    <cacheHierarchy uniqueName="[Measures].[Sum of Year]" caption="Sum of Year" measure="1" displayFolder="" measureGroup="Dim_Calendar" count="0" hidden="1">
      <extLst>
        <ext xmlns:x15="http://schemas.microsoft.com/office/spreadsheetml/2010/11/main" uri="{B97F6D7D-B522-45F9-BDA1-12C45D357490}">
          <x15:cacheHierarchy aggregatedColumn="4"/>
        </ext>
      </extLst>
    </cacheHierarchy>
    <cacheHierarchy uniqueName="[Measures].[Sum of Month]" caption="Sum of Month" measure="1" displayFolder="" measureGroup="Dim_Calendar" count="0" hidden="1">
      <extLst>
        <ext xmlns:x15="http://schemas.microsoft.com/office/spreadsheetml/2010/11/main" uri="{B97F6D7D-B522-45F9-BDA1-12C45D357490}">
          <x15:cacheHierarchy aggregatedColumn="6"/>
        </ext>
      </extLst>
    </cacheHierarchy>
    <cacheHierarchy uniqueName="[Measures].[Sum of OrderID]" caption="Sum of OrderID" measure="1" displayFolder="" measureGroup="Fact_Order" count="0" hidden="1">
      <extLst>
        <ext xmlns:x15="http://schemas.microsoft.com/office/spreadsheetml/2010/11/main" uri="{B97F6D7D-B522-45F9-BDA1-12C45D357490}">
          <x15:cacheHierarchy aggregatedColumn="49"/>
        </ext>
      </extLst>
    </cacheHierarchy>
    <cacheHierarchy uniqueName="[Measures].[Distinct Count of OrderID]" caption="Distinct Count of OrderID" measure="1" displayFolder="" measureGroup="Fact_Order" count="0" hidden="1">
      <extLst>
        <ext xmlns:x15="http://schemas.microsoft.com/office/spreadsheetml/2010/11/main" uri="{B97F6D7D-B522-45F9-BDA1-12C45D357490}">
          <x15:cacheHierarchy aggregatedColumn="49"/>
        </ext>
      </extLst>
    </cacheHierarchy>
    <cacheHierarchy uniqueName="[Measures].[Sum of ProductID]" caption="Sum of ProductID" measure="1" displayFolder="" measureGroup="Fact_InventoryMovement" count="0" hidden="1">
      <extLst>
        <ext xmlns:x15="http://schemas.microsoft.com/office/spreadsheetml/2010/11/main" uri="{B97F6D7D-B522-45F9-BDA1-12C45D357490}">
          <x15:cacheHierarchy aggregatedColumn="44"/>
        </ext>
      </extLst>
    </cacheHierarchy>
    <cacheHierarchy uniqueName="[Measures].[Sum of ProductID 2]" caption="Sum of ProductID 2" measure="1" displayFolder="" measureGroup="Fact_OrderLine" count="0" hidden="1">
      <extLst>
        <ext xmlns:x15="http://schemas.microsoft.com/office/spreadsheetml/2010/11/main" uri="{B97F6D7D-B522-45F9-BDA1-12C45D357490}">
          <x15:cacheHierarchy aggregatedColumn="62"/>
        </ext>
      </extLst>
    </cacheHierarchy>
    <cacheHierarchy uniqueName="[Measures].[Sum of SupplierID]" caption="Sum of SupplierID" measure="1" displayFolder="" measureGroup="Dim_Supplier" count="0" hidden="1">
      <extLst>
        <ext xmlns:x15="http://schemas.microsoft.com/office/spreadsheetml/2010/11/main" uri="{B97F6D7D-B522-45F9-BDA1-12C45D357490}">
          <x15:cacheHierarchy aggregatedColumn="41"/>
        </ext>
      </extLst>
    </cacheHierarchy>
    <cacheHierarchy uniqueName="[Measures].[Sum of OrderID 2]" caption="Sum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Distinct Count of OrderID 2]" caption="Distinct Count of OrderID 2" measure="1" displayFolder="" measureGroup="Fact_OrderLine" count="0" hidden="1">
      <extLst>
        <ext xmlns:x15="http://schemas.microsoft.com/office/spreadsheetml/2010/11/main" uri="{B97F6D7D-B522-45F9-BDA1-12C45D357490}">
          <x15:cacheHierarchy aggregatedColumn="61"/>
        </ext>
      </extLst>
    </cacheHierarchy>
    <cacheHierarchy uniqueName="[Measures].[Sum of Week]" caption="Sum of Week" measure="1" displayFolder="" measureGroup="Dim_Calendar" count="0" hidden="1">
      <extLst>
        <ext xmlns:x15="http://schemas.microsoft.com/office/spreadsheetml/2010/11/main" uri="{B97F6D7D-B522-45F9-BDA1-12C45D357490}">
          <x15:cacheHierarchy aggregatedColumn="8"/>
        </ext>
      </extLst>
    </cacheHierarchy>
    <cacheHierarchy uniqueName="[Measures].[Sum of ProductID 3]" caption="Sum of ProductID 3" measure="1" displayFolder="" measureGroup="Fact_Return" count="0" hidden="1">
      <extLst>
        <ext xmlns:x15="http://schemas.microsoft.com/office/spreadsheetml/2010/11/main" uri="{B97F6D7D-B522-45F9-BDA1-12C45D357490}">
          <x15:cacheHierarchy aggregatedColumn="73"/>
        </ext>
      </extLst>
    </cacheHierarchy>
    <cacheHierarchy uniqueName="[Measures].[Sum of TargetRevenue]" caption="Sum of TargetRevenue" measure="1" displayFolder="" measureGroup="Dim_SalesTarget" count="0" hidden="1">
      <extLst>
        <ext xmlns:x15="http://schemas.microsoft.com/office/spreadsheetml/2010/11/main" uri="{B97F6D7D-B522-45F9-BDA1-12C45D357490}">
          <x15:cacheHierarchy aggregatedColumn="39"/>
        </ext>
      </extLst>
    </cacheHierarchy>
  </cacheHierarchies>
  <kpis count="1">
    <kpi uniqueName="Total Margin" caption="Total Margin" displayFolder="" measureGroup="Fact_OrderLine" parent="" value="[Measures].[Total Margin]" goal="[Measures].[_Total Margin Goal]" status="[Measures].[_Total Margin Status]" trend="" weight=""/>
  </kpis>
  <extLst>
    <ext xmlns:x14="http://schemas.microsoft.com/office/spreadsheetml/2009/9/main" uri="{725AE2AE-9491-48be-B2B4-4EB974FC3084}">
      <x14:pivotCacheDefinition pivotCacheId="137523302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9CA558-5A06-43CE-9AE7-3281ED0AA139}" name="PivotTable6" cacheId="341" applyNumberFormats="0" applyBorderFormats="0" applyFontFormats="0" applyPatternFormats="0" applyAlignmentFormats="0" applyWidthHeightFormats="1" dataCaption="Values" tag="82354623-a5f8-4f33-ae2b-6e58a2708f71" updatedVersion="8" minRefreshableVersion="5" useAutoFormatting="1" subtotalHiddenItems="1" itemPrintTitles="1" createdVersion="8" indent="0" outline="1" outlineData="1" multipleFieldFilters="0">
  <location ref="I70:I71" firstHeaderRow="1" firstDataRow="1" firstDataCol="0"/>
  <pivotFields count="6">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3"/>
  </dataFields>
  <formats count="1">
    <format dxfId="0">
      <pivotArea outline="0" collapsedLevelsAreSubtotals="1" fieldPosition="0"/>
    </format>
  </formats>
  <pivotHierarchies count="1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Line]"/>
        <x15:activeTabTopLevelEntity name="[Dim_Customer]"/>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CBA84F-B636-448C-8515-9D1D7EA3E71F}" name="PivotTable11" cacheId="353" applyNumberFormats="0" applyBorderFormats="0" applyFontFormats="0" applyPatternFormats="0" applyAlignmentFormats="0" applyWidthHeightFormats="1" dataCaption="Values" tag="26d7b6b0-11d0-44f2-aace-a0d8fe6cdb02" updatedVersion="8" minRefreshableVersion="5" useAutoFormatting="1" subtotalHiddenItems="1" itemPrintTitles="1" createdVersion="8" indent="0" outline="1" outlineData="1" multipleFieldFilters="0" chartFormat="5">
  <location ref="N138:S148" firstHeaderRow="1" firstDataRow="2" firstDataCol="1"/>
  <pivotFields count="6">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9">
    <i>
      <x v="3"/>
    </i>
    <i>
      <x v="7"/>
    </i>
    <i>
      <x v="5"/>
    </i>
    <i>
      <x/>
    </i>
    <i>
      <x v="1"/>
    </i>
    <i>
      <x v="6"/>
    </i>
    <i>
      <x v="4"/>
    </i>
    <i>
      <x v="2"/>
    </i>
    <i t="grand">
      <x/>
    </i>
  </rowItems>
  <colFields count="1">
    <field x="2"/>
  </colFields>
  <colItems count="5">
    <i>
      <x/>
    </i>
    <i>
      <x v="2"/>
    </i>
    <i>
      <x v="1"/>
    </i>
    <i>
      <x v="3"/>
    </i>
    <i t="grand">
      <x/>
    </i>
  </colItems>
  <dataFields count="1">
    <dataField fld="1" subtotal="count" baseField="0" baseItem="0"/>
  </dataFields>
  <chartFormats count="8">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4" format="8" series="1">
      <pivotArea type="data" outline="0" fieldPosition="0">
        <references count="2">
          <reference field="4294967294" count="1" selected="0">
            <x v="0"/>
          </reference>
          <reference field="2" count="1" selected="0">
            <x v="0"/>
          </reference>
        </references>
      </pivotArea>
    </chartFormat>
    <chartFormat chart="4" format="9" series="1">
      <pivotArea type="data" outline="0" fieldPosition="0">
        <references count="2">
          <reference field="4294967294" count="1" selected="0">
            <x v="0"/>
          </reference>
          <reference field="2" count="1" selected="0">
            <x v="2"/>
          </reference>
        </references>
      </pivotArea>
    </chartFormat>
    <chartFormat chart="4" format="10" series="1">
      <pivotArea type="data" outline="0" fieldPosition="0">
        <references count="2">
          <reference field="4294967294" count="1" selected="0">
            <x v="0"/>
          </reference>
          <reference field="2" count="1" selected="0">
            <x v="1"/>
          </reference>
        </references>
      </pivotArea>
    </chartFormat>
    <chartFormat chart="4" format="11" series="1">
      <pivotArea type="data" outline="0" fieldPosition="0">
        <references count="2">
          <reference field="4294967294" count="1" selected="0">
            <x v="0"/>
          </reference>
          <reference field="2" count="1" selected="0">
            <x v="3"/>
          </reference>
        </references>
      </pivotArea>
    </chartFormat>
  </chartFormats>
  <pivotHierarchies count="1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3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Fact_OrderLine]"/>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34DF49-A792-4E1B-B7C9-E3E9389CEEEE}" name="PivotTable1" cacheId="359" applyNumberFormats="0" applyBorderFormats="0" applyFontFormats="0" applyPatternFormats="0" applyAlignmentFormats="0" applyWidthHeightFormats="1" dataCaption="Values" tag="acb1a678-bed9-45d4-8357-a2b330fe4efc" updatedVersion="8" minRefreshableVersion="3" useAutoFormatting="1" subtotalHiddenItems="1" itemPrintTitles="1" createdVersion="8" indent="0" outline="1" outlineData="1" multipleFieldFilters="0" chartFormat="14">
  <location ref="V1:X26" firstHeaderRow="0" firstDataRow="1" firstDataCol="1"/>
  <pivotFields count="8">
    <pivotField dataField="1" subtotalTop="0" showAll="0" defaultSubtotal="0"/>
    <pivotField dataField="1" subtotalTop="0" showAll="0" defaultSubtotal="0"/>
    <pivotField axis="axisRow" allDrilled="1" subtotalTop="0" showAll="0" sortType="ascending" defaultSubtotal="0" defaultAttributeDrillState="1">
      <items count="24">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fld="0" subtotal="count" baseField="0" baseItem="0"/>
    <dataField name="Sum of TargetRevenue" fld="1" baseField="0" baseItem="0"/>
  </dataFields>
  <formats count="1">
    <format dxfId="1">
      <pivotArea dataOnly="0" labelOnly="1" fieldPosition="0">
        <references count="1">
          <reference field="2" count="0"/>
        </references>
      </pivotArea>
    </format>
  </formats>
  <chartFormats count="8">
    <chartFormat chart="0" format="1"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0"/>
          </reference>
        </references>
      </pivotArea>
    </chartFormat>
    <chartFormat chart="5" format="11"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0"/>
          </reference>
        </references>
      </pivotArea>
    </chartFormat>
    <chartFormat chart="10"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0"/>
          </reference>
        </references>
      </pivotArea>
    </chartFormat>
    <chartFormat chart="12" format="11" series="1">
      <pivotArea type="data" outline="0" fieldPosition="0">
        <references count="1">
          <reference field="4294967294" count="1" selected="0">
            <x v="1"/>
          </reference>
        </references>
      </pivotArea>
    </chartFormat>
  </chartFormats>
  <pivotHierarchies count="1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7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ategory]"/>
        <x15:activeTabTopLevelEntity name="[Dim_SalesTarget]"/>
        <x15:activeTabTopLevelEntity name="[Dim_Calendar]"/>
        <x15:activeTabTopLevelEntity name="[Fact_OrderLine]"/>
        <x15:activeTabTopLevelEntity name="[Dim_Product]"/>
        <x15:activeTabTopLevelEntity name="[Dim_Customer]"/>
        <x15:activeTabTopLevelEntity name="[Dim_Country]"/>
        <x15:activeTabTopLevelEntity name="[Month_Year_Di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F38674-C0E1-4A11-9518-61D24F5CF30D}" name="PivotTable12" cacheId="356" applyNumberFormats="0" applyBorderFormats="0" applyFontFormats="0" applyPatternFormats="0" applyAlignmentFormats="0" applyWidthHeightFormats="1" dataCaption="Values" tag="6c6a9450-dc5f-432e-bf44-74fe74de6a91" updatedVersion="8" minRefreshableVersion="5" useAutoFormatting="1" subtotalHiddenItems="1" itemPrintTitles="1" createdVersion="8" indent="0" outline="1" outlineData="1" multipleFieldFilters="0" chartFormat="4">
  <location ref="E158:J168" firstHeaderRow="1" firstDataRow="2" firstDataCol="1"/>
  <pivotFields count="6">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Col"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9">
    <i>
      <x v="3"/>
    </i>
    <i>
      <x/>
    </i>
    <i>
      <x v="7"/>
    </i>
    <i>
      <x v="5"/>
    </i>
    <i>
      <x v="1"/>
    </i>
    <i>
      <x v="6"/>
    </i>
    <i>
      <x v="4"/>
    </i>
    <i>
      <x v="2"/>
    </i>
    <i t="grand">
      <x/>
    </i>
  </rowItems>
  <colFields count="1">
    <field x="1"/>
  </colFields>
  <colItems count="5">
    <i>
      <x/>
    </i>
    <i>
      <x v="1"/>
    </i>
    <i>
      <x v="2"/>
    </i>
    <i>
      <x v="3"/>
    </i>
    <i t="grand">
      <x/>
    </i>
  </colItems>
  <dataFields count="1">
    <dataField fld="2" subtotal="count" baseField="0" baseItem="0"/>
  </dataField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3" format="8" series="1">
      <pivotArea type="data" outline="0" fieldPosition="0">
        <references count="2">
          <reference field="4294967294" count="1" selected="0">
            <x v="0"/>
          </reference>
          <reference field="1" count="1" selected="0">
            <x v="0"/>
          </reference>
        </references>
      </pivotArea>
    </chartFormat>
    <chartFormat chart="3" format="9" series="1">
      <pivotArea type="data" outline="0" fieldPosition="0">
        <references count="2">
          <reference field="4294967294" count="1" selected="0">
            <x v="0"/>
          </reference>
          <reference field="1" count="1" selected="0">
            <x v="1"/>
          </reference>
        </references>
      </pivotArea>
    </chartFormat>
    <chartFormat chart="3" format="10" series="1">
      <pivotArea type="data" outline="0" fieldPosition="0">
        <references count="2">
          <reference field="4294967294" count="1" selected="0">
            <x v="0"/>
          </reference>
          <reference field="1" count="1" selected="0">
            <x v="2"/>
          </reference>
        </references>
      </pivotArea>
    </chartFormat>
    <chartFormat chart="3" format="11" series="1">
      <pivotArea type="data" outline="0" fieldPosition="0">
        <references count="2">
          <reference field="4294967294" count="1" selected="0">
            <x v="0"/>
          </reference>
          <reference field="1" count="1" selected="0">
            <x v="3"/>
          </reference>
        </references>
      </pivotArea>
    </chartFormat>
  </chartFormats>
  <pivotHierarchies count="1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3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Dim_Product]"/>
        <x15:activeTabTopLevelEntity name="[Fact_Order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6F7331-A1D3-41BA-A7AC-9C290975AB42}" name="PivotTable2" cacheId="362" applyNumberFormats="0" applyBorderFormats="0" applyFontFormats="0" applyPatternFormats="0" applyAlignmentFormats="0" applyWidthHeightFormats="1" dataCaption="Values" tag="fb1aa8a8-b505-4e77-8b4a-1c669fd90018" updatedVersion="8" minRefreshableVersion="5" useAutoFormatting="1" subtotalHiddenItems="1" itemPrintTitles="1" createdVersion="8" indent="0" outline="1" outlineData="1" multipleFieldFilters="0" chartFormat="22">
  <location ref="C6:E33" firstHeaderRow="0" firstDataRow="1" firstDataCol="1"/>
  <pivotFields count="9">
    <pivotField axis="axisRow" allDrilled="1" subtotalTop="0" showAll="0" dataSourceSort="1" defaultSubtotal="0" defaultAttributeDrillState="1">
      <items count="2">
        <item s="1" x="0"/>
        <item s="1" x="1"/>
      </items>
    </pivotField>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3"/>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Fields count="1">
    <field x="-2"/>
  </colFields>
  <colItems count="2">
    <i>
      <x/>
    </i>
    <i i="1">
      <x v="1"/>
    </i>
  </colItems>
  <dataFields count="2">
    <dataField fld="1" subtotal="count" baseField="0" baseItem="0"/>
    <dataField fld="2" subtotal="count" baseField="0" baseItem="0"/>
  </dataFields>
  <chartFormats count="2">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Hierarchies count="1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4"/>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alendar]"/>
        <x15:activeTabTopLevelEntity name="[Fact_OrderLine]"/>
        <x15:activeTabTopLevelEntity name="[Dim_Customer]"/>
        <x15:activeTabTopLevelEntity name="[Dim_Product]"/>
        <x15:activeTabTopLevelEntity name="[Dim_SalesTarg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0B96206-5438-493A-B58F-174CC996A8DC}" name="PivotTable4" cacheId="335" applyNumberFormats="0" applyBorderFormats="0" applyFontFormats="0" applyPatternFormats="0" applyAlignmentFormats="0" applyWidthHeightFormats="1" dataCaption="Values" tag="77157888-054f-48b6-b80e-1c29026b5be9" updatedVersion="8" minRefreshableVersion="5" useAutoFormatting="1" subtotalHiddenItems="1" itemPrintTitles="1" createdVersion="8" indent="0" outline="1" outlineData="1" multipleFieldFilters="0" chartFormat="26">
  <location ref="I49:J54" firstHeaderRow="1" firstDataRow="1" firstDataCol="1"/>
  <pivotFields count="6">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chartFormats count="10">
    <chartFormat chart="0" format="0" series="1">
      <pivotArea type="data" outline="0" fieldPosition="0">
        <references count="1">
          <reference field="4294967294" count="1" selected="0">
            <x v="0"/>
          </reference>
        </references>
      </pivotArea>
    </chartFormat>
    <chartFormat chart="7" format="11" series="1">
      <pivotArea type="data" outline="0" fieldPosition="0">
        <references count="1">
          <reference field="4294967294" count="1" selected="0">
            <x v="0"/>
          </reference>
        </references>
      </pivotArea>
    </chartFormat>
    <chartFormat chart="7" format="12">
      <pivotArea type="data" outline="0" fieldPosition="0">
        <references count="2">
          <reference field="4294967294" count="1" selected="0">
            <x v="0"/>
          </reference>
          <reference field="0" count="1" selected="0">
            <x v="0"/>
          </reference>
        </references>
      </pivotArea>
    </chartFormat>
    <chartFormat chart="7" format="13">
      <pivotArea type="data" outline="0" fieldPosition="0">
        <references count="2">
          <reference field="4294967294" count="1" selected="0">
            <x v="0"/>
          </reference>
          <reference field="0" count="1" selected="0">
            <x v="1"/>
          </reference>
        </references>
      </pivotArea>
    </chartFormat>
    <chartFormat chart="7" format="14">
      <pivotArea type="data" outline="0" fieldPosition="0">
        <references count="2">
          <reference field="4294967294" count="1" selected="0">
            <x v="0"/>
          </reference>
          <reference field="0" count="1" selected="0">
            <x v="2"/>
          </reference>
        </references>
      </pivotArea>
    </chartFormat>
    <chartFormat chart="7" format="15">
      <pivotArea type="data" outline="0" fieldPosition="0">
        <references count="2">
          <reference field="4294967294" count="1" selected="0">
            <x v="0"/>
          </reference>
          <reference field="0" count="1" selected="0">
            <x v="3"/>
          </reference>
        </references>
      </pivotArea>
    </chartFormat>
    <chartFormat chart="0" format="8">
      <pivotArea type="data" outline="0" fieldPosition="0">
        <references count="2">
          <reference field="4294967294" count="1" selected="0">
            <x v="0"/>
          </reference>
          <reference field="0" count="1" selected="0">
            <x v="0"/>
          </reference>
        </references>
      </pivotArea>
    </chartFormat>
    <chartFormat chart="0" format="9">
      <pivotArea type="data" outline="0" fieldPosition="0">
        <references count="2">
          <reference field="4294967294" count="1" selected="0">
            <x v="0"/>
          </reference>
          <reference field="0" count="1" selected="0">
            <x v="1"/>
          </reference>
        </references>
      </pivotArea>
    </chartFormat>
    <chartFormat chart="0" format="10">
      <pivotArea type="data" outline="0" fieldPosition="0">
        <references count="2">
          <reference field="4294967294" count="1" selected="0">
            <x v="0"/>
          </reference>
          <reference field="0" count="1" selected="0">
            <x v="2"/>
          </reference>
        </references>
      </pivotArea>
    </chartFormat>
    <chartFormat chart="0" format="11">
      <pivotArea type="data" outline="0" fieldPosition="0">
        <references count="2">
          <reference field="4294967294" count="1" selected="0">
            <x v="0"/>
          </reference>
          <reference field="0" count="1" selected="0">
            <x v="3"/>
          </reference>
        </references>
      </pivotArea>
    </chartFormat>
  </chartFormats>
  <pivotHierarchies count="1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Dim_Product]"/>
        <x15:activeTabTopLevelEntity name="[Fact_OrderLine]"/>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6FB053F-49E2-43FE-85D7-DACB4CEE0E83}" name="PivotTable8" cacheId="347" applyNumberFormats="0" applyBorderFormats="0" applyFontFormats="0" applyPatternFormats="0" applyAlignmentFormats="0" applyWidthHeightFormats="1" dataCaption="Values" tag="52997345-fb8a-4a03-b30e-0f3ac2fb6dde" updatedVersion="8" minRefreshableVersion="5" useAutoFormatting="1" subtotalHiddenItems="1" itemPrintTitles="1" createdVersion="8" indent="0" outline="1" outlineData="1" multipleFieldFilters="0" chartFormat="13">
  <location ref="E115:F144" firstHeaderRow="1" firstDataRow="1" firstDataCol="1"/>
  <pivotFields count="8">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13">
        <item x="0"/>
        <item x="1"/>
        <item x="2"/>
        <item x="3"/>
        <item x="4"/>
        <item x="5"/>
        <item x="6"/>
        <item x="7"/>
        <item x="8"/>
        <item x="9"/>
        <item x="10"/>
        <item x="11"/>
        <item x="1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29">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v="12"/>
    </i>
    <i t="grand">
      <x/>
    </i>
  </rowItems>
  <colItems count="1">
    <i/>
  </colItems>
  <dataFields count="1">
    <dataField fld="2" subtotal="count" baseField="0" baseItem="0"/>
  </dataFields>
  <chartFormats count="1">
    <chartFormat chart="0" format="82" series="1">
      <pivotArea type="data" outline="0" fieldPosition="0">
        <references count="1">
          <reference field="4294967294" count="1" selected="0">
            <x v="0"/>
          </reference>
        </references>
      </pivotArea>
    </chartFormat>
  </chartFormats>
  <pivotHierarchies count="1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4"/>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alendar]"/>
        <x15:activeTabTopLevelEntity name="[Dim_SalesTarget]"/>
        <x15:activeTabTopLevelEntity name="[Fact_OrderLine]"/>
        <x15:activeTabTopLevelEntity name="[Dim_Customer]"/>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F9F314C-07F3-4428-A7E6-089284CAED10}" name="PivotTable3" cacheId="332" applyNumberFormats="0" applyBorderFormats="0" applyFontFormats="0" applyPatternFormats="0" applyAlignmentFormats="0" applyWidthHeightFormats="1" dataCaption="Values" tag="c6e8c39a-c2f6-4f3b-b3b5-5fa8fcbe8efd" updatedVersion="8" minRefreshableVersion="5" useAutoFormatting="1" subtotalHiddenItems="1" itemPrintTitles="1" createdVersion="8" indent="0" outline="1" outlineData="1" multipleFieldFilters="0">
  <location ref="F49:G58" firstHeaderRow="1" firstDataRow="1" firstDataCol="1"/>
  <pivotFields count="4">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9">
    <i>
      <x/>
    </i>
    <i>
      <x v="1"/>
    </i>
    <i>
      <x v="2"/>
    </i>
    <i>
      <x v="3"/>
    </i>
    <i>
      <x v="4"/>
    </i>
    <i>
      <x v="5"/>
    </i>
    <i>
      <x v="6"/>
    </i>
    <i>
      <x v="7"/>
    </i>
    <i t="grand">
      <x/>
    </i>
  </rowItems>
  <colItems count="1">
    <i/>
  </colItems>
  <dataFields count="1">
    <dataField fld="1" subtotal="count" baseField="0" baseItem="0"/>
  </dataFields>
  <pivotHierarchies count="1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Fact_OrderLine]"/>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863180C-C4F8-4B7A-ACA9-FDF148EDC381}" name="PivotTable9" cacheId="350" applyNumberFormats="0" applyBorderFormats="0" applyFontFormats="0" applyPatternFormats="0" applyAlignmentFormats="0" applyWidthHeightFormats="1" dataCaption="Values" tag="3515a85a-a048-41ff-b3ce-d6622dac68b7" updatedVersion="8" minRefreshableVersion="5" useAutoFormatting="1" subtotalHiddenItems="1" itemPrintTitles="1" createdVersion="8" indent="0" outline="1" outlineData="1" multipleFieldFilters="0">
  <location ref="N133:S134"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name="Total Orders 📦" fld="0" subtotal="count" baseField="0" baseItem="1"/>
    <dataField fld="1" subtotal="count" baseField="0" baseItem="0"/>
    <dataField fld="2" subtotal="count" baseField="0" baseItem="0"/>
    <dataField fld="3" subtotal="count" baseField="0" baseItem="0"/>
    <dataField name="Total Revenue 💰" fld="4" subtotal="count" baseField="0" baseItem="4"/>
    <dataField fld="5" subtotal="count" baseField="0" baseItem="0"/>
  </dataFields>
  <formats count="3">
    <format dxfId="4">
      <pivotArea outline="0" collapsedLevelsAreSubtotals="1" fieldPosition="0"/>
    </format>
    <format dxfId="3">
      <pivotArea outline="0" collapsedLevelsAreSubtotals="1" fieldPosition="0"/>
    </format>
    <format dxfId="2">
      <pivotArea dataOnly="0" labelOnly="1" outline="0" fieldPosition="0">
        <references count="1">
          <reference field="4294967294" count="5">
            <x v="0"/>
            <x v="1"/>
            <x v="2"/>
            <x v="3"/>
            <x v="4"/>
          </reference>
        </references>
      </pivotArea>
    </format>
  </formats>
  <pivotHierarchies count="1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Total Revenu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otal Orders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0"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Line]"/>
        <x15:activeTabTopLevelEntity name="[Dim_Customer]"/>
        <x15:activeTabTopLevelEntity name="[Dim_Calendar]"/>
        <x15:activeTabTopLevelEntity name="[Dim_Product]"/>
        <x15:activeTabTopLevelEntity name="[Fact_Retur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2465B2-D79C-4D28-B1A8-E1A4B9B93932}" name="PivotTable5" cacheId="338" applyNumberFormats="0" applyBorderFormats="0" applyFontFormats="0" applyPatternFormats="0" applyAlignmentFormats="0" applyWidthHeightFormats="1" dataCaption="Values" tag="eb4968ae-c5bb-422d-ba57-cad0bfa83aae" updatedVersion="8" minRefreshableVersion="5" useAutoFormatting="1" subtotalHiddenItems="1" itemPrintTitles="1" createdVersion="8" indent="0" outline="1" outlineData="1" multipleFieldFilters="0" chartFormat="27">
  <location ref="D99:M105" firstHeaderRow="1" firstDataRow="2" firstDataCol="1"/>
  <pivotFields count="6">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2"/>
    </i>
    <i>
      <x v="1"/>
    </i>
    <i>
      <x v="3"/>
    </i>
    <i t="grand">
      <x/>
    </i>
  </rowItems>
  <colFields count="1">
    <field x="2"/>
  </colFields>
  <colItems count="9">
    <i>
      <x v="3"/>
    </i>
    <i>
      <x v="7"/>
    </i>
    <i>
      <x v="5"/>
    </i>
    <i>
      <x/>
    </i>
    <i>
      <x v="1"/>
    </i>
    <i>
      <x v="6"/>
    </i>
    <i>
      <x v="4"/>
    </i>
    <i>
      <x v="2"/>
    </i>
    <i t="grand">
      <x/>
    </i>
  </colItems>
  <dataFields count="1">
    <dataField fld="1" subtotal="count" baseField="0" baseItem="0"/>
  </dataFields>
  <pivotHierarchies count="1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31"/>
  </rowHierarchiesUsage>
  <colHierarchiesUsage count="1">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roduct]"/>
        <x15:activeTabTopLevelEntity name="[Fact_OrderLine]"/>
        <x15:activeTabTopLevelEntity name="[Dim_Customer]"/>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2B75842-7217-4CFE-A52D-2516349631D5}" name="PivotTable7" cacheId="344" applyNumberFormats="0" applyBorderFormats="0" applyFontFormats="0" applyPatternFormats="0" applyAlignmentFormats="0" applyWidthHeightFormats="1" dataCaption="Values" tag="da255c8f-6177-4f40-97a1-927b3c02655f" updatedVersion="8" minRefreshableVersion="5" useAutoFormatting="1" subtotalHiddenItems="1" itemPrintTitles="1" createdVersion="8" indent="0" outline="1" outlineData="1" multipleFieldFilters="0" chartFormat="9">
  <location ref="E75:J81" firstHeaderRow="1" firstDataRow="2" firstDataCol="1"/>
  <pivotFields count="7">
    <pivotField axis="axisCol" allDrilled="1" subtotalTop="0" showAll="0" dataSourceSort="1" defaultSubtotal="0" defaultAttributeDrillState="1">
      <items count="4">
        <item x="0"/>
        <item x="1"/>
        <item x="2"/>
        <item x="3"/>
      </items>
    </pivotField>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5">
    <i>
      <x/>
    </i>
    <i>
      <x v="1"/>
    </i>
    <i>
      <x v="2"/>
    </i>
    <i>
      <x v="3"/>
    </i>
    <i t="grand">
      <x/>
    </i>
  </rowItems>
  <colFields count="1">
    <field x="0"/>
  </colFields>
  <colItems count="5">
    <i>
      <x/>
    </i>
    <i>
      <x v="1"/>
    </i>
    <i>
      <x v="2"/>
    </i>
    <i>
      <x v="3"/>
    </i>
    <i t="grand">
      <x/>
    </i>
  </colItems>
  <dataFields count="1">
    <dataField fld="1" subtotal="count" baseField="0" baseItem="0"/>
  </dataFields>
  <chartFormats count="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7" format="12" series="1">
      <pivotArea type="data" outline="0" fieldPosition="0">
        <references count="2">
          <reference field="4294967294" count="1" selected="0">
            <x v="0"/>
          </reference>
          <reference field="0" count="1" selected="0">
            <x v="0"/>
          </reference>
        </references>
      </pivotArea>
    </chartFormat>
    <chartFormat chart="7" format="13" series="1">
      <pivotArea type="data" outline="0" fieldPosition="0">
        <references count="2">
          <reference field="4294967294" count="1" selected="0">
            <x v="0"/>
          </reference>
          <reference field="0" count="1" selected="0">
            <x v="1"/>
          </reference>
        </references>
      </pivotArea>
    </chartFormat>
    <chartFormat chart="7" format="14" series="1">
      <pivotArea type="data" outline="0" fieldPosition="0">
        <references count="2">
          <reference field="4294967294" count="1" selected="0">
            <x v="0"/>
          </reference>
          <reference field="0" count="1" selected="0">
            <x v="2"/>
          </reference>
        </references>
      </pivotArea>
    </chartFormat>
    <chartFormat chart="7" format="15" series="1">
      <pivotArea type="data" outline="0" fieldPosition="0">
        <references count="2">
          <reference field="4294967294" count="1" selected="0">
            <x v="0"/>
          </reference>
          <reference field="0" count="1" selected="0">
            <x v="3"/>
          </reference>
        </references>
      </pivotArea>
    </chartFormat>
  </chartFormats>
  <pivotHierarchies count="1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31"/>
  </rowHierarchiesUsage>
  <colHierarchiesUsage count="1">
    <colHierarchyUsage hierarchyUsage="7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Return]"/>
        <x15:activeTabTopLevelEntity name="[Dim_Product]"/>
        <x15:activeTabTopLevelEntity name="[Dim_Customer]"/>
        <x15:activeTabTopLevelEntity name="[Dim_Calenda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161E375F-4059-4863-9C1A-4D784E44473B}" sourceName="[Dim_Customer].[Country]">
  <pivotTables>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 tabId="1" name="PivotTable11"/>
    <pivotTable tabId="1" name="PivotTable12"/>
    <pivotTable tabId="1" name="PivotTable1"/>
  </pivotTables>
  <data>
    <olap pivotCacheId="771226320">
      <levels count="2">
        <level uniqueName="[Dim_Customer].[Country].[(All)]" sourceCaption="(All)" count="0"/>
        <level uniqueName="[Dim_Customer].[Country].[Country]" sourceCaption="Country" count="8">
          <ranges>
            <range startItem="0">
              <i n="[Dim_Customer].[Country].&amp;[France]" c="France"/>
              <i n="[Dim_Customer].[Country].&amp;[Germany]" c="Germany"/>
              <i n="[Dim_Customer].[Country].&amp;[Germnay]" c="Germnay"/>
              <i n="[Dim_Customer].[Country].&amp;[Italy]" c="Italy"/>
              <i n="[Dim_Customer].[Country].&amp;[Netherlands]" c="Netherlands"/>
              <i n="[Dim_Customer].[Country].&amp;[Poland]" c="Poland"/>
              <i n="[Dim_Customer].[Country].&amp;[Spain]" c="Spain"/>
              <i n="[Dim_Customer].[Country].&amp;[United Kingdom]" c="United Kingdom"/>
            </range>
          </ranges>
        </level>
      </levels>
      <selections count="1">
        <selection n="[Dim_Customer].[Count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0A92B48-C8F0-429C-9AE0-F7994DB300DC}" sourceName="[Dim_Product].[Category]">
  <pivotTables>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 tabId="1" name="PivotTable11"/>
    <pivotTable tabId="1" name="PivotTable12"/>
    <pivotTable tabId="1" name="PivotTable1"/>
  </pivotTables>
  <data>
    <olap pivotCacheId="771226320">
      <levels count="2">
        <level uniqueName="[Dim_Product].[Category].[(All)]" sourceCaption="(All)" count="0"/>
        <level uniqueName="[Dim_Product].[Category].[Category]" sourceCaption="Category" count="4">
          <ranges>
            <range startItem="0">
              <i n="[Dim_Product].[Category].&amp;[Electronics]" c="Electronics"/>
              <i n="[Dim_Product].[Category].&amp;[Home &amp; Kitchen]" c="Home &amp; Kitchen"/>
              <i n="[Dim_Product].[Category].&amp;[Office]" c="Office"/>
              <i n="[Dim_Product].[Category].&amp;[Sports]" c="Sports"/>
            </range>
          </ranges>
        </level>
      </levels>
      <selections count="1">
        <selection n="[Dim_Product].[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DEE27FDA-F94A-4FD3-A9B0-5882150302E5}" sourceName="[Dim_Category].[Category]">
  <pivotTables>
    <pivotTable tabId="1" name="PivotTable1"/>
    <pivotTable tabId="1" name="PivotTable11"/>
    <pivotTable tabId="1" name="PivotTable12"/>
    <pivotTable tabId="1" name="PivotTable2"/>
    <pivotTable tabId="1" name="PivotTable4"/>
    <pivotTable tabId="1" name="PivotTable5"/>
    <pivotTable tabId="1" name="PivotTable7"/>
    <pivotTable tabId="1" name="PivotTable8"/>
    <pivotTable tabId="1" name="PivotTable9"/>
    <pivotTable tabId="1" name="PivotTable6"/>
  </pivotTables>
  <data>
    <olap pivotCacheId="771226320">
      <levels count="2">
        <level uniqueName="[Dim_Category].[Category].[(All)]" sourceCaption="(All)" count="0"/>
        <level uniqueName="[Dim_Category].[Category].[Category]" sourceCaption="Category" count="4">
          <ranges>
            <range startItem="0">
              <i n="[Dim_Category].[Category].&amp;[Electronics]" c="Electronics"/>
              <i n="[Dim_Category].[Category].&amp;[Home &amp; Kitchen]" c="Home &amp; Kitchen"/>
              <i n="[Dim_Category].[Category].&amp;[Office]" c="Office"/>
              <i n="[Dim_Category].[Category].&amp;[Sports]" c="Sports"/>
            </range>
          </ranges>
        </level>
      </levels>
      <selections count="1">
        <selection n="[Dim_Category].[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980D631A-54FB-4CDC-9F92-0FD32ADD7298}" sourceName="[Dim_Country].[Country]">
  <pivotTables>
    <pivotTable tabId="1" name="PivotTable1"/>
    <pivotTable tabId="1" name="PivotTable11"/>
    <pivotTable tabId="1" name="PivotTable12"/>
    <pivotTable tabId="1" name="PivotTable2"/>
    <pivotTable tabId="1" name="PivotTable4"/>
    <pivotTable tabId="1" name="PivotTable5"/>
    <pivotTable tabId="1" name="PivotTable6"/>
    <pivotTable tabId="1" name="PivotTable7"/>
    <pivotTable tabId="1" name="PivotTable8"/>
    <pivotTable tabId="1" name="PivotTable9"/>
  </pivotTables>
  <data>
    <olap pivotCacheId="771226320">
      <levels count="2">
        <level uniqueName="[Dim_Country].[Country].[(All)]" sourceCaption="(All)" count="0"/>
        <level uniqueName="[Dim_Country].[Country].[Country]" sourceCaption="Country" count="8">
          <ranges>
            <range startItem="0">
              <i n="[Dim_Country].[Country].&amp;[France]" c="France"/>
              <i n="[Dim_Country].[Country].&amp;[Germany]" c="Germany"/>
              <i n="[Dim_Country].[Country].&amp;[Italy]" c="Italy"/>
              <i n="[Dim_Country].[Country].&amp;[Netherlands]" c="Netherlands"/>
              <i n="[Dim_Country].[Country].&amp;[Poland]" c="Poland"/>
              <i n="[Dim_Country].[Country].&amp;[Spain]" c="Spain"/>
              <i n="[Dim_Country].[Country].&amp;[United Kingdom]" c="United Kingdom"/>
              <i n="[Dim_Country].[Country].&amp;" c="(blank)"/>
            </range>
          </ranges>
        </level>
      </levels>
      <selections count="1">
        <selection n="[Dim_Country].[Country].[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B878EE01-2EAE-4719-AEF2-8C2B6252A0B5}" sourceName="[Dim_SalesTarget].[Category]">
  <pivotTables>
    <pivotTable tabId="1" name="PivotTable1"/>
    <pivotTable tabId="1" name="PivotTable11"/>
    <pivotTable tabId="1" name="PivotTable12"/>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771226320">
      <levels count="2">
        <level uniqueName="[Dim_SalesTarget].[Category].[(All)]" sourceCaption="(All)" count="0"/>
        <level uniqueName="[Dim_SalesTarget].[Category].[Category]" sourceCaption="Category" count="4">
          <ranges>
            <range startItem="0">
              <i n="[Dim_SalesTarget].[Category].&amp;[Electronics]" c="Electronics"/>
              <i n="[Dim_SalesTarget].[Category].&amp;[Home &amp; Kitchen]" c="Home &amp; Kitchen"/>
              <i n="[Dim_SalesTarget].[Category].&amp;[Office]" c="Office"/>
              <i n="[Dim_SalesTarget].[Category].&amp;[Sports]" c="Sports"/>
            </range>
          </ranges>
        </level>
      </levels>
      <selections count="1">
        <selection n="[Dim_SalesTarget].[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A7B0AE8D-E92B-4A43-9253-227742689997}" cache="Slicer_Country" caption="Country" level="1" style="SlicerStyleLight6" rowHeight="234950"/>
  <slicer name="Category" xr10:uid="{BF6ABF5B-1176-4307-8A20-248082BD533E}" cache="Slicer_Category" caption="Category" level="1" rowHeight="234950"/>
  <slicer name="Category 2" xr10:uid="{08D22BEE-1F2F-4B32-8694-C9F4BFAD4652}" cache="Slicer_Category1" caption="Category" level="1" rowHeight="234950"/>
  <slicer name="Country 1" xr10:uid="{FAB11F7A-C42B-4785-866A-DDBFFDA1E3F7}" cache="Slicer_Country1" caption="Country" level="1" rowHeight="234950"/>
  <slicer name="Category 1" xr10:uid="{A120755C-7553-44B8-9C0E-2CCC2C0A852D}" cache="Slicer_Category2" caption="Category"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3" xr10:uid="{8DEF2E0B-0CFE-4408-968D-704B9CF2AF61}" cache="Slicer_Category1" caption="Category" level="1" rowHeight="234950"/>
  <slicer name="Country 2" xr10:uid="{77B2141A-31DC-4054-92B3-2D02D2676319}" cache="Slicer_Country1" caption="Country" level="1" rowHeight="234950"/>
</slicer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Savon">
  <a:themeElements>
    <a:clrScheme name="Savon">
      <a:dk1>
        <a:sysClr val="windowText" lastClr="000000"/>
      </a:dk1>
      <a:lt1>
        <a:sysClr val="window" lastClr="FFFFFF"/>
      </a:lt1>
      <a:dk2>
        <a:srgbClr val="1485A4"/>
      </a:dk2>
      <a:lt2>
        <a:srgbClr val="E3DED1"/>
      </a:lt2>
      <a:accent1>
        <a:srgbClr val="1CADE4"/>
      </a:accent1>
      <a:accent2>
        <a:srgbClr val="2683C6"/>
      </a:accent2>
      <a:accent3>
        <a:srgbClr val="27CED7"/>
      </a:accent3>
      <a:accent4>
        <a:srgbClr val="42BA97"/>
      </a:accent4>
      <a:accent5>
        <a:srgbClr val="3E8853"/>
      </a:accent5>
      <a:accent6>
        <a:srgbClr val="62A39F"/>
      </a:accent6>
      <a:hlink>
        <a:srgbClr val="F49100"/>
      </a:hlink>
      <a:folHlink>
        <a:srgbClr val="739D9B"/>
      </a:folHlink>
    </a:clrScheme>
    <a:fontScheme name="Savon">
      <a:maj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Savon">
      <a:fillStyleLst>
        <a:solidFill>
          <a:schemeClr val="phClr"/>
        </a:solidFill>
        <a:gradFill rotWithShape="1">
          <a:gsLst>
            <a:gs pos="0">
              <a:schemeClr val="phClr">
                <a:tint val="60000"/>
                <a:satMod val="105000"/>
                <a:lumMod val="105000"/>
              </a:schemeClr>
            </a:gs>
            <a:gs pos="100000">
              <a:schemeClr val="phClr">
                <a:tint val="65000"/>
                <a:satMod val="100000"/>
                <a:lumMod val="100000"/>
              </a:schemeClr>
            </a:gs>
            <a:gs pos="100000">
              <a:schemeClr val="phClr">
                <a:tint val="70000"/>
                <a:satMod val="100000"/>
                <a:lumMod val="100000"/>
              </a:schemeClr>
            </a:gs>
          </a:gsLst>
          <a:lin ang="5400000" scaled="0"/>
        </a:gradFill>
        <a:gradFill rotWithShape="1">
          <a:gsLst>
            <a:gs pos="0">
              <a:schemeClr val="phClr">
                <a:satMod val="100000"/>
                <a:lumMod val="100000"/>
              </a:schemeClr>
            </a:gs>
            <a:gs pos="50000">
              <a:schemeClr val="phClr">
                <a:shade val="99000"/>
                <a:satMod val="105000"/>
                <a:lumMod val="100000"/>
              </a:schemeClr>
            </a:gs>
            <a:gs pos="100000">
              <a:schemeClr val="phClr">
                <a:shade val="98000"/>
                <a:satMod val="105000"/>
                <a:lumMod val="100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38100" dist="12700" dir="5400000" algn="ctr" rotWithShape="0">
              <a:srgbClr val="000000">
                <a:alpha val="63000"/>
              </a:srgbClr>
            </a:outerShdw>
          </a:effectLst>
        </a:effectStyle>
        <a:effectStyle>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a:effectStyle>
      </a:effectStyleLst>
      <a:bgFillStyleLst>
        <a:solidFill>
          <a:schemeClr val="phClr"/>
        </a:solidFill>
        <a:gradFill rotWithShape="1">
          <a:gsLst>
            <a:gs pos="0">
              <a:schemeClr val="phClr">
                <a:tint val="90000"/>
                <a:shade val="92000"/>
                <a:satMod val="160000"/>
              </a:schemeClr>
            </a:gs>
            <a:gs pos="77000">
              <a:schemeClr val="phClr">
                <a:tint val="100000"/>
                <a:shade val="73000"/>
                <a:satMod val="155000"/>
              </a:schemeClr>
            </a:gs>
            <a:gs pos="100000">
              <a:schemeClr val="phClr">
                <a:tint val="100000"/>
                <a:shade val="67000"/>
                <a:satMod val="145000"/>
              </a:schemeClr>
            </a:gs>
          </a:gsLst>
          <a:lin ang="5400000" scaled="0"/>
        </a:gradFill>
        <a:blipFill rotWithShape="1">
          <a:blip xmlns:r="http://schemas.openxmlformats.org/officeDocument/2006/relationships" r:embed="rId1">
            <a:duotone>
              <a:schemeClr val="phClr">
                <a:tint val="95000"/>
              </a:schemeClr>
              <a:schemeClr val="phClr">
                <a:shade val="92000"/>
                <a:satMod val="115000"/>
              </a:schemeClr>
            </a:duotone>
          </a:blip>
          <a:tile tx="0" ty="0" sx="60000" sy="60000" flip="none" algn="tl"/>
        </a:blipFill>
      </a:bgFillStyleLst>
    </a:fmtScheme>
  </a:themeElements>
  <a:objectDefaults/>
  <a:extraClrSchemeLst/>
  <a:extLst>
    <a:ext uri="{05A4C25C-085E-4340-85A3-A5531E510DB2}">
      <thm15:themeFamily xmlns:thm15="http://schemas.microsoft.com/office/thememl/2012/main" name="Savon" id="{1306E473-ED32-493B-A2D0-240A757EDD34}" vid="{C20BADFE-D095-436F-9677-9264042809F0}"/>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5C03AC54-08CD-4DC4-9A4D-F5F9EA627BE5}" sourceName="[Dim_Calendar].[Date]">
  <pivotTables>
    <pivotTable tabId="1" name="PivotTable4"/>
    <pivotTable tabId="1" name="PivotTable2"/>
    <pivotTable tabId="1" name="PivotTable3"/>
    <pivotTable tabId="1" name="PivotTable5"/>
    <pivotTable tabId="1" name="PivotTable6"/>
    <pivotTable tabId="1" name="PivotTable7"/>
    <pivotTable tabId="1" name="PivotTable8"/>
    <pivotTable tabId="1" name="PivotTable9"/>
    <pivotTable tabId="1" name="PivotTable11"/>
    <pivotTable tabId="1" name="PivotTable12"/>
  </pivotTables>
  <state minimalRefreshVersion="6" lastRefreshVersion="6" pivotCacheId="1375233025" filterType="unknown">
    <bounds startDate="2024-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27ADDD71-09FA-4D93-903D-5C9EF554A4BC}" cache="Timeline_Date" caption="Date" level="0" selectionLevel="0" scrollPosition="2024-01-01T00:00:00"/>
</timelines>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7E7EE-CC77-4B73-9427-9082A47A59E9}">
  <sheetPr codeName="Sheet1"/>
  <dimension ref="A1:X168"/>
  <sheetViews>
    <sheetView zoomScale="55" zoomScaleNormal="55" workbookViewId="0">
      <selection activeCell="M44" sqref="M44"/>
    </sheetView>
  </sheetViews>
  <sheetFormatPr defaultRowHeight="13.8" x14ac:dyDescent="0.25"/>
  <cols>
    <col min="1" max="1" width="18.796875" bestFit="1" customWidth="1"/>
    <col min="2" max="2" width="16.296875" bestFit="1" customWidth="1"/>
    <col min="3" max="3" width="16.59765625" bestFit="1" customWidth="1"/>
    <col min="4" max="4" width="15.3984375" bestFit="1" customWidth="1"/>
    <col min="5" max="5" width="16.296875" bestFit="1" customWidth="1"/>
    <col min="6" max="6" width="20.09765625" bestFit="1" customWidth="1"/>
    <col min="7" max="7" width="17.69921875" bestFit="1" customWidth="1"/>
    <col min="8" max="8" width="7.69921875" bestFit="1" customWidth="1"/>
    <col min="9" max="9" width="8.09765625" bestFit="1" customWidth="1"/>
    <col min="10" max="10" width="13.3984375" bestFit="1" customWidth="1"/>
    <col min="11" max="11" width="13.69921875" bestFit="1" customWidth="1"/>
    <col min="12" max="12" width="12.796875" bestFit="1" customWidth="1"/>
    <col min="13" max="13" width="16.296875" bestFit="1" customWidth="1"/>
    <col min="14" max="14" width="16.59765625" bestFit="1" customWidth="1"/>
    <col min="15" max="15" width="20.09765625" bestFit="1" customWidth="1"/>
    <col min="16" max="16" width="13.69921875" bestFit="1" customWidth="1"/>
    <col min="17" max="17" width="17.69921875" bestFit="1" customWidth="1"/>
    <col min="18" max="18" width="13.3984375" bestFit="1" customWidth="1"/>
    <col min="19" max="19" width="16.296875" bestFit="1" customWidth="1"/>
    <col min="20" max="21" width="20.09765625" bestFit="1" customWidth="1"/>
    <col min="22" max="22" width="16.59765625" bestFit="1" customWidth="1"/>
    <col min="23" max="23" width="16.296875" bestFit="1" customWidth="1"/>
    <col min="24" max="24" width="25" bestFit="1" customWidth="1"/>
    <col min="25" max="31" width="20.09765625" bestFit="1" customWidth="1"/>
    <col min="32" max="32" width="22.796875" bestFit="1" customWidth="1"/>
    <col min="33" max="33" width="22.09765625" bestFit="1" customWidth="1"/>
    <col min="34" max="54" width="20.09765625" bestFit="1" customWidth="1"/>
    <col min="55" max="55" width="22.796875" bestFit="1" customWidth="1"/>
    <col min="56" max="56" width="22.09765625" bestFit="1" customWidth="1"/>
  </cols>
  <sheetData>
    <row r="1" spans="1:24" x14ac:dyDescent="0.25">
      <c r="V1" s="1" t="s">
        <v>0</v>
      </c>
      <c r="W1" t="s">
        <v>5</v>
      </c>
      <c r="X1" t="s">
        <v>28</v>
      </c>
    </row>
    <row r="2" spans="1:24" x14ac:dyDescent="0.25">
      <c r="V2" s="20" t="s">
        <v>57</v>
      </c>
      <c r="W2" s="4">
        <v>140575.16950000002</v>
      </c>
      <c r="X2" s="21">
        <v>71300</v>
      </c>
    </row>
    <row r="3" spans="1:24" x14ac:dyDescent="0.25">
      <c r="V3" s="20" t="s">
        <v>56</v>
      </c>
      <c r="W3" s="4">
        <v>137278.89799999999</v>
      </c>
      <c r="X3" s="21">
        <v>65780</v>
      </c>
    </row>
    <row r="4" spans="1:24" x14ac:dyDescent="0.25">
      <c r="A4" t="str">
        <f ca="1">LEFT(LEFT(CELL("filename",A1),FIND("[",CELL("filename",A1))-1),FIND("src\",CELL("filename",A1))+3)</f>
        <v>C:\Users\msi\Desktop\پروژه ها\DataEngBI\retail_raw_csvs\src\</v>
      </c>
      <c r="V4" s="20" t="s">
        <v>55</v>
      </c>
      <c r="W4" s="4">
        <v>79855.58199999998</v>
      </c>
      <c r="X4" s="21">
        <v>57270</v>
      </c>
    </row>
    <row r="5" spans="1:24" x14ac:dyDescent="0.25">
      <c r="V5" s="20" t="s">
        <v>54</v>
      </c>
      <c r="W5" s="4">
        <v>102990.42450000004</v>
      </c>
      <c r="X5" s="21">
        <v>62330</v>
      </c>
    </row>
    <row r="6" spans="1:24" x14ac:dyDescent="0.25">
      <c r="C6" s="1" t="s">
        <v>0</v>
      </c>
      <c r="D6" t="s">
        <v>6</v>
      </c>
      <c r="E6" t="s">
        <v>5</v>
      </c>
      <c r="V6" s="20" t="s">
        <v>53</v>
      </c>
      <c r="W6" s="4">
        <v>145777.68849999999</v>
      </c>
      <c r="X6" s="21">
        <v>72795</v>
      </c>
    </row>
    <row r="7" spans="1:24" x14ac:dyDescent="0.25">
      <c r="C7" s="2">
        <v>2024</v>
      </c>
      <c r="D7" s="21"/>
      <c r="E7" s="21"/>
      <c r="V7" s="20" t="s">
        <v>52</v>
      </c>
      <c r="W7" s="4">
        <v>88748.051000000007</v>
      </c>
      <c r="X7" s="21">
        <v>54165</v>
      </c>
    </row>
    <row r="8" spans="1:24" x14ac:dyDescent="0.25">
      <c r="C8" s="3">
        <v>1</v>
      </c>
      <c r="D8" s="21">
        <v>280</v>
      </c>
      <c r="E8" s="4">
        <v>140575.16950000002</v>
      </c>
      <c r="V8" s="20" t="s">
        <v>51</v>
      </c>
      <c r="W8" s="4">
        <v>203883.69700000001</v>
      </c>
      <c r="X8" s="21">
        <v>52210</v>
      </c>
    </row>
    <row r="9" spans="1:24" x14ac:dyDescent="0.25">
      <c r="C9" s="3">
        <v>2</v>
      </c>
      <c r="D9" s="21">
        <v>316</v>
      </c>
      <c r="E9" s="4">
        <v>137278.89799999999</v>
      </c>
      <c r="V9" s="20" t="s">
        <v>50</v>
      </c>
      <c r="W9" s="4">
        <v>183306.74050000007</v>
      </c>
      <c r="X9" s="21">
        <v>49220</v>
      </c>
    </row>
    <row r="10" spans="1:24" x14ac:dyDescent="0.25">
      <c r="C10" s="3">
        <v>3</v>
      </c>
      <c r="D10" s="21">
        <v>206</v>
      </c>
      <c r="E10" s="4">
        <v>79855.58199999998</v>
      </c>
      <c r="V10" s="20" t="s">
        <v>49</v>
      </c>
      <c r="W10" s="4">
        <v>135379.39799999999</v>
      </c>
      <c r="X10" s="21">
        <v>57615</v>
      </c>
    </row>
    <row r="11" spans="1:24" x14ac:dyDescent="0.25">
      <c r="C11" s="3">
        <v>4</v>
      </c>
      <c r="D11" s="21">
        <v>237</v>
      </c>
      <c r="E11" s="4">
        <v>103841.76450000003</v>
      </c>
      <c r="V11" s="20" t="s">
        <v>34</v>
      </c>
      <c r="W11" s="4">
        <v>100496.17150000003</v>
      </c>
      <c r="X11" s="21">
        <v>49680</v>
      </c>
    </row>
    <row r="12" spans="1:24" x14ac:dyDescent="0.25">
      <c r="C12" s="3">
        <v>5</v>
      </c>
      <c r="D12" s="21">
        <v>315</v>
      </c>
      <c r="E12" s="4">
        <v>145777.68849999999</v>
      </c>
      <c r="V12" s="20" t="s">
        <v>33</v>
      </c>
      <c r="W12" s="4">
        <v>131479.21050000002</v>
      </c>
      <c r="X12" s="21">
        <v>62675</v>
      </c>
    </row>
    <row r="13" spans="1:24" x14ac:dyDescent="0.25">
      <c r="C13" s="3">
        <v>6</v>
      </c>
      <c r="D13" s="21">
        <v>218</v>
      </c>
      <c r="E13" s="4">
        <v>88748.051000000007</v>
      </c>
      <c r="V13" s="20" t="s">
        <v>32</v>
      </c>
      <c r="W13" s="4">
        <v>159907.0575</v>
      </c>
      <c r="X13" s="21">
        <v>54165</v>
      </c>
    </row>
    <row r="14" spans="1:24" x14ac:dyDescent="0.25">
      <c r="C14" s="3">
        <v>7</v>
      </c>
      <c r="D14" s="21">
        <v>457</v>
      </c>
      <c r="E14" s="4">
        <v>203883.69700000001</v>
      </c>
      <c r="V14" s="20" t="s">
        <v>48</v>
      </c>
      <c r="W14" s="4">
        <v>126516.5595</v>
      </c>
      <c r="X14" s="21">
        <v>50255</v>
      </c>
    </row>
    <row r="15" spans="1:24" x14ac:dyDescent="0.25">
      <c r="C15" s="3">
        <v>8</v>
      </c>
      <c r="D15" s="21">
        <v>381</v>
      </c>
      <c r="E15" s="4">
        <v>183306.74050000007</v>
      </c>
      <c r="V15" s="20" t="s">
        <v>47</v>
      </c>
      <c r="W15" s="4">
        <v>104453.08449999998</v>
      </c>
      <c r="X15" s="21">
        <v>59340</v>
      </c>
    </row>
    <row r="16" spans="1:24" x14ac:dyDescent="0.25">
      <c r="C16" s="3">
        <v>9</v>
      </c>
      <c r="D16" s="21">
        <v>320</v>
      </c>
      <c r="E16" s="4">
        <v>135379.39799999999</v>
      </c>
      <c r="V16" s="20" t="s">
        <v>46</v>
      </c>
      <c r="W16" s="4">
        <v>158260.85649999991</v>
      </c>
      <c r="X16" s="21">
        <v>74060</v>
      </c>
    </row>
    <row r="17" spans="3:24" x14ac:dyDescent="0.25">
      <c r="C17" s="3">
        <v>10</v>
      </c>
      <c r="D17" s="21">
        <v>244</v>
      </c>
      <c r="E17" s="4">
        <v>99644.831500000015</v>
      </c>
      <c r="V17" s="20" t="s">
        <v>45</v>
      </c>
      <c r="W17" s="4">
        <v>119250.95649999999</v>
      </c>
      <c r="X17" s="21">
        <v>50370</v>
      </c>
    </row>
    <row r="18" spans="3:24" x14ac:dyDescent="0.25">
      <c r="C18" s="3">
        <v>11</v>
      </c>
      <c r="D18" s="21">
        <v>305</v>
      </c>
      <c r="E18" s="4">
        <v>131479.21050000002</v>
      </c>
      <c r="V18" s="20" t="s">
        <v>44</v>
      </c>
      <c r="W18" s="4">
        <v>158414.22249999995</v>
      </c>
      <c r="X18" s="21">
        <v>54625</v>
      </c>
    </row>
    <row r="19" spans="3:24" x14ac:dyDescent="0.25">
      <c r="C19" s="3">
        <v>12</v>
      </c>
      <c r="D19" s="21">
        <v>331</v>
      </c>
      <c r="E19" s="4">
        <v>159907.0575</v>
      </c>
      <c r="V19" s="20" t="s">
        <v>43</v>
      </c>
      <c r="W19" s="4">
        <v>125866.24999999999</v>
      </c>
      <c r="X19" s="21">
        <v>49795</v>
      </c>
    </row>
    <row r="20" spans="3:24" x14ac:dyDescent="0.25">
      <c r="C20" s="2">
        <v>2025</v>
      </c>
      <c r="D20" s="21"/>
      <c r="E20" s="21"/>
      <c r="V20" s="20" t="s">
        <v>42</v>
      </c>
      <c r="W20" s="4">
        <v>154361.68300000002</v>
      </c>
      <c r="X20" s="21">
        <v>40480</v>
      </c>
    </row>
    <row r="21" spans="3:24" x14ac:dyDescent="0.25">
      <c r="C21" s="3">
        <v>1</v>
      </c>
      <c r="D21" s="21">
        <v>285</v>
      </c>
      <c r="E21" s="4">
        <v>130862.38949999999</v>
      </c>
      <c r="V21" s="20" t="s">
        <v>41</v>
      </c>
      <c r="W21" s="4">
        <v>129161.33949999994</v>
      </c>
      <c r="X21" s="21">
        <v>61295</v>
      </c>
    </row>
    <row r="22" spans="3:24" x14ac:dyDescent="0.25">
      <c r="C22" s="3">
        <v>2</v>
      </c>
      <c r="D22" s="21">
        <v>241</v>
      </c>
      <c r="E22" s="4">
        <v>104503.78449999998</v>
      </c>
      <c r="V22" s="20" t="s">
        <v>40</v>
      </c>
      <c r="W22" s="4">
        <v>140772.45349999997</v>
      </c>
      <c r="X22" s="21">
        <v>59800</v>
      </c>
    </row>
    <row r="23" spans="3:24" x14ac:dyDescent="0.25">
      <c r="C23" s="3">
        <v>3</v>
      </c>
      <c r="D23" s="21">
        <v>325</v>
      </c>
      <c r="E23" s="4">
        <v>158260.85649999991</v>
      </c>
      <c r="V23" s="20" t="s">
        <v>31</v>
      </c>
      <c r="W23" s="4">
        <v>171449.95249999996</v>
      </c>
      <c r="X23" s="21">
        <v>52555</v>
      </c>
    </row>
    <row r="24" spans="3:24" x14ac:dyDescent="0.25">
      <c r="C24" s="3">
        <v>4</v>
      </c>
      <c r="D24" s="21">
        <v>310</v>
      </c>
      <c r="E24" s="4">
        <v>119200.25649999999</v>
      </c>
      <c r="V24" s="20" t="s">
        <v>30</v>
      </c>
      <c r="W24" s="4">
        <v>94016.286999999968</v>
      </c>
      <c r="X24" s="21">
        <v>70265</v>
      </c>
    </row>
    <row r="25" spans="3:24" x14ac:dyDescent="0.25">
      <c r="C25" s="3">
        <v>5</v>
      </c>
      <c r="D25" s="21">
        <v>375</v>
      </c>
      <c r="E25" s="4">
        <v>158414.22249999995</v>
      </c>
      <c r="V25" s="20" t="s">
        <v>29</v>
      </c>
      <c r="W25" s="4">
        <v>123483.67499999997</v>
      </c>
      <c r="X25" s="21">
        <v>58420</v>
      </c>
    </row>
    <row r="26" spans="3:24" x14ac:dyDescent="0.25">
      <c r="C26" s="3">
        <v>6</v>
      </c>
      <c r="D26" s="21">
        <v>289</v>
      </c>
      <c r="E26" s="4">
        <v>128916.99</v>
      </c>
      <c r="V26" s="2" t="s">
        <v>1</v>
      </c>
      <c r="W26" s="4">
        <v>3215685.4085000092</v>
      </c>
      <c r="X26" s="21">
        <v>1390465</v>
      </c>
    </row>
    <row r="27" spans="3:24" x14ac:dyDescent="0.25">
      <c r="C27" s="3">
        <v>7</v>
      </c>
      <c r="D27" s="21">
        <v>339</v>
      </c>
      <c r="E27" s="4">
        <v>154361.68300000002</v>
      </c>
    </row>
    <row r="28" spans="3:24" x14ac:dyDescent="0.25">
      <c r="C28" s="3">
        <v>8</v>
      </c>
      <c r="D28" s="21">
        <v>318</v>
      </c>
      <c r="E28" s="4">
        <v>129161.33949999994</v>
      </c>
    </row>
    <row r="29" spans="3:24" x14ac:dyDescent="0.25">
      <c r="C29" s="3">
        <v>9</v>
      </c>
      <c r="D29" s="21">
        <v>327</v>
      </c>
      <c r="E29" s="4">
        <v>137721.71349999995</v>
      </c>
    </row>
    <row r="30" spans="3:24" x14ac:dyDescent="0.25">
      <c r="C30" s="3">
        <v>10</v>
      </c>
      <c r="D30" s="21">
        <v>362</v>
      </c>
      <c r="E30" s="4">
        <v>167694.47149999996</v>
      </c>
    </row>
    <row r="31" spans="3:24" x14ac:dyDescent="0.25">
      <c r="C31" s="3">
        <v>11</v>
      </c>
      <c r="D31" s="21">
        <v>240</v>
      </c>
      <c r="E31" s="4">
        <v>94016.286999999968</v>
      </c>
    </row>
    <row r="32" spans="3:24" x14ac:dyDescent="0.25">
      <c r="C32" s="3">
        <v>12</v>
      </c>
      <c r="D32" s="21">
        <v>289</v>
      </c>
      <c r="E32" s="4">
        <v>122893.32599999997</v>
      </c>
    </row>
    <row r="33" spans="3:5" x14ac:dyDescent="0.25">
      <c r="C33" s="2" t="s">
        <v>1</v>
      </c>
      <c r="D33" s="21">
        <v>7310</v>
      </c>
      <c r="E33" s="4">
        <v>3215685.4085000092</v>
      </c>
    </row>
    <row r="49" spans="6:10" x14ac:dyDescent="0.25">
      <c r="F49" s="1" t="s">
        <v>0</v>
      </c>
      <c r="G49" t="s">
        <v>6</v>
      </c>
      <c r="I49" s="1" t="s">
        <v>0</v>
      </c>
      <c r="J49" t="s">
        <v>6</v>
      </c>
    </row>
    <row r="50" spans="6:10" x14ac:dyDescent="0.25">
      <c r="F50" s="2" t="s">
        <v>7</v>
      </c>
      <c r="G50" s="21">
        <v>1155</v>
      </c>
      <c r="I50" s="2" t="s">
        <v>4</v>
      </c>
      <c r="J50" s="21">
        <v>2295</v>
      </c>
    </row>
    <row r="51" spans="6:10" x14ac:dyDescent="0.25">
      <c r="F51" s="2" t="s">
        <v>8</v>
      </c>
      <c r="G51" s="21">
        <v>1019</v>
      </c>
      <c r="I51" s="2" t="s">
        <v>35</v>
      </c>
      <c r="J51" s="21">
        <v>2012</v>
      </c>
    </row>
    <row r="52" spans="6:10" x14ac:dyDescent="0.25">
      <c r="F52" s="2" t="s">
        <v>9</v>
      </c>
      <c r="G52" s="21">
        <v>81</v>
      </c>
      <c r="I52" s="2" t="s">
        <v>38</v>
      </c>
      <c r="J52" s="21">
        <v>1720</v>
      </c>
    </row>
    <row r="53" spans="6:10" x14ac:dyDescent="0.25">
      <c r="F53" s="2" t="s">
        <v>10</v>
      </c>
      <c r="G53" s="21">
        <v>1135</v>
      </c>
      <c r="I53" s="2" t="s">
        <v>39</v>
      </c>
      <c r="J53" s="21">
        <v>1428</v>
      </c>
    </row>
    <row r="54" spans="6:10" x14ac:dyDescent="0.25">
      <c r="F54" s="2" t="s">
        <v>11</v>
      </c>
      <c r="G54" s="21">
        <v>872</v>
      </c>
      <c r="I54" s="2" t="s">
        <v>1</v>
      </c>
      <c r="J54" s="21">
        <v>7455</v>
      </c>
    </row>
    <row r="55" spans="6:10" x14ac:dyDescent="0.25">
      <c r="F55" s="2" t="s">
        <v>12</v>
      </c>
      <c r="G55" s="21">
        <v>1133</v>
      </c>
    </row>
    <row r="56" spans="6:10" x14ac:dyDescent="0.25">
      <c r="F56" s="2" t="s">
        <v>13</v>
      </c>
      <c r="G56" s="21">
        <v>862</v>
      </c>
    </row>
    <row r="57" spans="6:10" x14ac:dyDescent="0.25">
      <c r="F57" s="2" t="s">
        <v>14</v>
      </c>
      <c r="G57" s="21">
        <v>1198</v>
      </c>
    </row>
    <row r="58" spans="6:10" x14ac:dyDescent="0.25">
      <c r="F58" s="2" t="s">
        <v>1</v>
      </c>
      <c r="G58" s="21">
        <v>7455</v>
      </c>
    </row>
    <row r="70" spans="5:11" x14ac:dyDescent="0.25">
      <c r="I70" t="s">
        <v>6</v>
      </c>
    </row>
    <row r="71" spans="5:11" x14ac:dyDescent="0.25">
      <c r="I71" s="5">
        <v>7455</v>
      </c>
      <c r="K71" t="b">
        <f>DASHBOARD!Z8=GETPIVOTDATA("[Measures].[Sold Quantity]",$I$70)</f>
        <v>0</v>
      </c>
    </row>
    <row r="75" spans="5:11" x14ac:dyDescent="0.25">
      <c r="E75" s="1" t="s">
        <v>18</v>
      </c>
      <c r="F75" s="1" t="s">
        <v>3</v>
      </c>
    </row>
    <row r="76" spans="5:11" x14ac:dyDescent="0.25">
      <c r="E76" s="1" t="s">
        <v>0</v>
      </c>
      <c r="F76" t="s">
        <v>16</v>
      </c>
      <c r="G76" t="s">
        <v>17</v>
      </c>
      <c r="H76" t="s">
        <v>36</v>
      </c>
      <c r="I76" t="s">
        <v>37</v>
      </c>
      <c r="J76" t="s">
        <v>1</v>
      </c>
    </row>
    <row r="77" spans="5:11" x14ac:dyDescent="0.25">
      <c r="E77" s="2" t="s">
        <v>4</v>
      </c>
      <c r="F77" s="21">
        <v>12</v>
      </c>
      <c r="G77" s="21">
        <v>15</v>
      </c>
      <c r="H77" s="21">
        <v>9</v>
      </c>
      <c r="I77" s="21">
        <v>8</v>
      </c>
      <c r="J77" s="21">
        <v>44</v>
      </c>
    </row>
    <row r="78" spans="5:11" x14ac:dyDescent="0.25">
      <c r="E78" s="2" t="s">
        <v>35</v>
      </c>
      <c r="F78" s="21">
        <v>13</v>
      </c>
      <c r="G78" s="21">
        <v>2</v>
      </c>
      <c r="H78" s="21">
        <v>17</v>
      </c>
      <c r="I78" s="21">
        <v>12</v>
      </c>
      <c r="J78" s="21">
        <v>44</v>
      </c>
    </row>
    <row r="79" spans="5:11" x14ac:dyDescent="0.25">
      <c r="E79" s="2" t="s">
        <v>38</v>
      </c>
      <c r="F79" s="21">
        <v>2</v>
      </c>
      <c r="G79" s="21">
        <v>16</v>
      </c>
      <c r="H79" s="21">
        <v>8</v>
      </c>
      <c r="I79" s="21">
        <v>7</v>
      </c>
      <c r="J79" s="21">
        <v>33</v>
      </c>
    </row>
    <row r="80" spans="5:11" x14ac:dyDescent="0.25">
      <c r="E80" s="2" t="s">
        <v>39</v>
      </c>
      <c r="F80" s="21">
        <v>4</v>
      </c>
      <c r="G80" s="21">
        <v>4</v>
      </c>
      <c r="H80" s="21">
        <v>8</v>
      </c>
      <c r="I80" s="21">
        <v>6</v>
      </c>
      <c r="J80" s="21">
        <v>22</v>
      </c>
    </row>
    <row r="81" spans="5:10" x14ac:dyDescent="0.25">
      <c r="E81" s="2" t="s">
        <v>1</v>
      </c>
      <c r="F81" s="21">
        <v>31</v>
      </c>
      <c r="G81" s="21">
        <v>37</v>
      </c>
      <c r="H81" s="21">
        <v>42</v>
      </c>
      <c r="I81" s="21">
        <v>33</v>
      </c>
      <c r="J81" s="21">
        <v>143</v>
      </c>
    </row>
    <row r="99" spans="4:13" x14ac:dyDescent="0.25">
      <c r="D99" s="1" t="s">
        <v>5</v>
      </c>
      <c r="E99" s="1" t="s">
        <v>3</v>
      </c>
    </row>
    <row r="100" spans="4:13" x14ac:dyDescent="0.25">
      <c r="D100" s="1" t="s">
        <v>0</v>
      </c>
      <c r="E100" t="s">
        <v>10</v>
      </c>
      <c r="F100" t="s">
        <v>14</v>
      </c>
      <c r="G100" t="s">
        <v>12</v>
      </c>
      <c r="H100" t="s">
        <v>7</v>
      </c>
      <c r="I100" t="s">
        <v>8</v>
      </c>
      <c r="J100" t="s">
        <v>13</v>
      </c>
      <c r="K100" t="s">
        <v>11</v>
      </c>
      <c r="L100" t="s">
        <v>9</v>
      </c>
      <c r="M100" t="s">
        <v>1</v>
      </c>
    </row>
    <row r="101" spans="4:13" x14ac:dyDescent="0.25">
      <c r="D101" s="2" t="s">
        <v>4</v>
      </c>
      <c r="E101" s="4">
        <v>197851.43349999998</v>
      </c>
      <c r="F101" s="4">
        <v>186446.35199999998</v>
      </c>
      <c r="G101" s="4">
        <v>186537.64599999998</v>
      </c>
      <c r="H101" s="4">
        <v>154687.23199999996</v>
      </c>
      <c r="I101" s="4">
        <v>155377.55900000001</v>
      </c>
      <c r="J101" s="4">
        <v>127807.45700000001</v>
      </c>
      <c r="K101" s="4">
        <v>125788.84299999996</v>
      </c>
      <c r="L101" s="4">
        <v>12818.346500000003</v>
      </c>
      <c r="M101" s="4">
        <v>1147314.8689999992</v>
      </c>
    </row>
    <row r="102" spans="4:13" x14ac:dyDescent="0.25">
      <c r="D102" s="2" t="s">
        <v>38</v>
      </c>
      <c r="E102" s="4">
        <v>108922.49849999994</v>
      </c>
      <c r="F102" s="4">
        <v>126904.41950000005</v>
      </c>
      <c r="G102" s="4">
        <v>128259.59899999999</v>
      </c>
      <c r="H102" s="4">
        <v>132112.45100000003</v>
      </c>
      <c r="I102" s="4">
        <v>109921.10750000004</v>
      </c>
      <c r="J102" s="4">
        <v>115968.15949999999</v>
      </c>
      <c r="K102" s="4">
        <v>86335.885999999999</v>
      </c>
      <c r="L102" s="4">
        <v>11178.647999999999</v>
      </c>
      <c r="M102" s="4">
        <v>819602.76899999857</v>
      </c>
    </row>
    <row r="103" spans="4:13" x14ac:dyDescent="0.25">
      <c r="D103" s="2" t="s">
        <v>35</v>
      </c>
      <c r="E103" s="4">
        <v>148617.85599999997</v>
      </c>
      <c r="F103" s="4">
        <v>128876.98000000003</v>
      </c>
      <c r="G103" s="4">
        <v>103223.40599999999</v>
      </c>
      <c r="H103" s="4">
        <v>105740.33200000001</v>
      </c>
      <c r="I103" s="4">
        <v>122694.17799999999</v>
      </c>
      <c r="J103" s="4">
        <v>105118.82450000003</v>
      </c>
      <c r="K103" s="4">
        <v>77432.9755</v>
      </c>
      <c r="L103" s="4">
        <v>7425.8590000000004</v>
      </c>
      <c r="M103" s="4">
        <v>799130.41099999973</v>
      </c>
    </row>
    <row r="104" spans="4:13" x14ac:dyDescent="0.25">
      <c r="D104" s="2" t="s">
        <v>39</v>
      </c>
      <c r="E104" s="4">
        <v>77036.344500000007</v>
      </c>
      <c r="F104" s="4">
        <v>77536.932499999981</v>
      </c>
      <c r="G104" s="4">
        <v>77527.618499999982</v>
      </c>
      <c r="H104" s="4">
        <v>79967.661499999987</v>
      </c>
      <c r="I104" s="4">
        <v>64987.578500000003</v>
      </c>
      <c r="J104" s="4">
        <v>53985.143999999993</v>
      </c>
      <c r="K104" s="4">
        <v>73731.305500000002</v>
      </c>
      <c r="L104" s="4">
        <v>5380.0465000000004</v>
      </c>
      <c r="M104" s="4">
        <v>510152.63150000043</v>
      </c>
    </row>
    <row r="105" spans="4:13" x14ac:dyDescent="0.25">
      <c r="D105" s="2" t="s">
        <v>1</v>
      </c>
      <c r="E105" s="4">
        <v>532428.13250000018</v>
      </c>
      <c r="F105" s="4">
        <v>519764.68400000012</v>
      </c>
      <c r="G105" s="4">
        <v>495548.26950000046</v>
      </c>
      <c r="H105" s="4">
        <v>472507.67650000053</v>
      </c>
      <c r="I105" s="4">
        <v>452980.42300000007</v>
      </c>
      <c r="J105" s="4">
        <v>402879.58500000008</v>
      </c>
      <c r="K105" s="4">
        <v>363289.01000000018</v>
      </c>
      <c r="L105" s="4">
        <v>36802.9</v>
      </c>
      <c r="M105" s="4">
        <v>3276200.6805000114</v>
      </c>
    </row>
    <row r="115" spans="5:6" x14ac:dyDescent="0.25">
      <c r="E115" s="1" t="s">
        <v>0</v>
      </c>
      <c r="F115" t="s">
        <v>5</v>
      </c>
    </row>
    <row r="116" spans="5:6" x14ac:dyDescent="0.25">
      <c r="E116" s="2">
        <v>2024</v>
      </c>
      <c r="F116" s="21"/>
    </row>
    <row r="117" spans="5:6" x14ac:dyDescent="0.25">
      <c r="E117" s="3">
        <v>1</v>
      </c>
      <c r="F117" s="4">
        <v>140575.16950000002</v>
      </c>
    </row>
    <row r="118" spans="5:6" x14ac:dyDescent="0.25">
      <c r="E118" s="3">
        <v>2</v>
      </c>
      <c r="F118" s="4">
        <v>137278.89799999999</v>
      </c>
    </row>
    <row r="119" spans="5:6" x14ac:dyDescent="0.25">
      <c r="E119" s="3">
        <v>3</v>
      </c>
      <c r="F119" s="4">
        <v>79855.58199999998</v>
      </c>
    </row>
    <row r="120" spans="5:6" x14ac:dyDescent="0.25">
      <c r="E120" s="3">
        <v>4</v>
      </c>
      <c r="F120" s="4">
        <v>103841.76450000003</v>
      </c>
    </row>
    <row r="121" spans="5:6" x14ac:dyDescent="0.25">
      <c r="E121" s="3">
        <v>5</v>
      </c>
      <c r="F121" s="4">
        <v>145777.68849999999</v>
      </c>
    </row>
    <row r="122" spans="5:6" x14ac:dyDescent="0.25">
      <c r="E122" s="3">
        <v>6</v>
      </c>
      <c r="F122" s="4">
        <v>88748.051000000007</v>
      </c>
    </row>
    <row r="123" spans="5:6" x14ac:dyDescent="0.25">
      <c r="E123" s="3">
        <v>7</v>
      </c>
      <c r="F123" s="4">
        <v>203883.69700000001</v>
      </c>
    </row>
    <row r="124" spans="5:6" x14ac:dyDescent="0.25">
      <c r="E124" s="3">
        <v>8</v>
      </c>
      <c r="F124" s="4">
        <v>183306.74050000007</v>
      </c>
    </row>
    <row r="125" spans="5:6" x14ac:dyDescent="0.25">
      <c r="E125" s="3">
        <v>9</v>
      </c>
      <c r="F125" s="4">
        <v>135379.39799999999</v>
      </c>
    </row>
    <row r="126" spans="5:6" x14ac:dyDescent="0.25">
      <c r="E126" s="3">
        <v>10</v>
      </c>
      <c r="F126" s="4">
        <v>99644.831500000015</v>
      </c>
    </row>
    <row r="127" spans="5:6" x14ac:dyDescent="0.25">
      <c r="E127" s="3">
        <v>11</v>
      </c>
      <c r="F127" s="4">
        <v>131479.21050000002</v>
      </c>
    </row>
    <row r="128" spans="5:6" x14ac:dyDescent="0.25">
      <c r="E128" s="3">
        <v>12</v>
      </c>
      <c r="F128" s="4">
        <v>159907.0575</v>
      </c>
    </row>
    <row r="129" spans="5:19" x14ac:dyDescent="0.25">
      <c r="E129" s="2">
        <v>2025</v>
      </c>
      <c r="F129" s="21"/>
    </row>
    <row r="130" spans="5:19" x14ac:dyDescent="0.25">
      <c r="E130" s="3">
        <v>1</v>
      </c>
      <c r="F130" s="4">
        <v>130862.38949999999</v>
      </c>
    </row>
    <row r="131" spans="5:19" x14ac:dyDescent="0.25">
      <c r="E131" s="3">
        <v>2</v>
      </c>
      <c r="F131" s="4">
        <v>104503.78449999998</v>
      </c>
    </row>
    <row r="132" spans="5:19" x14ac:dyDescent="0.25">
      <c r="E132" s="3">
        <v>3</v>
      </c>
      <c r="F132" s="4">
        <v>158260.85649999991</v>
      </c>
    </row>
    <row r="133" spans="5:19" ht="23.4" x14ac:dyDescent="0.4">
      <c r="E133" s="3">
        <v>4</v>
      </c>
      <c r="F133" s="4">
        <v>119200.25649999999</v>
      </c>
      <c r="N133" s="10" t="s">
        <v>23</v>
      </c>
      <c r="O133" s="10" t="s">
        <v>20</v>
      </c>
      <c r="P133" s="10" t="s">
        <v>21</v>
      </c>
      <c r="Q133" s="10" t="s">
        <v>6</v>
      </c>
      <c r="R133" s="10" t="s">
        <v>22</v>
      </c>
      <c r="S133" t="s">
        <v>18</v>
      </c>
    </row>
    <row r="134" spans="5:19" ht="23.4" x14ac:dyDescent="0.4">
      <c r="E134" s="3">
        <v>5</v>
      </c>
      <c r="F134" s="4">
        <v>158414.22249999995</v>
      </c>
      <c r="N134" s="7">
        <v>1199</v>
      </c>
      <c r="O134" s="8">
        <v>6.2176814011676393</v>
      </c>
      <c r="P134" s="9">
        <v>2732.4442706422114</v>
      </c>
      <c r="Q134" s="22">
        <v>7455</v>
      </c>
      <c r="R134" s="9">
        <v>3276200.6805000114</v>
      </c>
      <c r="S134" s="22">
        <v>143</v>
      </c>
    </row>
    <row r="135" spans="5:19" x14ac:dyDescent="0.25">
      <c r="E135" s="3">
        <v>6</v>
      </c>
      <c r="F135" s="4">
        <v>128916.99</v>
      </c>
    </row>
    <row r="136" spans="5:19" x14ac:dyDescent="0.25">
      <c r="E136" s="3">
        <v>7</v>
      </c>
      <c r="F136" s="4">
        <v>154361.68300000002</v>
      </c>
    </row>
    <row r="137" spans="5:19" x14ac:dyDescent="0.25">
      <c r="E137" s="3">
        <v>8</v>
      </c>
      <c r="F137" s="4">
        <v>129161.33949999994</v>
      </c>
    </row>
    <row r="138" spans="5:19" x14ac:dyDescent="0.25">
      <c r="E138" s="3">
        <v>9</v>
      </c>
      <c r="F138" s="4">
        <v>137721.71349999995</v>
      </c>
      <c r="N138" s="1" t="s">
        <v>5</v>
      </c>
      <c r="O138" s="1" t="s">
        <v>3</v>
      </c>
    </row>
    <row r="139" spans="5:19" x14ac:dyDescent="0.25">
      <c r="E139" s="3">
        <v>10</v>
      </c>
      <c r="F139" s="4">
        <v>167694.47149999996</v>
      </c>
      <c r="N139" s="1" t="s">
        <v>0</v>
      </c>
      <c r="O139" t="s">
        <v>4</v>
      </c>
      <c r="P139" t="s">
        <v>38</v>
      </c>
      <c r="Q139" t="s">
        <v>35</v>
      </c>
      <c r="R139" t="s">
        <v>39</v>
      </c>
      <c r="S139" t="s">
        <v>1</v>
      </c>
    </row>
    <row r="140" spans="5:19" x14ac:dyDescent="0.25">
      <c r="E140" s="3">
        <v>11</v>
      </c>
      <c r="F140" s="4">
        <v>94016.286999999968</v>
      </c>
      <c r="N140" s="2" t="s">
        <v>10</v>
      </c>
      <c r="O140" s="4">
        <v>197851.43349999998</v>
      </c>
      <c r="P140" s="4">
        <v>108922.49849999994</v>
      </c>
      <c r="Q140" s="4">
        <v>148617.85599999997</v>
      </c>
      <c r="R140" s="4">
        <v>77036.344500000007</v>
      </c>
      <c r="S140" s="4">
        <v>532428.13250000018</v>
      </c>
    </row>
    <row r="141" spans="5:19" x14ac:dyDescent="0.25">
      <c r="E141" s="3">
        <v>12</v>
      </c>
      <c r="F141" s="4">
        <v>122893.32599999997</v>
      </c>
      <c r="N141" s="2" t="s">
        <v>14</v>
      </c>
      <c r="O141" s="4">
        <v>186446.35199999998</v>
      </c>
      <c r="P141" s="4">
        <v>126904.41950000005</v>
      </c>
      <c r="Q141" s="4">
        <v>128876.98000000003</v>
      </c>
      <c r="R141" s="4">
        <v>77536.932499999981</v>
      </c>
      <c r="S141" s="4">
        <v>519764.68400000012</v>
      </c>
    </row>
    <row r="142" spans="5:19" x14ac:dyDescent="0.25">
      <c r="E142" s="2" t="s">
        <v>2</v>
      </c>
      <c r="F142" s="21"/>
      <c r="N142" s="2" t="s">
        <v>12</v>
      </c>
      <c r="O142" s="4">
        <v>186537.64599999998</v>
      </c>
      <c r="P142" s="4">
        <v>128259.59899999999</v>
      </c>
      <c r="Q142" s="4">
        <v>103223.40599999999</v>
      </c>
      <c r="R142" s="4">
        <v>77527.618499999982</v>
      </c>
      <c r="S142" s="4">
        <v>495548.26950000046</v>
      </c>
    </row>
    <row r="143" spans="5:19" x14ac:dyDescent="0.25">
      <c r="E143" s="3" t="s">
        <v>2</v>
      </c>
      <c r="F143" s="4">
        <v>60515.271999999983</v>
      </c>
      <c r="N143" s="2" t="s">
        <v>7</v>
      </c>
      <c r="O143" s="4">
        <v>154687.23199999996</v>
      </c>
      <c r="P143" s="4">
        <v>132112.45100000003</v>
      </c>
      <c r="Q143" s="4">
        <v>105740.33200000001</v>
      </c>
      <c r="R143" s="4">
        <v>79967.661499999987</v>
      </c>
      <c r="S143" s="4">
        <v>472507.67650000053</v>
      </c>
    </row>
    <row r="144" spans="5:19" x14ac:dyDescent="0.25">
      <c r="E144" s="2" t="s">
        <v>1</v>
      </c>
      <c r="F144" s="4">
        <v>3276200.6805000114</v>
      </c>
      <c r="N144" s="2" t="s">
        <v>8</v>
      </c>
      <c r="O144" s="4">
        <v>155377.55900000001</v>
      </c>
      <c r="P144" s="4">
        <v>109921.10750000004</v>
      </c>
      <c r="Q144" s="4">
        <v>122694.17799999999</v>
      </c>
      <c r="R144" s="4">
        <v>64987.578500000003</v>
      </c>
      <c r="S144" s="4">
        <v>452980.42300000007</v>
      </c>
    </row>
    <row r="145" spans="5:19" x14ac:dyDescent="0.25">
      <c r="N145" s="2" t="s">
        <v>13</v>
      </c>
      <c r="O145" s="4">
        <v>127807.45700000001</v>
      </c>
      <c r="P145" s="4">
        <v>115968.15949999999</v>
      </c>
      <c r="Q145" s="4">
        <v>105118.82450000003</v>
      </c>
      <c r="R145" s="4">
        <v>53985.143999999993</v>
      </c>
      <c r="S145" s="4">
        <v>402879.58500000008</v>
      </c>
    </row>
    <row r="146" spans="5:19" x14ac:dyDescent="0.25">
      <c r="N146" s="2" t="s">
        <v>11</v>
      </c>
      <c r="O146" s="4">
        <v>125788.84299999996</v>
      </c>
      <c r="P146" s="4">
        <v>86335.885999999999</v>
      </c>
      <c r="Q146" s="4">
        <v>77432.9755</v>
      </c>
      <c r="R146" s="4">
        <v>73731.305500000002</v>
      </c>
      <c r="S146" s="4">
        <v>363289.01000000018</v>
      </c>
    </row>
    <row r="147" spans="5:19" x14ac:dyDescent="0.25">
      <c r="N147" s="2" t="s">
        <v>9</v>
      </c>
      <c r="O147" s="4">
        <v>12818.346500000003</v>
      </c>
      <c r="P147" s="4">
        <v>11178.647999999999</v>
      </c>
      <c r="Q147" s="4">
        <v>7425.8590000000004</v>
      </c>
      <c r="R147" s="4">
        <v>5380.0465000000004</v>
      </c>
      <c r="S147" s="4">
        <v>36802.9</v>
      </c>
    </row>
    <row r="148" spans="5:19" x14ac:dyDescent="0.25">
      <c r="N148" s="2" t="s">
        <v>1</v>
      </c>
      <c r="O148" s="4">
        <v>1147314.8689999992</v>
      </c>
      <c r="P148" s="4">
        <v>819602.76899999857</v>
      </c>
      <c r="Q148" s="4">
        <v>799130.41099999973</v>
      </c>
      <c r="R148" s="4">
        <v>510152.63150000043</v>
      </c>
      <c r="S148" s="4">
        <v>3276200.6805000114</v>
      </c>
    </row>
    <row r="158" spans="5:19" x14ac:dyDescent="0.25">
      <c r="E158" s="1" t="s">
        <v>19</v>
      </c>
      <c r="F158" s="1" t="s">
        <v>3</v>
      </c>
    </row>
    <row r="159" spans="5:19" x14ac:dyDescent="0.25">
      <c r="E159" s="1" t="s">
        <v>0</v>
      </c>
      <c r="F159" t="s">
        <v>4</v>
      </c>
      <c r="G159" t="s">
        <v>35</v>
      </c>
      <c r="H159" t="s">
        <v>38</v>
      </c>
      <c r="I159" t="s">
        <v>39</v>
      </c>
      <c r="J159" t="s">
        <v>1</v>
      </c>
    </row>
    <row r="160" spans="5:19" x14ac:dyDescent="0.25">
      <c r="E160" s="2" t="s">
        <v>10</v>
      </c>
      <c r="F160" s="5">
        <v>114</v>
      </c>
      <c r="G160" s="5">
        <v>107</v>
      </c>
      <c r="H160" s="5">
        <v>74</v>
      </c>
      <c r="I160" s="5">
        <v>63</v>
      </c>
      <c r="J160" s="5">
        <v>195</v>
      </c>
    </row>
    <row r="161" spans="5:10" x14ac:dyDescent="0.25">
      <c r="E161" s="2" t="s">
        <v>7</v>
      </c>
      <c r="F161" s="5">
        <v>107</v>
      </c>
      <c r="G161" s="5">
        <v>85</v>
      </c>
      <c r="H161" s="5">
        <v>87</v>
      </c>
      <c r="I161" s="5">
        <v>78</v>
      </c>
      <c r="J161" s="5">
        <v>192</v>
      </c>
    </row>
    <row r="162" spans="5:10" x14ac:dyDescent="0.25">
      <c r="E162" s="2" t="s">
        <v>14</v>
      </c>
      <c r="F162" s="5">
        <v>102</v>
      </c>
      <c r="G162" s="5">
        <v>97</v>
      </c>
      <c r="H162" s="5">
        <v>85</v>
      </c>
      <c r="I162" s="5">
        <v>67</v>
      </c>
      <c r="J162" s="5">
        <v>184</v>
      </c>
    </row>
    <row r="163" spans="5:10" x14ac:dyDescent="0.25">
      <c r="E163" s="2" t="s">
        <v>12</v>
      </c>
      <c r="F163" s="5">
        <v>105</v>
      </c>
      <c r="G163" s="5">
        <v>87</v>
      </c>
      <c r="H163" s="5">
        <v>84</v>
      </c>
      <c r="I163" s="5">
        <v>82</v>
      </c>
      <c r="J163" s="5">
        <v>180</v>
      </c>
    </row>
    <row r="164" spans="5:10" x14ac:dyDescent="0.25">
      <c r="E164" s="2" t="s">
        <v>8</v>
      </c>
      <c r="F164" s="5">
        <v>90</v>
      </c>
      <c r="G164" s="5">
        <v>85</v>
      </c>
      <c r="H164" s="5">
        <v>78</v>
      </c>
      <c r="I164" s="5">
        <v>55</v>
      </c>
      <c r="J164" s="5">
        <v>167</v>
      </c>
    </row>
    <row r="165" spans="5:10" x14ac:dyDescent="0.25">
      <c r="E165" s="2" t="s">
        <v>13</v>
      </c>
      <c r="F165" s="5">
        <v>68</v>
      </c>
      <c r="G165" s="5">
        <v>68</v>
      </c>
      <c r="H165" s="5">
        <v>69</v>
      </c>
      <c r="I165" s="5">
        <v>47</v>
      </c>
      <c r="J165" s="5">
        <v>140</v>
      </c>
    </row>
    <row r="166" spans="5:10" x14ac:dyDescent="0.25">
      <c r="E166" s="2" t="s">
        <v>11</v>
      </c>
      <c r="F166" s="5">
        <v>74</v>
      </c>
      <c r="G166" s="5">
        <v>70</v>
      </c>
      <c r="H166" s="5">
        <v>55</v>
      </c>
      <c r="I166" s="5">
        <v>59</v>
      </c>
      <c r="J166" s="5">
        <v>131</v>
      </c>
    </row>
    <row r="167" spans="5:10" x14ac:dyDescent="0.25">
      <c r="E167" s="2" t="s">
        <v>9</v>
      </c>
      <c r="F167" s="5">
        <v>6</v>
      </c>
      <c r="G167" s="5">
        <v>4</v>
      </c>
      <c r="H167" s="5">
        <v>4</v>
      </c>
      <c r="I167" s="5">
        <v>5</v>
      </c>
      <c r="J167" s="5">
        <v>10</v>
      </c>
    </row>
    <row r="168" spans="5:10" x14ac:dyDescent="0.25">
      <c r="E168" s="2" t="s">
        <v>1</v>
      </c>
      <c r="F168" s="5">
        <v>666</v>
      </c>
      <c r="G168" s="5">
        <v>603</v>
      </c>
      <c r="H168" s="5">
        <v>536</v>
      </c>
      <c r="I168" s="5">
        <v>456</v>
      </c>
      <c r="J168" s="5">
        <v>1199</v>
      </c>
    </row>
  </sheetData>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1798-BD51-4980-BF5B-F8CEAE777DDE}">
  <sheetPr codeName="Sheet2"/>
  <dimension ref="E1:Q15"/>
  <sheetViews>
    <sheetView tabSelected="1" zoomScale="55" zoomScaleNormal="55" zoomScaleSheetLayoutView="40" zoomScalePageLayoutView="40" workbookViewId="0">
      <selection activeCell="T39" sqref="T39"/>
    </sheetView>
  </sheetViews>
  <sheetFormatPr defaultRowHeight="13.8" x14ac:dyDescent="0.25"/>
  <cols>
    <col min="1" max="2" width="8.796875" style="6"/>
    <col min="3" max="3" width="6.3984375" style="6" customWidth="1"/>
    <col min="4" max="4" width="7.09765625" style="6" customWidth="1"/>
    <col min="5" max="8" width="8.796875" style="6"/>
    <col min="9" max="9" width="27.59765625" style="6" customWidth="1"/>
    <col min="10" max="10" width="31.59765625" style="6" customWidth="1"/>
    <col min="11" max="11" width="30.296875" style="6" customWidth="1"/>
    <col min="12" max="12" width="33.3984375" style="6" customWidth="1"/>
    <col min="13" max="13" width="38.3984375" style="6" customWidth="1"/>
    <col min="14" max="14" width="24.296875" style="6" customWidth="1"/>
    <col min="15" max="16384" width="8.796875" style="6"/>
  </cols>
  <sheetData>
    <row r="1" spans="5:17" x14ac:dyDescent="0.25">
      <c r="E1" s="6" t="s">
        <v>15</v>
      </c>
    </row>
    <row r="12" spans="5:17" ht="17.399999999999999" x14ac:dyDescent="0.25">
      <c r="I12" s="13" t="s">
        <v>22</v>
      </c>
      <c r="J12" s="13" t="s">
        <v>23</v>
      </c>
      <c r="K12" s="13" t="s">
        <v>24</v>
      </c>
      <c r="L12" s="13" t="s">
        <v>25</v>
      </c>
      <c r="M12" s="13" t="s">
        <v>26</v>
      </c>
      <c r="N12" s="13" t="s">
        <v>27</v>
      </c>
    </row>
    <row r="14" spans="5:17" ht="24" x14ac:dyDescent="0.35">
      <c r="I14" s="11"/>
      <c r="J14" s="11"/>
      <c r="K14" s="11"/>
      <c r="L14" s="11"/>
      <c r="M14" s="15"/>
      <c r="N14" s="15"/>
      <c r="O14" s="17"/>
    </row>
    <row r="15" spans="5:17" ht="24" x14ac:dyDescent="0.35">
      <c r="I15" s="12">
        <f>GETPIVOTDATA("[Measures].[Total Revenue]",'PIVOT TABLES'!$N$133)</f>
        <v>3276200.6805000114</v>
      </c>
      <c r="J15" s="14">
        <f>GETPIVOTDATA("[Measures].[Number of Orders]",'PIVOT TABLES'!$N$133)</f>
        <v>1199</v>
      </c>
      <c r="K15" s="14">
        <f>GETPIVOTDATA("[Measures].[Sold Quantity]",'PIVOT TABLES'!$N$133)</f>
        <v>7455</v>
      </c>
      <c r="L15" s="14">
        <f>GETPIVOTDATA("[Measures].[NO returen Products]",'PIVOT TABLES'!$N$133)</f>
        <v>143</v>
      </c>
      <c r="M15" s="16">
        <f>GETPIVOTDATA("[Measures].[Avg Number of Products per Order]",'PIVOT TABLES'!$N$133)</f>
        <v>6.2176814011676393</v>
      </c>
      <c r="N15" s="18">
        <f>GETPIVOTDATA("[Measures].[Avg Revenue per Order]",'PIVOT TABLES'!$N$133)</f>
        <v>2732.4442706422114</v>
      </c>
      <c r="O15" s="19"/>
      <c r="P15" s="19"/>
      <c r="Q15" s="19"/>
    </row>
  </sheetData>
  <pageMargins left="0.25" right="0.25" top="0.75" bottom="0.75" header="0.3" footer="0.3"/>
  <pageSetup orientation="landscape"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Props1.xml><?xml version="1.0" encoding="utf-8"?>
<ds:datastoreItem xmlns:ds="http://schemas.openxmlformats.org/officeDocument/2006/customXml" ds:itemID="{A4EB92EE-EDB2-4C47-A9A8-FF0C4E4A7962}">
  <ds:schemaRefs/>
</ds:datastoreItem>
</file>

<file path=customXml/itemProps2.xml><?xml version="1.0" encoding="utf-8"?>
<ds:datastoreItem xmlns:ds="http://schemas.openxmlformats.org/officeDocument/2006/customXml" ds:itemID="{D71E0D52-0034-4432-85D3-71F4EF2CAACA}">
  <ds:schemaRefs/>
</ds:datastoreItem>
</file>

<file path=customXml/itemProps3.xml><?xml version="1.0" encoding="utf-8"?>
<ds:datastoreItem xmlns:ds="http://schemas.openxmlformats.org/officeDocument/2006/customXml" ds:itemID="{A1D1C94F-5088-4005-9350-34CD7FFD81F0}">
  <ds:schemaRefs>
    <ds:schemaRef ds:uri="http://www.w3.org/2001/XMLSchema"/>
    <ds:schemaRef ds:uri="http://microsoft.data.visualization.Client.Excel.PState/1.0"/>
  </ds:schemaRefs>
</ds:datastoreItem>
</file>

<file path=customXml/itemProps4.xml><?xml version="1.0" encoding="utf-8"?>
<ds:datastoreItem xmlns:ds="http://schemas.openxmlformats.org/officeDocument/2006/customXml" ds:itemID="{2F1C49D3-04D8-4E10-A1CA-C5D3F2475B35}">
  <ds:schemaRefs/>
</ds:datastoreItem>
</file>

<file path=customXml/itemProps5.xml><?xml version="1.0" encoding="utf-8"?>
<ds:datastoreItem xmlns:ds="http://schemas.openxmlformats.org/officeDocument/2006/customXml" ds:itemID="{27A5F398-9BD5-40A1-8CA7-ACC5FDF175B2}">
  <ds:schemaRefs/>
</ds:datastoreItem>
</file>

<file path=customXml/itemProps6.xml><?xml version="1.0" encoding="utf-8"?>
<ds:datastoreItem xmlns:ds="http://schemas.openxmlformats.org/officeDocument/2006/customXml" ds:itemID="{83EC44B5-28ED-4AC9-B546-EFB6CB1618DC}">
  <ds:schemaRefs/>
</ds:datastoreItem>
</file>

<file path=customXml/itemProps7.xml><?xml version="1.0" encoding="utf-8"?>
<ds:datastoreItem xmlns:ds="http://schemas.openxmlformats.org/officeDocument/2006/customXml" ds:itemID="{8D130EC0-3C3B-4424-86CC-5E6FE6948FE5}">
  <ds:schemaRefs>
    <ds:schemaRef ds:uri="http://www.w3.org/2001/XMLSchema"/>
    <ds:schemaRef ds:uri="http://microsoft.data.visualization.engine.tours/1.0"/>
  </ds:schemaRefs>
</ds:datastoreItem>
</file>

<file path=customXml/itemProps8.xml><?xml version="1.0" encoding="utf-8"?>
<ds:datastoreItem xmlns:ds="http://schemas.openxmlformats.org/officeDocument/2006/customXml" ds:itemID="{D692CD46-1C7E-4CE7-96DD-BF2BEAF07A22}">
  <ds:schemaRefs/>
</ds:datastoreItem>
</file>

<file path=customXml/itemProps9.xml><?xml version="1.0" encoding="utf-8"?>
<ds:datastoreItem xmlns:ds="http://schemas.openxmlformats.org/officeDocument/2006/customXml" ds:itemID="{1EA34CA2-85F2-4D28-9B54-11FE57DBD954}">
  <ds:schemaRefs/>
</ds:datastoreItem>
</file>

<file path=customXml/itemProps10.xml><?xml version="1.0" encoding="utf-8"?>
<ds:datastoreItem xmlns:ds="http://schemas.openxmlformats.org/officeDocument/2006/customXml" ds:itemID="{FE7B7944-39A5-4082-8073-3C57346476D5}">
  <ds:schemaRefs/>
</ds:datastoreItem>
</file>

<file path=customXml/itemProps11.xml><?xml version="1.0" encoding="utf-8"?>
<ds:datastoreItem xmlns:ds="http://schemas.openxmlformats.org/officeDocument/2006/customXml" ds:itemID="{ABFA671E-DE3D-46FF-9CDE-C334632BF24B}">
  <ds:schemaRefs/>
</ds:datastoreItem>
</file>

<file path=customXml/itemProps12.xml><?xml version="1.0" encoding="utf-8"?>
<ds:datastoreItem xmlns:ds="http://schemas.openxmlformats.org/officeDocument/2006/customXml" ds:itemID="{8A5150D5-7288-41F9-AF11-1CDBFEE5C2B8}">
  <ds:schemaRefs/>
</ds:datastoreItem>
</file>

<file path=customXml/itemProps13.xml><?xml version="1.0" encoding="utf-8"?>
<ds:datastoreItem xmlns:ds="http://schemas.openxmlformats.org/officeDocument/2006/customXml" ds:itemID="{0D92DB89-2B06-48B5-85B8-79AC18CB46D7}">
  <ds:schemaRefs/>
</ds:datastoreItem>
</file>

<file path=customXml/itemProps14.xml><?xml version="1.0" encoding="utf-8"?>
<ds:datastoreItem xmlns:ds="http://schemas.openxmlformats.org/officeDocument/2006/customXml" ds:itemID="{88B24D3B-D080-4468-A3A6-DF65D515B33D}">
  <ds:schemaRefs/>
</ds:datastoreItem>
</file>

<file path=customXml/itemProps15.xml><?xml version="1.0" encoding="utf-8"?>
<ds:datastoreItem xmlns:ds="http://schemas.openxmlformats.org/officeDocument/2006/customXml" ds:itemID="{F92E6D80-B7D8-42B3-97EC-D719E491CAF8}">
  <ds:schemaRefs/>
</ds:datastoreItem>
</file>

<file path=customXml/itemProps16.xml><?xml version="1.0" encoding="utf-8"?>
<ds:datastoreItem xmlns:ds="http://schemas.openxmlformats.org/officeDocument/2006/customXml" ds:itemID="{311990B7-CD8C-4A75-B4BD-BE17331F7C9D}">
  <ds:schemaRefs/>
</ds:datastoreItem>
</file>

<file path=customXml/itemProps17.xml><?xml version="1.0" encoding="utf-8"?>
<ds:datastoreItem xmlns:ds="http://schemas.openxmlformats.org/officeDocument/2006/customXml" ds:itemID="{5F43FC93-6EB9-4F7E-A0DB-33F03385EE61}">
  <ds:schemaRefs/>
</ds:datastoreItem>
</file>

<file path=customXml/itemProps18.xml><?xml version="1.0" encoding="utf-8"?>
<ds:datastoreItem xmlns:ds="http://schemas.openxmlformats.org/officeDocument/2006/customXml" ds:itemID="{B0E8B635-2485-42EA-846D-36130BEC2B44}">
  <ds:schemaRefs/>
</ds:datastoreItem>
</file>

<file path=customXml/itemProps19.xml><?xml version="1.0" encoding="utf-8"?>
<ds:datastoreItem xmlns:ds="http://schemas.openxmlformats.org/officeDocument/2006/customXml" ds:itemID="{D6DCE831-4F49-42F7-A448-5320B56B8E58}">
  <ds:schemaRefs/>
</ds:datastoreItem>
</file>

<file path=customXml/itemProps20.xml><?xml version="1.0" encoding="utf-8"?>
<ds:datastoreItem xmlns:ds="http://schemas.openxmlformats.org/officeDocument/2006/customXml" ds:itemID="{757EA9BA-4836-4BB8-B95C-47E752EB05EC}">
  <ds:schemaRefs/>
</ds:datastoreItem>
</file>

<file path=customXml/itemProps21.xml><?xml version="1.0" encoding="utf-8"?>
<ds:datastoreItem xmlns:ds="http://schemas.openxmlformats.org/officeDocument/2006/customXml" ds:itemID="{7C1AB606-F440-4621-8FA0-A28180CEA228}">
  <ds:schemaRefs/>
</ds:datastoreItem>
</file>

<file path=customXml/itemProps22.xml><?xml version="1.0" encoding="utf-8"?>
<ds:datastoreItem xmlns:ds="http://schemas.openxmlformats.org/officeDocument/2006/customXml" ds:itemID="{4A51D4F7-13C1-44DC-92B7-81C9F8AA4713}">
  <ds:schemaRefs/>
</ds:datastoreItem>
</file>

<file path=customXml/itemProps23.xml><?xml version="1.0" encoding="utf-8"?>
<ds:datastoreItem xmlns:ds="http://schemas.openxmlformats.org/officeDocument/2006/customXml" ds:itemID="{32534C9D-432F-4C1A-BB09-D9A754AC0257}">
  <ds:schemaRefs>
    <ds:schemaRef ds:uri="http://www.w3.org/2001/XMLSchema"/>
    <ds:schemaRef ds:uri="http://microsoft.data.visualization.Client.Excel.LState/1.0"/>
  </ds:schemaRefs>
</ds:datastoreItem>
</file>

<file path=customXml/itemProps24.xml><?xml version="1.0" encoding="utf-8"?>
<ds:datastoreItem xmlns:ds="http://schemas.openxmlformats.org/officeDocument/2006/customXml" ds:itemID="{5FEE4957-D953-46E0-8021-01A148E6AF40}">
  <ds:schemaRefs/>
</ds:datastoreItem>
</file>

<file path=customXml/itemProps25.xml><?xml version="1.0" encoding="utf-8"?>
<ds:datastoreItem xmlns:ds="http://schemas.openxmlformats.org/officeDocument/2006/customXml" ds:itemID="{9C8779FB-E0A6-4B31-B818-43D8E87E7294}">
  <ds:schemaRefs/>
</ds:datastoreItem>
</file>

<file path=customXml/itemProps26.xml><?xml version="1.0" encoding="utf-8"?>
<ds:datastoreItem xmlns:ds="http://schemas.openxmlformats.org/officeDocument/2006/customXml" ds:itemID="{5EA17ED2-DFF8-4720-954B-411049A4592D}">
  <ds:schemaRefs/>
</ds:datastoreItem>
</file>

<file path=customXml/itemProps27.xml><?xml version="1.0" encoding="utf-8"?>
<ds:datastoreItem xmlns:ds="http://schemas.openxmlformats.org/officeDocument/2006/customXml" ds:itemID="{AFB52BEC-8A84-4D13-BE19-85876729C81B}">
  <ds:schemaRefs/>
</ds:datastoreItem>
</file>

<file path=customXml/itemProps28.xml><?xml version="1.0" encoding="utf-8"?>
<ds:datastoreItem xmlns:ds="http://schemas.openxmlformats.org/officeDocument/2006/customXml" ds:itemID="{448FB744-694D-4E43-B8F3-A2AC7871EFDC}">
  <ds:schemaRefs/>
</ds:datastoreItem>
</file>

<file path=customXml/itemProps29.xml><?xml version="1.0" encoding="utf-8"?>
<ds:datastoreItem xmlns:ds="http://schemas.openxmlformats.org/officeDocument/2006/customXml" ds:itemID="{70BA8E17-19D8-417D-9518-1B485836E9D3}">
  <ds:schemaRefs/>
</ds:datastoreItem>
</file>

<file path=customXml/itemProps30.xml><?xml version="1.0" encoding="utf-8"?>
<ds:datastoreItem xmlns:ds="http://schemas.openxmlformats.org/officeDocument/2006/customXml" ds:itemID="{88E09E79-ED0E-4C5E-9A1A-FAA662823161}">
  <ds:schemaRefs/>
</ds:datastoreItem>
</file>

<file path=customXml/itemProps31.xml><?xml version="1.0" encoding="utf-8"?>
<ds:datastoreItem xmlns:ds="http://schemas.openxmlformats.org/officeDocument/2006/customXml" ds:itemID="{CEA8343E-4B03-46F2-BF00-0170CC6EF0BC}">
  <ds:schemaRefs/>
</ds:datastoreItem>
</file>

<file path=customXml/itemProps32.xml><?xml version="1.0" encoding="utf-8"?>
<ds:datastoreItem xmlns:ds="http://schemas.openxmlformats.org/officeDocument/2006/customXml" ds:itemID="{1784946D-0596-41AA-9465-3DA94A3AD7DA}">
  <ds:schemaRefs/>
</ds:datastoreItem>
</file>

<file path=customXml/itemProps33.xml><?xml version="1.0" encoding="utf-8"?>
<ds:datastoreItem xmlns:ds="http://schemas.openxmlformats.org/officeDocument/2006/customXml" ds:itemID="{7C2960A6-1C13-47C9-BB54-90A844C6CECA}">
  <ds:schemaRefs/>
</ds:datastoreItem>
</file>

<file path=customXml/itemProps34.xml><?xml version="1.0" encoding="utf-8"?>
<ds:datastoreItem xmlns:ds="http://schemas.openxmlformats.org/officeDocument/2006/customXml" ds:itemID="{A1BDD2A9-AADB-4468-85B4-A31E1F86EAF1}">
  <ds:schemaRefs/>
</ds:datastoreItem>
</file>

<file path=customXml/itemProps35.xml><?xml version="1.0" encoding="utf-8"?>
<ds:datastoreItem xmlns:ds="http://schemas.openxmlformats.org/officeDocument/2006/customXml" ds:itemID="{18DAC8D1-2210-428F-B737-E40414A700D4}">
  <ds:schemaRefs/>
</ds:datastoreItem>
</file>

<file path=customXml/itemProps36.xml><?xml version="1.0" encoding="utf-8"?>
<ds:datastoreItem xmlns:ds="http://schemas.openxmlformats.org/officeDocument/2006/customXml" ds:itemID="{BAC86DB8-19B2-4B8F-845E-0EBA1409C310}">
  <ds:schemaRefs>
    <ds:schemaRef ds:uri="http://www.w3.org/2001/XMLSchema"/>
    <ds:schemaRef ds:uri="http://microsoft.data.visualization.Client.Excel/1.0"/>
  </ds:schemaRefs>
</ds:datastoreItem>
</file>

<file path=customXml/itemProps37.xml><?xml version="1.0" encoding="utf-8"?>
<ds:datastoreItem xmlns:ds="http://schemas.openxmlformats.org/officeDocument/2006/customXml" ds:itemID="{2D0BD7F7-B8A7-4286-B82F-A5C343FB11B0}">
  <ds:schemaRefs/>
</ds:datastoreItem>
</file>

<file path=customXml/itemProps38.xml><?xml version="1.0" encoding="utf-8"?>
<ds:datastoreItem xmlns:ds="http://schemas.openxmlformats.org/officeDocument/2006/customXml" ds:itemID="{E7760E44-FEC8-46D0-8F81-F24D1AF50BC2}">
  <ds:schemaRefs/>
</ds:datastoreItem>
</file>

<file path=customXml/itemProps39.xml><?xml version="1.0" encoding="utf-8"?>
<ds:datastoreItem xmlns:ds="http://schemas.openxmlformats.org/officeDocument/2006/customXml" ds:itemID="{5077B13C-3652-45FB-B793-0E5BF93B9DA0}">
  <ds:schemaRefs/>
</ds:datastoreItem>
</file>

<file path=customXml/itemProps40.xml><?xml version="1.0" encoding="utf-8"?>
<ds:datastoreItem xmlns:ds="http://schemas.openxmlformats.org/officeDocument/2006/customXml" ds:itemID="{C62523D4-8397-4A23-94F1-163EA07B400B}">
  <ds:schemaRefs/>
</ds:datastoreItem>
</file>

<file path=customXml/itemProps41.xml><?xml version="1.0" encoding="utf-8"?>
<ds:datastoreItem xmlns:ds="http://schemas.openxmlformats.org/officeDocument/2006/customXml" ds:itemID="{9648466F-F2A5-4DE6-A1C7-535AD366B33D}">
  <ds:schemaRefs/>
</ds:datastoreItem>
</file>

<file path=customXml/itemProps42.xml><?xml version="1.0" encoding="utf-8"?>
<ds:datastoreItem xmlns:ds="http://schemas.openxmlformats.org/officeDocument/2006/customXml" ds:itemID="{3F7472B6-0949-4904-AF48-3DB7416F6F0A}">
  <ds:schemaRefs/>
</ds:datastoreItem>
</file>

<file path=customXml/itemProps43.xml><?xml version="1.0" encoding="utf-8"?>
<ds:datastoreItem xmlns:ds="http://schemas.openxmlformats.org/officeDocument/2006/customXml" ds:itemID="{357210B7-FD02-448A-9613-B9336C38EB0F}">
  <ds:schemaRefs/>
</ds:datastoreItem>
</file>

<file path=customXml/itemProps44.xml><?xml version="1.0" encoding="utf-8"?>
<ds:datastoreItem xmlns:ds="http://schemas.openxmlformats.org/officeDocument/2006/customXml" ds:itemID="{D5A09C81-92CB-4142-8B31-5E7E0D016897}">
  <ds:schemaRefs/>
</ds:datastoreItem>
</file>

<file path=customXml/itemProps45.xml><?xml version="1.0" encoding="utf-8"?>
<ds:datastoreItem xmlns:ds="http://schemas.openxmlformats.org/officeDocument/2006/customXml" ds:itemID="{DCA37A2C-B637-45CF-8547-204EA332E523}">
  <ds:schemaRefs/>
</ds:datastoreItem>
</file>

<file path=customXml/itemProps46.xml><?xml version="1.0" encoding="utf-8"?>
<ds:datastoreItem xmlns:ds="http://schemas.openxmlformats.org/officeDocument/2006/customXml" ds:itemID="{A14F482E-2C28-4949-8F73-C2356076C60E}">
  <ds:schemaRefs/>
</ds:datastoreItem>
</file>

<file path=customXml/itemProps47.xml><?xml version="1.0" encoding="utf-8"?>
<ds:datastoreItem xmlns:ds="http://schemas.openxmlformats.org/officeDocument/2006/customXml" ds:itemID="{8C0599AD-8F0E-498D-9F60-CA2E8870E2B7}">
  <ds:schemaRefs/>
</ds:datastoreItem>
</file>

<file path=customXml/itemProps48.xml><?xml version="1.0" encoding="utf-8"?>
<ds:datastoreItem xmlns:ds="http://schemas.openxmlformats.org/officeDocument/2006/customXml" ds:itemID="{ACC4CE3B-FD66-4BAD-877C-262AADA2E1B7}">
  <ds:schemaRefs/>
</ds:datastoreItem>
</file>

<file path=customXml/itemProps49.xml><?xml version="1.0" encoding="utf-8"?>
<ds:datastoreItem xmlns:ds="http://schemas.openxmlformats.org/officeDocument/2006/customXml" ds:itemID="{D6A6B9F6-2613-4717-8395-1868EF536FBA}">
  <ds:schemaRefs/>
</ds:datastoreItem>
</file>

<file path=customXml/itemProps50.xml><?xml version="1.0" encoding="utf-8"?>
<ds:datastoreItem xmlns:ds="http://schemas.openxmlformats.org/officeDocument/2006/customXml" ds:itemID="{DE2E5D45-4E08-4DFF-8E30-0A5E7FF0D5C6}">
  <ds:schemaRefs/>
</ds:datastoreItem>
</file>

<file path=customXml/itemProps51.xml><?xml version="1.0" encoding="utf-8"?>
<ds:datastoreItem xmlns:ds="http://schemas.openxmlformats.org/officeDocument/2006/customXml" ds:itemID="{6BE835E5-C75D-46AB-A359-F85E706E519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PIVOT TABLES</vt:lpstr>
      <vt:lpstr>DASHBOARD</vt:lpstr>
      <vt:lpstr>WB_Path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Ostadi</dc:creator>
  <cp:lastModifiedBy>Ali Ostadi</cp:lastModifiedBy>
  <dcterms:created xsi:type="dcterms:W3CDTF">2025-09-18T21:30:33Z</dcterms:created>
  <dcterms:modified xsi:type="dcterms:W3CDTF">2025-09-25T23:13:42Z</dcterms:modified>
</cp:coreProperties>
</file>