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mc:AlternateContent xmlns:mc="http://schemas.openxmlformats.org/markup-compatibility/2006">
    <mc:Choice Requires="x15">
      <x15ac:absPath xmlns:x15ac="http://schemas.microsoft.com/office/spreadsheetml/2010/11/ac" url="https://d.docs.live.net/e5e67c3535358de9/Desktop/اعمالي/"/>
    </mc:Choice>
  </mc:AlternateContent>
  <xr:revisionPtr revIDLastSave="4" documentId="8_{53ABE9A4-331F-42D0-AFA3-7D2062F84CEC}" xr6:coauthVersionLast="47" xr6:coauthVersionMax="47" xr10:uidLastSave="{0FA5AAA1-38A2-4CBA-AC29-0747B7F5B05E}"/>
  <bookViews>
    <workbookView minimized="1" xWindow="1125" yWindow="1125" windowWidth="15375" windowHeight="7785" activeTab="3" xr2:uid="{00000000-000D-0000-FFFF-FFFF00000000}"/>
  </bookViews>
  <sheets>
    <sheet name="Main" sheetId="8" r:id="rId1"/>
    <sheet name="FILTER" sheetId="5" r:id="rId2"/>
    <sheet name="TABLE" sheetId="4" r:id="rId3"/>
    <sheet name="DASHBOARD" sheetId="7" r:id="rId4"/>
  </sheets>
  <externalReferences>
    <externalReference r:id="rId5"/>
  </externalReferences>
  <definedNames>
    <definedName name="_xlnm._FilterDatabase" localSheetId="1" hidden="1">FILTER!$C$2:$M$511</definedName>
    <definedName name="_xlnm._FilterDatabase" localSheetId="2" hidden="1">TABLE!$C$421:$L$836</definedName>
    <definedName name="_xlnm.Criteria" localSheetId="1">FILTER!$H$2:$O$3</definedName>
    <definedName name="_xlnm.Criteria" localSheetId="2">TABLE!$H$2:$O$3</definedName>
    <definedName name="_xlnm.Extract" localSheetId="1">FILTER!$H$7:$O$7</definedName>
    <definedName name="_xlnm.Extract" localSheetId="2">TABLE!$H$7:$O$7</definedName>
    <definedName name="_xlnm.Print_Area" localSheetId="3">DASHBOARD!$A$1:$T$51</definedName>
    <definedName name="_xlnm.Print_Area" localSheetId="0">Main!$A$1:$M$33</definedName>
    <definedName name="Slicer_الحالة">#N/A</definedName>
    <definedName name="Slicer_السنة">#N/A</definedName>
    <definedName name="Slicer_المنطقة">#N/A</definedName>
    <definedName name="Slicer_حالة_السداد">#N/A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8" l="1" a="1"/>
  <c r="H19" i="8" s="1"/>
  <c r="G19" i="8" s="1" a="1"/>
  <c r="G19" i="8" s="1"/>
  <c r="H18" i="8" a="1"/>
  <c r="H18" i="8" s="1"/>
  <c r="G18" i="8" s="1" a="1"/>
  <c r="G18" i="8" s="1"/>
  <c r="H20" i="8"/>
  <c r="G20" i="8" s="1"/>
  <c r="H22" i="8"/>
  <c r="H21" i="8"/>
  <c r="H7" i="8"/>
  <c r="F7" i="8"/>
  <c r="G7" i="8" s="1"/>
  <c r="C10" i="8" l="1"/>
  <c r="D10" i="8" s="1"/>
  <c r="E10" i="8" s="1"/>
  <c r="F10" i="8" s="1"/>
  <c r="G10" i="8" s="1"/>
  <c r="H10" i="8" s="1"/>
  <c r="I10" i="8" s="1"/>
  <c r="C11" i="8" s="1"/>
  <c r="D11" i="8" s="1"/>
  <c r="E11" i="8" s="1"/>
  <c r="F11" i="8" s="1"/>
  <c r="G11" i="8" s="1"/>
  <c r="H11" i="8" s="1"/>
  <c r="I11" i="8" s="1"/>
  <c r="C12" i="8" s="1"/>
  <c r="D12" i="8" s="1"/>
  <c r="E12" i="8" s="1"/>
  <c r="F12" i="8" s="1"/>
  <c r="G12" i="8" s="1"/>
  <c r="H12" i="8" s="1"/>
  <c r="I12" i="8" s="1"/>
  <c r="C13" i="8" s="1"/>
  <c r="D13" i="8" s="1"/>
  <c r="E13" i="8" s="1"/>
  <c r="F13" i="8" s="1"/>
  <c r="G13" i="8" s="1"/>
  <c r="H13" i="8" s="1"/>
  <c r="I13" i="8" s="1"/>
  <c r="C14" i="8" s="1"/>
  <c r="D14" i="8" s="1"/>
  <c r="E14" i="8" s="1"/>
  <c r="F14" i="8" s="1"/>
  <c r="G14" i="8" s="1"/>
  <c r="H14" i="8" s="1"/>
  <c r="I14" i="8" s="1"/>
  <c r="C15" i="8" s="1"/>
  <c r="D15" i="8" s="1"/>
  <c r="E15" i="8" s="1"/>
  <c r="F15" i="8" s="1"/>
  <c r="G15" i="8" s="1"/>
  <c r="H15" i="8" s="1"/>
  <c r="I15" i="8" s="1"/>
  <c r="C16" i="8" s="1"/>
  <c r="D16" i="8" s="1"/>
  <c r="E16" i="8" s="1"/>
  <c r="F16" i="8" s="1"/>
  <c r="G16" i="8" s="1"/>
  <c r="H16" i="8" s="1"/>
  <c r="I16" i="8" s="1"/>
  <c r="P3" i="4" a="1"/>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62" i="4"/>
  <c r="K463" i="4"/>
  <c r="K464" i="4"/>
  <c r="K465" i="4"/>
  <c r="K466" i="4"/>
  <c r="K467" i="4"/>
  <c r="K468" i="4"/>
  <c r="K469" i="4"/>
  <c r="K470" i="4"/>
  <c r="K471" i="4"/>
  <c r="K472" i="4"/>
  <c r="K473" i="4"/>
  <c r="K474" i="4"/>
  <c r="K475" i="4"/>
  <c r="K476" i="4"/>
  <c r="K477" i="4"/>
  <c r="K478" i="4"/>
  <c r="K479" i="4"/>
  <c r="K480" i="4"/>
  <c r="K482" i="4"/>
  <c r="K483" i="4"/>
  <c r="K484" i="4"/>
  <c r="K486" i="4"/>
  <c r="K491" i="4"/>
  <c r="K419" i="4"/>
  <c r="P3" i="4" l="1"/>
  <c r="Q44" i="4"/>
  <c r="Q60" i="4"/>
  <c r="Q76" i="4"/>
  <c r="Q4" i="4"/>
  <c r="Q48" i="4"/>
  <c r="Q64" i="4"/>
  <c r="Q80" i="4"/>
  <c r="Q36" i="4"/>
  <c r="Q52" i="4"/>
  <c r="Q68" i="4"/>
  <c r="Q84" i="4"/>
  <c r="Q40" i="4"/>
  <c r="Q56" i="4"/>
  <c r="Q72" i="4"/>
  <c r="Q88" i="4"/>
  <c r="Q32" i="4"/>
  <c r="Q28" i="4"/>
  <c r="Q24" i="4"/>
  <c r="Q20" i="4"/>
  <c r="Q16" i="4"/>
  <c r="Q12" i="4"/>
  <c r="Q8" i="4"/>
  <c r="R4" i="4"/>
  <c r="R88" i="4"/>
  <c r="R84" i="4"/>
  <c r="R80" i="4"/>
  <c r="R76" i="4"/>
  <c r="R72" i="4"/>
  <c r="R68" i="4"/>
  <c r="R64" i="4"/>
  <c r="R60" i="4"/>
  <c r="R56" i="4"/>
  <c r="R52" i="4"/>
  <c r="R48" i="4"/>
  <c r="R44" i="4"/>
  <c r="R40" i="4"/>
  <c r="R36" i="4"/>
  <c r="R32" i="4"/>
  <c r="R28" i="4"/>
  <c r="R24" i="4"/>
  <c r="R20" i="4"/>
  <c r="R16" i="4"/>
  <c r="R12" i="4"/>
  <c r="R8" i="4"/>
  <c r="R103" i="4"/>
  <c r="R101" i="4"/>
  <c r="R99" i="4"/>
  <c r="R97" i="4"/>
  <c r="R95" i="4"/>
  <c r="R93" i="4"/>
  <c r="Q91" i="4"/>
  <c r="Q87" i="4"/>
  <c r="Q83" i="4"/>
  <c r="Q79" i="4"/>
  <c r="Q75" i="4"/>
  <c r="Q71" i="4"/>
  <c r="Q67" i="4"/>
  <c r="Q63" i="4"/>
  <c r="Q59" i="4"/>
  <c r="Q55" i="4"/>
  <c r="Q51" i="4"/>
  <c r="Q47" i="4"/>
  <c r="Q43" i="4"/>
  <c r="Q39" i="4"/>
  <c r="Q35" i="4"/>
  <c r="Q31" i="4"/>
  <c r="Q27" i="4"/>
  <c r="Q23" i="4"/>
  <c r="Q19" i="4"/>
  <c r="Q15" i="4"/>
  <c r="Q11" i="4"/>
  <c r="Q7" i="4"/>
  <c r="R91" i="4"/>
  <c r="R87" i="4"/>
  <c r="R83" i="4"/>
  <c r="R79" i="4"/>
  <c r="R75" i="4"/>
  <c r="R71" i="4"/>
  <c r="R67" i="4"/>
  <c r="R63" i="4"/>
  <c r="R59" i="4"/>
  <c r="R55" i="4"/>
  <c r="R51" i="4"/>
  <c r="R47" i="4"/>
  <c r="R43" i="4"/>
  <c r="R39" i="4"/>
  <c r="R35" i="4"/>
  <c r="R31" i="4"/>
  <c r="R27" i="4"/>
  <c r="R23" i="4"/>
  <c r="R19" i="4"/>
  <c r="R15" i="4"/>
  <c r="R11" i="4"/>
  <c r="R7" i="4"/>
  <c r="Q103" i="4"/>
  <c r="Q101" i="4"/>
  <c r="Q99" i="4"/>
  <c r="Q97" i="4"/>
  <c r="Q95" i="4"/>
  <c r="Q93" i="4"/>
  <c r="Q90" i="4"/>
  <c r="Q86" i="4"/>
  <c r="Q82" i="4"/>
  <c r="Q78" i="4"/>
  <c r="Q74" i="4"/>
  <c r="Q70" i="4"/>
  <c r="Q66" i="4"/>
  <c r="Q62" i="4"/>
  <c r="Q58" i="4"/>
  <c r="Q54" i="4"/>
  <c r="Q50" i="4"/>
  <c r="Q46" i="4"/>
  <c r="Q42" i="4"/>
  <c r="Q38" i="4"/>
  <c r="Q34" i="4"/>
  <c r="Q30" i="4"/>
  <c r="Q26" i="4"/>
  <c r="Q22" i="4"/>
  <c r="Q18" i="4"/>
  <c r="Q14" i="4"/>
  <c r="Q10" i="4"/>
  <c r="Q6" i="4"/>
  <c r="R90" i="4"/>
  <c r="R86" i="4"/>
  <c r="R82" i="4"/>
  <c r="R78" i="4"/>
  <c r="R74" i="4"/>
  <c r="R70" i="4"/>
  <c r="R66" i="4"/>
  <c r="R62" i="4"/>
  <c r="R58" i="4"/>
  <c r="R54" i="4"/>
  <c r="R50" i="4"/>
  <c r="R46" i="4"/>
  <c r="R42" i="4"/>
  <c r="R38" i="4"/>
  <c r="R34" i="4"/>
  <c r="R30" i="4"/>
  <c r="R26" i="4"/>
  <c r="R22" i="4"/>
  <c r="R18" i="4"/>
  <c r="R14" i="4"/>
  <c r="R10" i="4"/>
  <c r="R6" i="4"/>
  <c r="R102" i="4"/>
  <c r="R100" i="4"/>
  <c r="R98" i="4"/>
  <c r="R96" i="4"/>
  <c r="R94" i="4"/>
  <c r="R92" i="4"/>
  <c r="Q89" i="4"/>
  <c r="Q85" i="4"/>
  <c r="Q81" i="4"/>
  <c r="Q77" i="4"/>
  <c r="Q73" i="4"/>
  <c r="Q69" i="4"/>
  <c r="Q65" i="4"/>
  <c r="Q61" i="4"/>
  <c r="Q57" i="4"/>
  <c r="Q53" i="4"/>
  <c r="Q49" i="4"/>
  <c r="Q45" i="4"/>
  <c r="Q41" i="4"/>
  <c r="Q37" i="4"/>
  <c r="Q33" i="4"/>
  <c r="Q29" i="4"/>
  <c r="Q25" i="4"/>
  <c r="Q21" i="4"/>
  <c r="Q17" i="4"/>
  <c r="Q13" i="4"/>
  <c r="Q9" i="4"/>
  <c r="Q5" i="4"/>
  <c r="R89" i="4"/>
  <c r="R85" i="4"/>
  <c r="R81" i="4"/>
  <c r="R77" i="4"/>
  <c r="R73" i="4"/>
  <c r="R69" i="4"/>
  <c r="R65" i="4"/>
  <c r="R61" i="4"/>
  <c r="R57" i="4"/>
  <c r="R53" i="4"/>
  <c r="R49" i="4"/>
  <c r="R45" i="4"/>
  <c r="R41" i="4"/>
  <c r="R37" i="4"/>
  <c r="R33" i="4"/>
  <c r="R29" i="4"/>
  <c r="R25" i="4"/>
  <c r="R21" i="4"/>
  <c r="R17" i="4"/>
  <c r="R13" i="4"/>
  <c r="R9" i="4"/>
  <c r="R5" i="4"/>
  <c r="Q102" i="4"/>
  <c r="Q100" i="4"/>
  <c r="Q98" i="4"/>
  <c r="Q96" i="4"/>
  <c r="Q94" i="4"/>
  <c r="Q92" i="4"/>
  <c r="C3" i="5" a="1"/>
  <c r="C3" i="5" l="1"/>
  <c r="M584" i="5"/>
  <c r="M585" i="5"/>
  <c r="R3" i="4" l="1"/>
  <c r="Q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<sst xmlns="http://schemas.openxmlformats.org/spreadsheetml/2006/main" count="2641" uniqueCount="198">
  <si>
    <t>رقم امر الشراء</t>
  </si>
  <si>
    <t>الجهة</t>
  </si>
  <si>
    <t>المبلغ</t>
  </si>
  <si>
    <t>الحالة</t>
  </si>
  <si>
    <t>وزارة العدل - الديوان العام</t>
  </si>
  <si>
    <t>الجوف</t>
  </si>
  <si>
    <t>الرياض</t>
  </si>
  <si>
    <t>المدينة المنورة</t>
  </si>
  <si>
    <t>تجمع الشرقية الصحي</t>
  </si>
  <si>
    <t>الشرقية</t>
  </si>
  <si>
    <t>بلدية الرويضة</t>
  </si>
  <si>
    <t>نجران</t>
  </si>
  <si>
    <t>جامعة الأمير سطام</t>
  </si>
  <si>
    <t>بلدية محافظة المهد</t>
  </si>
  <si>
    <t>القوات البرية</t>
  </si>
  <si>
    <t>جازان</t>
  </si>
  <si>
    <t>كلية الملك خالد العـسكرية</t>
  </si>
  <si>
    <t>مكة المكرمة</t>
  </si>
  <si>
    <t>إدارة التعليم بمحافظة القريات</t>
  </si>
  <si>
    <t>جامعة جازان</t>
  </si>
  <si>
    <t>تبوك</t>
  </si>
  <si>
    <t>المديرية العامة للشؤون الصحية بمنطقة تبوك</t>
  </si>
  <si>
    <t>تجمع الرياض الصحي الأول</t>
  </si>
  <si>
    <t>جامعة حفر الباطن</t>
  </si>
  <si>
    <t>هيئة الحكومة الرقمية</t>
  </si>
  <si>
    <t>إدارة مكافحة المخدرات بمنطقة تبوك</t>
  </si>
  <si>
    <t>ﺑﻠﺪﻳﺔ ﺑﻨﻲ ﺳﻌﺪ</t>
  </si>
  <si>
    <t>بلدية محافظة القرى</t>
  </si>
  <si>
    <t>الباحة</t>
  </si>
  <si>
    <t>هيئة الإذاعة والتلفزيون</t>
  </si>
  <si>
    <t>امارة ﻣﻨﻄﻘﺔ ﻋﺴﻴﺮ</t>
  </si>
  <si>
    <t>عسير</t>
  </si>
  <si>
    <t>بلدية الحصينية</t>
  </si>
  <si>
    <t>مستشفى الجبيل</t>
  </si>
  <si>
    <t>بلدية غامد الزناد</t>
  </si>
  <si>
    <t>أمارة منطقة الجوف</t>
  </si>
  <si>
    <t>وكالة الحرس الوطني القطاع الشرقي</t>
  </si>
  <si>
    <t>الامن العام</t>
  </si>
  <si>
    <t>ﺗﺠﻤﻊ اﻟﺸﺮﻗﻴﺔ الصحي</t>
  </si>
  <si>
    <t>إدارة اﻟﺘﻌﻠﻴﻢ ﺑﻤﻨﻄﻘﺔ الجوف</t>
  </si>
  <si>
    <t>إدارة التعليم بمحافظة عنيزة</t>
  </si>
  <si>
    <t>القصيم</t>
  </si>
  <si>
    <t>إدارة ميناء جازان</t>
  </si>
  <si>
    <t>جامعة المجمعة</t>
  </si>
  <si>
    <t>قوات الدفاع الجوي</t>
  </si>
  <si>
    <t>بلدية تمير</t>
  </si>
  <si>
    <t>اﻟﺒﺮﻧﺎﻣﺞ اﻟﻮﻃﻨﻲ ﻟﺘﻄﻮﻳﺮ ﻗﻄﺎع الثروة الحيوانية والسم</t>
  </si>
  <si>
    <t>مستشفى وادي الدواسر</t>
  </si>
  <si>
    <t>جامعة شقراء</t>
  </si>
  <si>
    <t>وزارة البيئة والمياه والزراعة</t>
  </si>
  <si>
    <t>وزارة الخارجية</t>
  </si>
  <si>
    <t>إدارة مكافحة المخدرات بمنطقة عسير</t>
  </si>
  <si>
    <t>جامعة القصيم</t>
  </si>
  <si>
    <t>بلدية الجله وتبراك</t>
  </si>
  <si>
    <t>بلدية طريف</t>
  </si>
  <si>
    <t>الحدود الشمالية</t>
  </si>
  <si>
    <t>تجمع الرياض الصحي الثاني</t>
  </si>
  <si>
    <t>المركز الوطني للوقاية من الآفات والامراض</t>
  </si>
  <si>
    <t>بلدية محافظة شرورة</t>
  </si>
  <si>
    <t xml:space="preserve">ميناء الملك فهد </t>
  </si>
  <si>
    <t>الشؤون الصحية بوزارة الحرس الوطني</t>
  </si>
  <si>
    <t>#</t>
  </si>
  <si>
    <t>مقبول من الجهة</t>
  </si>
  <si>
    <t>غير مسدد</t>
  </si>
  <si>
    <t>تم إجراء الدفع</t>
  </si>
  <si>
    <t>مسدد</t>
  </si>
  <si>
    <t>وزارة الشـؤون الاسلامية والدعوة والإرشاد</t>
  </si>
  <si>
    <t>مستند تم إرساله</t>
  </si>
  <si>
    <t>مرفوض بواسطة الزبون</t>
  </si>
  <si>
    <t>إدارة التعليم بمنطقة جازان</t>
  </si>
  <si>
    <t>ﺟﺎﻣﻌﺔ ﻧﺠﺮان</t>
  </si>
  <si>
    <t>ميناء جدة الإسلامي</t>
  </si>
  <si>
    <t>تجمع الطائف الصحي</t>
  </si>
  <si>
    <t>إدارة التعليم بالمنطقة الشرقية</t>
  </si>
  <si>
    <t>المديرية العامة للجوازات</t>
  </si>
  <si>
    <t>بلدية محافظة القطيف</t>
  </si>
  <si>
    <t>الديوان العام لرئاسة امن الدولة</t>
  </si>
  <si>
    <t>امارة منطقة الباحة</t>
  </si>
  <si>
    <t>مستشفى حفر الباطن</t>
  </si>
  <si>
    <t>بلدية بدائع العضيان</t>
  </si>
  <si>
    <t>بلدية جلاجل</t>
  </si>
  <si>
    <t>الرئاسة العامة للبحوث العلمية والإفتاء</t>
  </si>
  <si>
    <t>إدارة التعليم بمنطقة القصيم</t>
  </si>
  <si>
    <t>إدارة التعليم بمنطقة مكة المكرمة</t>
  </si>
  <si>
    <t>بلدية القريع بني مالك</t>
  </si>
  <si>
    <t>ميناء الملك فهد الصناعي بينبع</t>
  </si>
  <si>
    <t>ديوان المظالم</t>
  </si>
  <si>
    <t>بلدية ظلم</t>
  </si>
  <si>
    <t>مدينة الملك سعود الطبية</t>
  </si>
  <si>
    <t>إدارة مكافحة المخدرات بمنطقة المدينة المنورة</t>
  </si>
  <si>
    <t>إدارة مكافحة المخدرات بمنطقة نجران</t>
  </si>
  <si>
    <t>بلدية ينبع النخل</t>
  </si>
  <si>
    <t>بنك التنمية الاجتماعية</t>
  </si>
  <si>
    <t>بلدية الشواق</t>
  </si>
  <si>
    <t>بلدية البدع</t>
  </si>
  <si>
    <t>أﻣﺎﻧﺔ ﻣﻨﻄﻘﺔ الرياض</t>
  </si>
  <si>
    <t>بلدية محافظة الخفجى</t>
  </si>
  <si>
    <t>المديرية العامة للأحوال المدنية</t>
  </si>
  <si>
    <t>مدينة الملك عبدالله الطبية بالعاصمة المقدسة</t>
  </si>
  <si>
    <t>الرئاسة العامة لهيئات الأمر بالمعروف والنهي عن المنكر</t>
  </si>
  <si>
    <t>حائل</t>
  </si>
  <si>
    <t>حالة السداد</t>
  </si>
  <si>
    <t>بلدية محافظة خباش</t>
  </si>
  <si>
    <t>أمارة منطقة الباحة</t>
  </si>
  <si>
    <t>بلدية محافظة المخواة</t>
  </si>
  <si>
    <t>جامعة طيبة</t>
  </si>
  <si>
    <t>مستشفى المدينة المنورة</t>
  </si>
  <si>
    <t>إدارة التعليم بمحافظة عفيف</t>
  </si>
  <si>
    <t>بلدية القفل</t>
  </si>
  <si>
    <t>فرع وزارة الصحة بمنطقة المدينة المنورة</t>
  </si>
  <si>
    <t>الديوان العام لرئاسة أمن الدولة</t>
  </si>
  <si>
    <t>بلدية العرضية الشمالية</t>
  </si>
  <si>
    <t>بلدية المضايا</t>
  </si>
  <si>
    <t>ميناء جازان</t>
  </si>
  <si>
    <t>بلدية محافظة الدوادمى</t>
  </si>
  <si>
    <t>أمانة منطقة الرياض</t>
  </si>
  <si>
    <t>تجمع جدة الصحي الأول</t>
  </si>
  <si>
    <t>تجمع المدينة المنورة الصحي</t>
  </si>
  <si>
    <t>بلدية الدلم</t>
  </si>
  <si>
    <t>إدارة التعليم بمحافظة صبيا</t>
  </si>
  <si>
    <t>بلدية العالية</t>
  </si>
  <si>
    <t>المنطقة</t>
  </si>
  <si>
    <t>تاريخ امر الشراء</t>
  </si>
  <si>
    <t>الشهر</t>
  </si>
  <si>
    <t>مارس 23</t>
  </si>
  <si>
    <t>ابريل 23</t>
  </si>
  <si>
    <t>مايو 23</t>
  </si>
  <si>
    <t>يونيو 23</t>
  </si>
  <si>
    <t>يوليو 23</t>
  </si>
  <si>
    <t>إدارة مكافحة المخدرات</t>
  </si>
  <si>
    <t>أغسطس 23</t>
  </si>
  <si>
    <t>سبتمبر 23</t>
  </si>
  <si>
    <t>أكتوبر 23</t>
  </si>
  <si>
    <t>نوفمبر 23</t>
  </si>
  <si>
    <t>ديسمبر 23</t>
  </si>
  <si>
    <t>يناير 24</t>
  </si>
  <si>
    <t>فبراير 24</t>
  </si>
  <si>
    <t>مارس 24</t>
  </si>
  <si>
    <t>ابريل 24</t>
  </si>
  <si>
    <t>مايو 24</t>
  </si>
  <si>
    <t>يونيو 24</t>
  </si>
  <si>
    <t>يوليو 24</t>
  </si>
  <si>
    <t>أغسطس 24</t>
  </si>
  <si>
    <t>سبتمبر 24</t>
  </si>
  <si>
    <t>أكتوبر 24</t>
  </si>
  <si>
    <t>نوفمبر 24</t>
  </si>
  <si>
    <t>اجمالي التعاميد</t>
  </si>
  <si>
    <t>عدد التعاميد</t>
  </si>
  <si>
    <t>Sum of المبلغ</t>
  </si>
  <si>
    <t>Count of المبلغ2</t>
  </si>
  <si>
    <t>رقم الشهر</t>
  </si>
  <si>
    <t>السنة</t>
  </si>
  <si>
    <t>عدد الفواتير</t>
  </si>
  <si>
    <t>اجمالي الفواتير</t>
  </si>
  <si>
    <t>اكبر طلب</t>
  </si>
  <si>
    <t>عدد الطلبات</t>
  </si>
  <si>
    <t>اكثر شهر طلبات</t>
  </si>
  <si>
    <t>لم ترفع الفاتورة</t>
  </si>
  <si>
    <t>Count of المبلغ</t>
  </si>
  <si>
    <t>هيئة الفروسية</t>
  </si>
  <si>
    <t>بلدية الخبراء</t>
  </si>
  <si>
    <t>مستشفى الملك فهد بجدة</t>
  </si>
  <si>
    <t>أدارة الموارد الذاتية بصحة جدة</t>
  </si>
  <si>
    <t>جامعة نجران</t>
  </si>
  <si>
    <t>المجلس الأعلى للقضاء</t>
  </si>
  <si>
    <t>كلية الملك عبدالله  للدفاع الجوي</t>
  </si>
  <si>
    <t>جامعة الإمام عبدالرحمن بن فيصل</t>
  </si>
  <si>
    <t>يناير 25</t>
  </si>
  <si>
    <t>فبراير 25</t>
  </si>
  <si>
    <t>مارس 25</t>
  </si>
  <si>
    <t>ابريل 25</t>
  </si>
  <si>
    <t>جامعة تبوك</t>
  </si>
  <si>
    <t>مايو 25</t>
  </si>
  <si>
    <t>SAT</t>
  </si>
  <si>
    <t>SUN</t>
  </si>
  <si>
    <t>MON</t>
  </si>
  <si>
    <t>TUE</t>
  </si>
  <si>
    <t>WED</t>
  </si>
  <si>
    <t>THU</t>
  </si>
  <si>
    <t>FRI</t>
  </si>
  <si>
    <t>january</t>
  </si>
  <si>
    <t>february</t>
  </si>
  <si>
    <t>march</t>
  </si>
  <si>
    <t>april</t>
  </si>
  <si>
    <t>may</t>
  </si>
  <si>
    <t>june</t>
  </si>
  <si>
    <t>july</t>
  </si>
  <si>
    <t>august</t>
  </si>
  <si>
    <t>september</t>
  </si>
  <si>
    <t>october</t>
  </si>
  <si>
    <t>november</t>
  </si>
  <si>
    <t>december</t>
  </si>
  <si>
    <t/>
  </si>
  <si>
    <t>تسميات الصفوف</t>
  </si>
  <si>
    <t>قيمة الطلبات</t>
  </si>
  <si>
    <t>اكثر شهر قيمة</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</si>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</sst>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dd"/>
  </numFmts>
  <fonts count="11" x14ac:knownFonts="1">
    <font>
      <sz val="11"/>
      <color theme="1"/>
      <name val="Arial"/>
      <scheme val="minor"/>
    </font>
    <font>
      <b/>
      <sz val="12"/>
      <color theme="1"/>
      <name val="Calibri"/>
      <family val="2"/>
    </font>
    <font>
      <b/>
      <sz val="11"/>
      <color theme="1"/>
      <name val="Calibri"/>
      <family val="2"/>
    </font>
    <font>
      <sz val="11"/>
      <color theme="1"/>
      <name val="Arial"/>
      <family val="2"/>
      <scheme val="minor"/>
    </font>
    <font>
      <b/>
      <sz val="11"/>
      <color theme="0"/>
      <name val="Calibri"/>
      <family val="2"/>
    </font>
    <font>
      <sz val="8"/>
      <name val="Arial"/>
      <family val="2"/>
      <scheme val="minor"/>
    </font>
    <font>
      <sz val="11"/>
      <color theme="4" tint="0.79998168889431442"/>
      <name val="Arial"/>
      <family val="2"/>
      <scheme val="minor"/>
    </font>
    <font>
      <sz val="11"/>
      <color theme="0" tint="-0.249977111117893"/>
      <name val="Arial"/>
      <family val="2"/>
      <scheme val="minor"/>
    </font>
    <font>
      <b/>
      <sz val="8"/>
      <color theme="1"/>
      <name val="Calibri"/>
      <family val="2"/>
    </font>
    <font>
      <sz val="18"/>
      <color theme="0"/>
      <name val="Calibri"/>
      <family val="2"/>
    </font>
    <font>
      <sz val="12"/>
      <color theme="1"/>
      <name val="Calibri"/>
      <family val="2"/>
    </font>
  </fonts>
  <fills count="15">
    <fill>
      <patternFill patternType="none"/>
    </fill>
    <fill>
      <patternFill patternType="gray125"/>
    </fill>
    <fill>
      <patternFill patternType="solid">
        <fgColor theme="0" tint="-0.249977111117893"/>
        <bgColor indexed="64"/>
      </patternFill>
    </fill>
    <fill>
      <patternFill patternType="solid">
        <fgColor theme="4"/>
        <bgColor theme="4"/>
      </patternFill>
    </fill>
    <fill>
      <patternFill patternType="solid">
        <fgColor theme="4" tint="-0.249977111117893"/>
        <bgColor theme="4" tint="-0.249977111117893"/>
      </patternFill>
    </fill>
    <fill>
      <patternFill patternType="solid">
        <fgColor theme="1"/>
        <bgColor theme="1"/>
      </patternFill>
    </fill>
    <fill>
      <patternFill patternType="solid">
        <fgColor theme="1" tint="0.499984740745262"/>
        <bgColor indexed="64"/>
      </patternFill>
    </fill>
    <fill>
      <patternFill patternType="solid">
        <fgColor theme="4" tint="-0.249977111117893"/>
        <bgColor indexed="64"/>
      </patternFill>
    </fill>
    <fill>
      <patternFill patternType="solid">
        <fgColor theme="1" tint="0.34998626667073579"/>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theme="4" tint="0.79998168889431442"/>
        <bgColor indexed="64"/>
      </patternFill>
    </fill>
    <fill>
      <patternFill patternType="solid">
        <fgColor theme="4"/>
        <bgColor indexed="64"/>
      </patternFill>
    </fill>
    <fill>
      <gradientFill degree="270">
        <stop position="0">
          <color theme="0"/>
        </stop>
        <stop position="1">
          <color theme="4"/>
        </stop>
      </gradient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3" fillId="0" borderId="0"/>
  </cellStyleXfs>
  <cellXfs count="80">
    <xf numFmtId="0" fontId="0" fillId="0" borderId="0" xfId="0"/>
    <xf numFmtId="0" fontId="2" fillId="0" borderId="6" xfId="0" applyFont="1" applyBorder="1" applyAlignment="1">
      <alignment horizontal="center" vertical="center"/>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4" fontId="2" fillId="0" borderId="7" xfId="0" applyNumberFormat="1"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4" fontId="2" fillId="0" borderId="9" xfId="0" applyNumberFormat="1"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4" fontId="2" fillId="0" borderId="3" xfId="0" applyNumberFormat="1" applyFont="1" applyBorder="1" applyAlignment="1">
      <alignment horizontal="center" vertical="center"/>
    </xf>
    <xf numFmtId="0" fontId="0" fillId="6" borderId="0" xfId="0" applyFill="1" applyProtection="1">
      <protection locked="0"/>
    </xf>
    <xf numFmtId="14" fontId="0" fillId="6" borderId="0" xfId="0" applyNumberFormat="1" applyFill="1" applyProtection="1">
      <protection locked="0"/>
    </xf>
    <xf numFmtId="164" fontId="0" fillId="6" borderId="0" xfId="0" applyNumberFormat="1" applyFill="1" applyProtection="1">
      <protection locked="0"/>
    </xf>
    <xf numFmtId="4" fontId="0" fillId="6" borderId="0" xfId="0" applyNumberFormat="1" applyFill="1" applyProtection="1">
      <protection locked="0"/>
    </xf>
    <xf numFmtId="0" fontId="2" fillId="6" borderId="0" xfId="0" applyFont="1" applyFill="1" applyAlignment="1">
      <alignment horizontal="center"/>
    </xf>
    <xf numFmtId="0" fontId="0" fillId="6" borderId="0" xfId="0" applyFill="1"/>
    <xf numFmtId="0" fontId="2" fillId="7" borderId="1" xfId="0" applyFont="1" applyFill="1" applyBorder="1" applyAlignment="1" applyProtection="1">
      <alignment horizontal="center"/>
      <protection locked="0"/>
    </xf>
    <xf numFmtId="4" fontId="2" fillId="7" borderId="1" xfId="0" applyNumberFormat="1" applyFont="1" applyFill="1" applyBorder="1" applyAlignment="1" applyProtection="1">
      <alignment horizontal="center"/>
      <protection locked="0"/>
    </xf>
    <xf numFmtId="1" fontId="2" fillId="7" borderId="1" xfId="0" applyNumberFormat="1" applyFont="1" applyFill="1" applyBorder="1" applyAlignment="1" applyProtection="1">
      <alignment horizontal="center"/>
      <protection locked="0"/>
    </xf>
    <xf numFmtId="0" fontId="0" fillId="6" borderId="0" xfId="0" applyFill="1" applyAlignment="1" applyProtection="1">
      <alignment horizontal="center" vertical="center"/>
      <protection locked="0"/>
    </xf>
    <xf numFmtId="0" fontId="4" fillId="5" borderId="3" xfId="0" applyFont="1" applyFill="1" applyBorder="1" applyAlignment="1">
      <alignment horizontal="center" vertical="center"/>
    </xf>
    <xf numFmtId="14" fontId="4" fillId="5" borderId="3" xfId="0" applyNumberFormat="1" applyFont="1" applyFill="1" applyBorder="1" applyAlignment="1">
      <alignment horizontal="center" vertical="center"/>
    </xf>
    <xf numFmtId="4" fontId="4" fillId="5" borderId="2" xfId="0" applyNumberFormat="1" applyFont="1" applyFill="1" applyBorder="1" applyAlignment="1">
      <alignment horizontal="center" vertical="center"/>
    </xf>
    <xf numFmtId="0" fontId="4" fillId="4" borderId="3" xfId="0" applyFont="1" applyFill="1" applyBorder="1" applyAlignment="1">
      <alignment horizontal="center" vertical="center"/>
    </xf>
    <xf numFmtId="14" fontId="4" fillId="4" borderId="3" xfId="0" applyNumberFormat="1" applyFont="1" applyFill="1" applyBorder="1" applyAlignment="1">
      <alignment horizontal="center" vertical="center"/>
    </xf>
    <xf numFmtId="4" fontId="4" fillId="4" borderId="2" xfId="0" applyNumberFormat="1" applyFont="1" applyFill="1" applyBorder="1" applyAlignment="1">
      <alignment horizontal="center" vertical="center"/>
    </xf>
    <xf numFmtId="0" fontId="4" fillId="3" borderId="3" xfId="0" applyFont="1" applyFill="1" applyBorder="1" applyAlignment="1">
      <alignment horizontal="center" vertical="center"/>
    </xf>
    <xf numFmtId="14" fontId="4" fillId="3" borderId="3" xfId="0" applyNumberFormat="1" applyFont="1" applyFill="1" applyBorder="1" applyAlignment="1">
      <alignment horizontal="center" vertical="center"/>
    </xf>
    <xf numFmtId="4" fontId="4" fillId="3" borderId="2" xfId="0" applyNumberFormat="1" applyFont="1" applyFill="1" applyBorder="1" applyAlignment="1">
      <alignment horizontal="center" vertical="center"/>
    </xf>
    <xf numFmtId="0" fontId="4" fillId="3" borderId="9" xfId="0" applyFont="1" applyFill="1" applyBorder="1" applyAlignment="1">
      <alignment horizontal="center" vertical="center"/>
    </xf>
    <xf numFmtId="14" fontId="4" fillId="3" borderId="9" xfId="0" applyNumberFormat="1" applyFont="1" applyFill="1" applyBorder="1" applyAlignment="1">
      <alignment horizontal="center" vertical="center"/>
    </xf>
    <xf numFmtId="4" fontId="4" fillId="3" borderId="1" xfId="0" applyNumberFormat="1" applyFont="1" applyFill="1" applyBorder="1" applyAlignment="1">
      <alignment horizontal="center" vertical="center"/>
    </xf>
    <xf numFmtId="0" fontId="0" fillId="0" borderId="0" xfId="0" pivotButton="1"/>
    <xf numFmtId="0" fontId="0" fillId="0" borderId="0" xfId="0" applyAlignment="1">
      <alignment horizontal="right"/>
    </xf>
    <xf numFmtId="4" fontId="0" fillId="0" borderId="0" xfId="0" applyNumberFormat="1"/>
    <xf numFmtId="0" fontId="0" fillId="0" borderId="0" xfId="0" applyAlignment="1">
      <alignment horizontal="right" indent="1"/>
    </xf>
    <xf numFmtId="0" fontId="0" fillId="8" borderId="0" xfId="0" applyFill="1"/>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0" fontId="4" fillId="9" borderId="0" xfId="0" applyFont="1" applyFill="1" applyAlignment="1">
      <alignment horizontal="center" vertical="center"/>
    </xf>
    <xf numFmtId="0" fontId="4" fillId="9" borderId="11" xfId="0" applyFont="1" applyFill="1" applyBorder="1" applyAlignment="1">
      <alignment horizontal="center" vertical="center"/>
    </xf>
    <xf numFmtId="0" fontId="2" fillId="10" borderId="12" xfId="0" applyFont="1" applyFill="1" applyBorder="1" applyAlignment="1">
      <alignment horizontal="center" vertical="center"/>
    </xf>
    <xf numFmtId="0" fontId="2" fillId="10" borderId="13" xfId="0" applyFont="1" applyFill="1" applyBorder="1" applyAlignment="1">
      <alignment horizontal="center" vertical="center"/>
    </xf>
    <xf numFmtId="4" fontId="2" fillId="10" borderId="13" xfId="0" applyNumberFormat="1" applyFont="1" applyFill="1" applyBorder="1" applyAlignment="1">
      <alignment horizontal="center" vertical="center"/>
    </xf>
    <xf numFmtId="0" fontId="2" fillId="11" borderId="14" xfId="0" applyFont="1" applyFill="1" applyBorder="1" applyAlignment="1">
      <alignment horizontal="center" vertical="center"/>
    </xf>
    <xf numFmtId="0" fontId="2" fillId="11" borderId="10" xfId="0" applyFont="1" applyFill="1" applyBorder="1" applyAlignment="1">
      <alignment horizontal="center" vertical="center"/>
    </xf>
    <xf numFmtId="4" fontId="2" fillId="11" borderId="10" xfId="0" applyNumberFormat="1" applyFont="1" applyFill="1" applyBorder="1" applyAlignment="1">
      <alignment horizontal="center" vertical="center"/>
    </xf>
    <xf numFmtId="0" fontId="2" fillId="10" borderId="14" xfId="0" applyFont="1" applyFill="1" applyBorder="1" applyAlignment="1">
      <alignment horizontal="center" vertical="center"/>
    </xf>
    <xf numFmtId="0" fontId="2" fillId="10" borderId="10" xfId="0" applyFont="1" applyFill="1" applyBorder="1" applyAlignment="1">
      <alignment horizontal="center" vertical="center"/>
    </xf>
    <xf numFmtId="4" fontId="2" fillId="10" borderId="10" xfId="0" applyNumberFormat="1" applyFont="1" applyFill="1" applyBorder="1" applyAlignment="1">
      <alignment horizontal="center" vertical="center"/>
    </xf>
    <xf numFmtId="0" fontId="0" fillId="2" borderId="0" xfId="0" applyFill="1"/>
    <xf numFmtId="0" fontId="0" fillId="12" borderId="0" xfId="0" applyFill="1"/>
    <xf numFmtId="0" fontId="2" fillId="13" borderId="15" xfId="0" applyFont="1" applyFill="1" applyBorder="1" applyAlignment="1">
      <alignment horizontal="center" vertical="center"/>
    </xf>
    <xf numFmtId="165" fontId="2" fillId="14" borderId="21" xfId="0" applyNumberFormat="1" applyFont="1" applyFill="1" applyBorder="1" applyAlignment="1">
      <alignment horizontal="center" vertical="center"/>
    </xf>
    <xf numFmtId="165" fontId="2" fillId="14" borderId="4" xfId="0" applyNumberFormat="1" applyFont="1" applyFill="1" applyBorder="1" applyAlignment="1">
      <alignment horizontal="center" vertical="center"/>
    </xf>
    <xf numFmtId="165" fontId="2" fillId="14" borderId="22" xfId="0" applyNumberFormat="1" applyFont="1" applyFill="1" applyBorder="1" applyAlignment="1">
      <alignment horizontal="center" vertical="center"/>
    </xf>
    <xf numFmtId="165" fontId="2" fillId="14" borderId="16" xfId="0" applyNumberFormat="1" applyFont="1" applyFill="1" applyBorder="1" applyAlignment="1">
      <alignment horizontal="center" vertical="center"/>
    </xf>
    <xf numFmtId="165" fontId="2" fillId="14" borderId="1" xfId="0" applyNumberFormat="1" applyFont="1" applyFill="1" applyBorder="1" applyAlignment="1">
      <alignment horizontal="center" vertical="center"/>
    </xf>
    <xf numFmtId="165" fontId="2" fillId="14" borderId="17" xfId="0" applyNumberFormat="1" applyFont="1" applyFill="1" applyBorder="1" applyAlignment="1">
      <alignment horizontal="center" vertical="center"/>
    </xf>
    <xf numFmtId="165" fontId="2" fillId="14" borderId="18" xfId="0" applyNumberFormat="1" applyFont="1" applyFill="1" applyBorder="1" applyAlignment="1">
      <alignment horizontal="center" vertical="center"/>
    </xf>
    <xf numFmtId="165" fontId="2" fillId="14" borderId="19" xfId="0" applyNumberFormat="1" applyFont="1" applyFill="1" applyBorder="1" applyAlignment="1">
      <alignment horizontal="center" vertical="center"/>
    </xf>
    <xf numFmtId="165" fontId="2" fillId="14" borderId="20" xfId="0" applyNumberFormat="1" applyFont="1" applyFill="1" applyBorder="1" applyAlignment="1">
      <alignment horizontal="center" vertical="center"/>
    </xf>
    <xf numFmtId="0" fontId="1" fillId="12" borderId="15" xfId="0" applyFont="1" applyFill="1" applyBorder="1" applyAlignment="1">
      <alignment horizontal="center" vertical="center"/>
    </xf>
    <xf numFmtId="14" fontId="6" fillId="12" borderId="0" xfId="0" applyNumberFormat="1" applyFont="1" applyFill="1"/>
    <xf numFmtId="0" fontId="6" fillId="12" borderId="0" xfId="0" applyFont="1" applyFill="1"/>
    <xf numFmtId="0" fontId="7" fillId="2" borderId="0" xfId="0" applyFont="1" applyFill="1"/>
    <xf numFmtId="0" fontId="8" fillId="12" borderId="1" xfId="0" applyFont="1" applyFill="1" applyBorder="1" applyAlignment="1">
      <alignment horizontal="center" vertical="center"/>
    </xf>
    <xf numFmtId="49" fontId="2" fillId="12" borderId="1" xfId="0" applyNumberFormat="1" applyFont="1" applyFill="1" applyBorder="1" applyAlignment="1">
      <alignment horizontal="center" vertical="center"/>
    </xf>
    <xf numFmtId="0" fontId="1" fillId="0" borderId="0" xfId="0" applyFont="1" applyAlignment="1">
      <alignment horizontal="right"/>
    </xf>
    <xf numFmtId="4" fontId="1" fillId="0" borderId="0" xfId="0" applyNumberFormat="1" applyFont="1"/>
    <xf numFmtId="0" fontId="1" fillId="0" borderId="0" xfId="0" pivotButton="1" applyFont="1"/>
    <xf numFmtId="0" fontId="1" fillId="0" borderId="0" xfId="0" applyFont="1"/>
    <xf numFmtId="0" fontId="1" fillId="12" borderId="1" xfId="0" applyFont="1" applyFill="1" applyBorder="1" applyAlignment="1">
      <alignment horizontal="center" vertical="center"/>
    </xf>
    <xf numFmtId="4" fontId="1" fillId="12" borderId="1" xfId="0" applyNumberFormat="1" applyFont="1" applyFill="1" applyBorder="1" applyAlignment="1">
      <alignment horizontal="center" vertical="center"/>
    </xf>
    <xf numFmtId="0" fontId="9" fillId="8" borderId="0" xfId="0" applyFont="1" applyFill="1"/>
    <xf numFmtId="4" fontId="10" fillId="0" borderId="0" xfId="0" applyNumberFormat="1" applyFont="1"/>
    <xf numFmtId="0" fontId="10" fillId="0" borderId="0" xfId="0" applyFont="1" applyAlignment="1">
      <alignment horizontal="right"/>
    </xf>
  </cellXfs>
  <cellStyles count="2">
    <cellStyle name="Normal 2" xfId="1" xr:uid="{AEE4C25B-D810-4A4A-B915-00372167507E}"/>
    <cellStyle name="عادي" xfId="0" builtinId="0"/>
  </cellStyles>
  <dxfs count="99">
    <dxf>
      <font>
        <color rgb="FF9C0006"/>
      </font>
      <fill>
        <patternFill>
          <bgColor rgb="FFFFC7CE"/>
        </patternFill>
      </fill>
    </dxf>
    <dxf>
      <fill>
        <patternFill>
          <bgColor rgb="FF00B050"/>
        </patternFill>
      </fill>
    </dxf>
    <dxf>
      <fill>
        <patternFill>
          <bgColor rgb="FFFFFF00"/>
        </patternFill>
      </fill>
    </dxf>
    <dxf>
      <fill>
        <patternFill>
          <bgColor rgb="FF0070C0"/>
        </patternFill>
      </fill>
    </dxf>
    <dxf>
      <fill>
        <patternFill>
          <bgColor theme="8" tint="0.59996337778862885"/>
        </patternFill>
      </fill>
    </dxf>
    <dxf>
      <fill>
        <patternFill>
          <bgColor rgb="FFB0DD7F"/>
        </patternFill>
      </fill>
    </dxf>
    <dxf>
      <fill>
        <patternFill>
          <bgColor rgb="FFFFC000"/>
        </patternFill>
      </fill>
    </dxf>
    <dxf>
      <font>
        <strike/>
      </font>
      <fill>
        <patternFill>
          <bgColor rgb="FFFF0000"/>
        </patternFill>
      </fill>
    </dxf>
    <dxf>
      <font>
        <color rgb="FFFF0000"/>
      </font>
      <fill>
        <patternFill>
          <bgColor theme="0"/>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theme="1" tint="0.499984740745262"/>
      </font>
      <fill>
        <patternFill>
          <bgColor theme="0" tint="-0.14996795556505021"/>
        </patternFill>
      </fill>
    </dxf>
    <dxf>
      <font>
        <color theme="1" tint="0.499984740745262"/>
      </font>
      <fill>
        <patternFill>
          <bgColor theme="0" tint="-0.14996795556505021"/>
        </patternFill>
      </fill>
    </dxf>
    <dxf>
      <font>
        <color rgb="FFFF0000"/>
      </font>
    </dxf>
    <dxf>
      <font>
        <b/>
        <strike val="0"/>
        <outline val="0"/>
        <shadow val="0"/>
        <u val="none"/>
        <vertAlign val="baseline"/>
        <sz val="11"/>
        <color theme="1"/>
        <name val="Calibri"/>
        <family val="2"/>
        <scheme val="none"/>
      </font>
      <numFmt numFmtId="4" formatCode="#,##0.00"/>
      <alignment horizontal="center" vertical="center"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1"/>
        <color theme="1"/>
        <name val="Calibri"/>
        <family val="2"/>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numFmt numFmtId="19" formatCode="dd/mm/yy"/>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thin">
          <color auto="1"/>
        </left>
        <right style="thin">
          <color auto="1"/>
        </right>
        <top style="thin">
          <color auto="1"/>
        </top>
        <bottom style="thin">
          <color auto="1"/>
        </bottom>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dxf>
    <dxf>
      <border>
        <bottom style="thin">
          <color auto="1"/>
        </bottom>
      </border>
    </dxf>
    <dxf>
      <font>
        <b/>
        <strike val="0"/>
        <outline val="0"/>
        <shadow val="0"/>
        <u val="none"/>
        <vertAlign val="baseline"/>
        <sz val="11"/>
        <color theme="1"/>
        <name val="Calibri"/>
        <family val="2"/>
        <scheme val="none"/>
      </font>
      <alignment horizontal="center" vertical="center"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scheme val="none"/>
      </font>
    </dxf>
    <dxf>
      <font>
        <name val="Calibri"/>
        <scheme val="none"/>
      </font>
    </dxf>
    <dxf>
      <font>
        <sz val="12"/>
      </font>
    </dxf>
    <dxf>
      <font>
        <sz val="12"/>
      </font>
    </dxf>
    <dxf>
      <font>
        <sz val="12"/>
      </font>
    </dxf>
    <dxf>
      <font>
        <b/>
      </font>
    </dxf>
    <dxf>
      <font>
        <name val="Calibri"/>
        <family val="2"/>
        <scheme val="none"/>
      </font>
    </dxf>
    <dxf>
      <font>
        <b/>
      </font>
    </dxf>
    <dxf>
      <font>
        <b/>
      </font>
    </dxf>
    <dxf>
      <font>
        <b/>
      </font>
    </dxf>
    <dxf>
      <font>
        <b/>
      </font>
    </dxf>
    <dxf>
      <font>
        <b/>
      </font>
    </dxf>
    <dxf>
      <font>
        <b/>
      </font>
    </dxf>
    <dxf>
      <font>
        <sz val="12"/>
      </font>
    </dxf>
    <dxf>
      <font>
        <sz val="12"/>
      </font>
    </dxf>
    <dxf>
      <font>
        <sz val="12"/>
      </font>
    </dxf>
    <dxf>
      <font>
        <sz val="12"/>
      </font>
    </dxf>
    <dxf>
      <font>
        <sz val="12"/>
      </font>
    </dxf>
    <dxf>
      <font>
        <sz val="12"/>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ont>
        <name val="Calibri"/>
        <family val="2"/>
        <scheme val="none"/>
      </font>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3" defaultTableStyle="TableStyleMedium2" defaultPivotStyle="PivotStyleLight16">
    <tableStyle name="Slicer Style 1" pivot="0" table="0" count="0" xr9:uid="{9419F6A1-CB0D-4705-906F-EF35C50A1A8D}"/>
    <tableStyle name="مطالبات السوق-style" pivot="0" count="3" xr9:uid="{00000000-0011-0000-FFFF-FFFF00000000}">
      <tableStyleElement type="headerRow" dxfId="98"/>
      <tableStyleElement type="firstRowStripe" dxfId="97"/>
      <tableStyleElement type="secondRowStripe" dxfId="96"/>
    </tableStyle>
    <tableStyle name="فواتير منصة-style" pivot="0" count="4" xr9:uid="{00000000-0011-0000-FFFF-FFFF01000000}">
      <tableStyleElement type="headerRow" dxfId="95"/>
      <tableStyleElement type="totalRow" dxfId="94"/>
      <tableStyleElement type="firstRowStripe" dxfId="93"/>
      <tableStyleElement type="secondRowStripe" dxfId="92"/>
    </tableStyle>
  </tableStyles>
  <colors>
    <mruColors>
      <color rgb="FF008E40"/>
      <color rgb="FF00A249"/>
      <color rgb="FFF29F05"/>
      <color rgb="FFB0DD7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Sales Summary for the Years 2023–2025.xlsx]Main!PivotTable1</c:name>
    <c:fmtId val="2"/>
  </c:pivotSource>
  <c:chart>
    <c:title>
      <c:tx>
        <c:rich>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ar-SA" b="1"/>
              <a:t>مبيعات المناطق</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
              <c:y val="-4.76190476190476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6.7476383265858602E-3"/>
              <c:y val="-3.9682539682539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2.0617545600032378E-17"/>
              <c:y val="-4.3650793650793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6.7476383265858602E-3"/>
              <c:y val="-3.9682539682539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
              <c:y val="-4.76190476190476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2.0617545600032378E-17"/>
              <c:y val="-4.3650793650793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29F05"/>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29F05"/>
          </a:solidFill>
          <a:ln>
            <a:noFill/>
          </a:ln>
          <a:effectLst/>
        </c:spPr>
        <c:dLbl>
          <c:idx val="0"/>
          <c:layout>
            <c:manualLayout>
              <c:x val="6.7476383265858602E-3"/>
              <c:y val="-3.968253968253968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29F05"/>
          </a:solidFill>
          <a:ln>
            <a:noFill/>
          </a:ln>
          <a:effectLst/>
        </c:spPr>
        <c:dLbl>
          <c:idx val="0"/>
          <c:layout>
            <c:manualLayout>
              <c:x val="0"/>
              <c:y val="-4.7619047619047616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29F05"/>
          </a:solidFill>
          <a:ln>
            <a:noFill/>
          </a:ln>
          <a:effectLst/>
        </c:spPr>
        <c:dLbl>
          <c:idx val="0"/>
          <c:layout>
            <c:manualLayout>
              <c:x val="2.0617545600032378E-17"/>
              <c:y val="-4.3650793650793648E-2"/>
            </c:manualLayout>
          </c:layout>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741340530814216E-2"/>
          <c:y val="3.1746031746031744E-2"/>
          <c:w val="0.95051731893837155"/>
          <c:h val="0.82690507436570426"/>
        </c:manualLayout>
      </c:layout>
      <c:barChart>
        <c:barDir val="col"/>
        <c:grouping val="clustered"/>
        <c:varyColors val="0"/>
        <c:ser>
          <c:idx val="0"/>
          <c:order val="0"/>
          <c:tx>
            <c:strRef>
              <c:f>Main!$L$16</c:f>
              <c:strCache>
                <c:ptCount val="1"/>
                <c:pt idx="0">
                  <c:v>الإجمالي</c:v>
                </c:pt>
              </c:strCache>
            </c:strRef>
          </c:tx>
          <c:spPr>
            <a:solidFill>
              <a:srgbClr val="F29F05"/>
            </a:solidFill>
            <a:ln>
              <a:noFill/>
            </a:ln>
            <a:effectLst/>
          </c:spPr>
          <c:invertIfNegative val="0"/>
          <c:dPt>
            <c:idx val="1"/>
            <c:invertIfNegative val="0"/>
            <c:bubble3D val="0"/>
            <c:spPr>
              <a:solidFill>
                <a:srgbClr val="F29F05"/>
              </a:solidFill>
              <a:ln>
                <a:noFill/>
              </a:ln>
              <a:effectLst/>
            </c:spPr>
            <c:extLst>
              <c:ext xmlns:c16="http://schemas.microsoft.com/office/drawing/2014/chart" uri="{C3380CC4-5D6E-409C-BE32-E72D297353CC}">
                <c16:uniqueId val="{00000000-FE17-4651-AE94-5740D1C3298D}"/>
              </c:ext>
            </c:extLst>
          </c:dPt>
          <c:dPt>
            <c:idx val="5"/>
            <c:invertIfNegative val="0"/>
            <c:bubble3D val="0"/>
            <c:spPr>
              <a:solidFill>
                <a:srgbClr val="F29F05"/>
              </a:solidFill>
              <a:ln>
                <a:noFill/>
              </a:ln>
              <a:effectLst/>
            </c:spPr>
            <c:extLst>
              <c:ext xmlns:c16="http://schemas.microsoft.com/office/drawing/2014/chart" uri="{C3380CC4-5D6E-409C-BE32-E72D297353CC}">
                <c16:uniqueId val="{00000003-A4FB-437C-B945-84D42E4E8125}"/>
              </c:ext>
            </c:extLst>
          </c:dPt>
          <c:dPt>
            <c:idx val="6"/>
            <c:invertIfNegative val="0"/>
            <c:bubble3D val="0"/>
            <c:extLst>
              <c:ext xmlns:c16="http://schemas.microsoft.com/office/drawing/2014/chart" uri="{C3380CC4-5D6E-409C-BE32-E72D297353CC}">
                <c16:uniqueId val="{00000001-FE17-4651-AE94-5740D1C3298D}"/>
              </c:ext>
            </c:extLst>
          </c:dPt>
          <c:dPt>
            <c:idx val="9"/>
            <c:invertIfNegative val="0"/>
            <c:bubble3D val="0"/>
            <c:spPr>
              <a:solidFill>
                <a:srgbClr val="F29F05"/>
              </a:solidFill>
              <a:ln>
                <a:noFill/>
              </a:ln>
              <a:effectLst/>
            </c:spPr>
            <c:extLst>
              <c:ext xmlns:c16="http://schemas.microsoft.com/office/drawing/2014/chart" uri="{C3380CC4-5D6E-409C-BE32-E72D297353CC}">
                <c16:uniqueId val="{00000006-A4FB-437C-B945-84D42E4E8125}"/>
              </c:ext>
            </c:extLst>
          </c:dPt>
          <c:dPt>
            <c:idx val="10"/>
            <c:invertIfNegative val="0"/>
            <c:bubble3D val="0"/>
            <c:extLst>
              <c:ext xmlns:c16="http://schemas.microsoft.com/office/drawing/2014/chart" uri="{C3380CC4-5D6E-409C-BE32-E72D297353CC}">
                <c16:uniqueId val="{00000002-FE17-4651-AE94-5740D1C3298D}"/>
              </c:ext>
            </c:extLst>
          </c:dPt>
          <c:dLbls>
            <c:dLbl>
              <c:idx val="1"/>
              <c:layout>
                <c:manualLayout>
                  <c:x val="6.7476383265858602E-3"/>
                  <c:y val="-3.9682539682539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E17-4651-AE94-5740D1C3298D}"/>
                </c:ext>
              </c:extLst>
            </c:dLbl>
            <c:dLbl>
              <c:idx val="5"/>
              <c:layout>
                <c:manualLayout>
                  <c:x val="0"/>
                  <c:y val="-4.76190476190476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4FB-437C-B945-84D42E4E8125}"/>
                </c:ext>
              </c:extLst>
            </c:dLbl>
            <c:dLbl>
              <c:idx val="9"/>
              <c:layout>
                <c:manualLayout>
                  <c:x val="2.0617545600032378E-17"/>
                  <c:y val="-4.36507936507936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4FB-437C-B945-84D42E4E8125}"/>
                </c:ext>
              </c:extLst>
            </c:dLbl>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Main!$K$17:$K$29</c:f>
              <c:strCache>
                <c:ptCount val="12"/>
                <c:pt idx="0">
                  <c:v>الباحة</c:v>
                </c:pt>
                <c:pt idx="1">
                  <c:v>الجوف</c:v>
                </c:pt>
                <c:pt idx="2">
                  <c:v>الرياض</c:v>
                </c:pt>
                <c:pt idx="3">
                  <c:v>الشرقية</c:v>
                </c:pt>
                <c:pt idx="4">
                  <c:v>القصيم</c:v>
                </c:pt>
                <c:pt idx="5">
                  <c:v>المدينة المنورة</c:v>
                </c:pt>
                <c:pt idx="6">
                  <c:v>تبوك</c:v>
                </c:pt>
                <c:pt idx="7">
                  <c:v>جازان</c:v>
                </c:pt>
                <c:pt idx="8">
                  <c:v>حائل</c:v>
                </c:pt>
                <c:pt idx="9">
                  <c:v>عسير</c:v>
                </c:pt>
                <c:pt idx="10">
                  <c:v>مكة المكرمة</c:v>
                </c:pt>
                <c:pt idx="11">
                  <c:v>نجران</c:v>
                </c:pt>
              </c:strCache>
            </c:strRef>
          </c:cat>
          <c:val>
            <c:numRef>
              <c:f>Main!$L$17:$L$29</c:f>
              <c:numCache>
                <c:formatCode>#,##0.00</c:formatCode>
                <c:ptCount val="12"/>
                <c:pt idx="0">
                  <c:v>36248</c:v>
                </c:pt>
                <c:pt idx="1">
                  <c:v>1023.5</c:v>
                </c:pt>
                <c:pt idx="2">
                  <c:v>1114852.5</c:v>
                </c:pt>
                <c:pt idx="3">
                  <c:v>186066.55000000002</c:v>
                </c:pt>
                <c:pt idx="4">
                  <c:v>7249.6</c:v>
                </c:pt>
                <c:pt idx="5">
                  <c:v>652400.75</c:v>
                </c:pt>
                <c:pt idx="6">
                  <c:v>24549.05</c:v>
                </c:pt>
                <c:pt idx="7">
                  <c:v>562522.5</c:v>
                </c:pt>
                <c:pt idx="8">
                  <c:v>4237.75</c:v>
                </c:pt>
                <c:pt idx="9">
                  <c:v>46363.4</c:v>
                </c:pt>
                <c:pt idx="10">
                  <c:v>554420.75</c:v>
                </c:pt>
                <c:pt idx="11">
                  <c:v>50312.5</c:v>
                </c:pt>
              </c:numCache>
            </c:numRef>
          </c:val>
          <c:extLst>
            <c:ext xmlns:c16="http://schemas.microsoft.com/office/drawing/2014/chart" uri="{C3380CC4-5D6E-409C-BE32-E72D297353CC}">
              <c16:uniqueId val="{00000003-FE17-4651-AE94-5740D1C3298D}"/>
            </c:ext>
          </c:extLst>
        </c:ser>
        <c:dLbls>
          <c:showLegendKey val="0"/>
          <c:showVal val="0"/>
          <c:showCatName val="0"/>
          <c:showSerName val="0"/>
          <c:showPercent val="0"/>
          <c:showBubbleSize val="0"/>
        </c:dLbls>
        <c:gapWidth val="219"/>
        <c:overlap val="-27"/>
        <c:axId val="1566630319"/>
        <c:axId val="1566628399"/>
      </c:barChart>
      <c:catAx>
        <c:axId val="156663031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crossAx val="1566628399"/>
        <c:crosses val="autoZero"/>
        <c:auto val="1"/>
        <c:lblAlgn val="ctr"/>
        <c:lblOffset val="100"/>
        <c:noMultiLvlLbl val="0"/>
      </c:catAx>
      <c:valAx>
        <c:axId val="1566628399"/>
        <c:scaling>
          <c:orientation val="minMax"/>
        </c:scaling>
        <c:delete val="1"/>
        <c:axPos val="r"/>
        <c:majorGridlines>
          <c:spPr>
            <a:ln w="9525" cap="flat" cmpd="sng" algn="ctr">
              <a:noFill/>
              <a:round/>
            </a:ln>
            <a:effectLst/>
          </c:spPr>
        </c:majorGridlines>
        <c:numFmt formatCode="#,##0.00" sourceLinked="1"/>
        <c:majorTickMark val="none"/>
        <c:minorTickMark val="none"/>
        <c:tickLblPos val="nextTo"/>
        <c:crossAx val="156663031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Sales Summary for the Years 2023–2025.xlsx]Main!PivotTable2</c:name>
    <c:fmtId val="3"/>
  </c:pivotSource>
  <c:chart>
    <c:title>
      <c:tx>
        <c:rich>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ar-SA" b="1">
                <a:solidFill>
                  <a:schemeClr val="bg1"/>
                </a:solidFill>
                <a:latin typeface="Calibri" panose="020F0502020204030204" pitchFamily="34" charset="0"/>
                <a:ea typeface="Calibri" panose="020F0502020204030204" pitchFamily="34" charset="0"/>
                <a:cs typeface="Calibri" panose="020F0502020204030204" pitchFamily="34" charset="0"/>
              </a:rPr>
              <a:t>مبيعات</a:t>
            </a:r>
            <a:r>
              <a:rPr lang="ar-SA" b="1" baseline="0">
                <a:solidFill>
                  <a:schemeClr val="bg1"/>
                </a:solidFill>
                <a:latin typeface="Calibri" panose="020F0502020204030204" pitchFamily="34" charset="0"/>
                <a:ea typeface="Calibri" panose="020F0502020204030204" pitchFamily="34" charset="0"/>
                <a:cs typeface="Calibri" panose="020F0502020204030204" pitchFamily="34" charset="0"/>
              </a:rPr>
              <a:t> الشهر لسنة 23 &amp; 24 &amp; 25</a:t>
            </a:r>
            <a:r>
              <a:rPr lang="en-US" b="1">
                <a:solidFill>
                  <a:schemeClr val="bg1"/>
                </a:solidFill>
                <a:latin typeface="Calibri" panose="020F0502020204030204" pitchFamily="34" charset="0"/>
                <a:ea typeface="Calibri" panose="020F0502020204030204" pitchFamily="34" charset="0"/>
                <a:cs typeface="Calibri" panose="020F0502020204030204" pitchFamily="34" charset="0"/>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2"/>
        <c:spPr>
          <a:ln w="28575" cap="rnd">
            <a:solidFill>
              <a:srgbClr val="F29F0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Main!$D$36</c:f>
              <c:strCache>
                <c:ptCount val="1"/>
                <c:pt idx="0">
                  <c:v>Sum of المبلغ</c:v>
                </c:pt>
              </c:strCache>
            </c:strRef>
          </c:tx>
          <c:spPr>
            <a:ln w="28575" cap="rnd">
              <a:solidFill>
                <a:srgbClr val="F29F05"/>
              </a:solidFill>
              <a:round/>
            </a:ln>
            <a:effectLst/>
          </c:spPr>
          <c:marker>
            <c:symbol val="none"/>
          </c:marker>
          <c:cat>
            <c:multiLvlStrRef>
              <c:f>Main!$C$37:$C$47</c:f>
              <c:multiLvlStrCache>
                <c:ptCount val="5"/>
                <c:lvl>
                  <c:pt idx="0">
                    <c:v>يناير 25</c:v>
                  </c:pt>
                  <c:pt idx="1">
                    <c:v>فبراير 25</c:v>
                  </c:pt>
                  <c:pt idx="2">
                    <c:v>مارس 25</c:v>
                  </c:pt>
                  <c:pt idx="3">
                    <c:v>ابريل 25</c:v>
                  </c:pt>
                  <c:pt idx="4">
                    <c:v>مايو 25</c:v>
                  </c:pt>
                </c:lvl>
                <c:lvl>
                  <c:pt idx="0">
                    <c:v>25</c:v>
                  </c:pt>
                  <c:pt idx="1">
                    <c:v>26</c:v>
                  </c:pt>
                  <c:pt idx="2">
                    <c:v>27</c:v>
                  </c:pt>
                  <c:pt idx="3">
                    <c:v>28</c:v>
                  </c:pt>
                  <c:pt idx="4">
                    <c:v>29</c:v>
                  </c:pt>
                </c:lvl>
              </c:multiLvlStrCache>
            </c:multiLvlStrRef>
          </c:cat>
          <c:val>
            <c:numRef>
              <c:f>Main!$D$37:$D$47</c:f>
              <c:numCache>
                <c:formatCode>#,##0.00</c:formatCode>
                <c:ptCount val="5"/>
                <c:pt idx="0">
                  <c:v>254746.85</c:v>
                </c:pt>
                <c:pt idx="1">
                  <c:v>434996.65</c:v>
                </c:pt>
                <c:pt idx="2">
                  <c:v>253906.2</c:v>
                </c:pt>
                <c:pt idx="3">
                  <c:v>1476651.75</c:v>
                </c:pt>
                <c:pt idx="4">
                  <c:v>819945.39999999991</c:v>
                </c:pt>
              </c:numCache>
            </c:numRef>
          </c:val>
          <c:smooth val="0"/>
          <c:extLst>
            <c:ext xmlns:c16="http://schemas.microsoft.com/office/drawing/2014/chart" uri="{C3380CC4-5D6E-409C-BE32-E72D297353CC}">
              <c16:uniqueId val="{00000000-C754-4DA6-AC8B-7E091D864453}"/>
            </c:ext>
          </c:extLst>
        </c:ser>
        <c:ser>
          <c:idx val="1"/>
          <c:order val="1"/>
          <c:tx>
            <c:strRef>
              <c:f>Main!$E$36</c:f>
              <c:strCache>
                <c:ptCount val="1"/>
                <c:pt idx="0">
                  <c:v>Count of المبلغ2</c:v>
                </c:pt>
              </c:strCache>
            </c:strRef>
          </c:tx>
          <c:spPr>
            <a:ln w="28575" cap="rnd">
              <a:solidFill>
                <a:schemeClr val="accent2"/>
              </a:solidFill>
              <a:round/>
            </a:ln>
            <a:effectLst/>
          </c:spPr>
          <c:marker>
            <c:symbol val="none"/>
          </c:marker>
          <c:cat>
            <c:multiLvlStrRef>
              <c:f>Main!$C$37:$C$47</c:f>
              <c:multiLvlStrCache>
                <c:ptCount val="5"/>
                <c:lvl>
                  <c:pt idx="0">
                    <c:v>يناير 25</c:v>
                  </c:pt>
                  <c:pt idx="1">
                    <c:v>فبراير 25</c:v>
                  </c:pt>
                  <c:pt idx="2">
                    <c:v>مارس 25</c:v>
                  </c:pt>
                  <c:pt idx="3">
                    <c:v>ابريل 25</c:v>
                  </c:pt>
                  <c:pt idx="4">
                    <c:v>مايو 25</c:v>
                  </c:pt>
                </c:lvl>
                <c:lvl>
                  <c:pt idx="0">
                    <c:v>25</c:v>
                  </c:pt>
                  <c:pt idx="1">
                    <c:v>26</c:v>
                  </c:pt>
                  <c:pt idx="2">
                    <c:v>27</c:v>
                  </c:pt>
                  <c:pt idx="3">
                    <c:v>28</c:v>
                  </c:pt>
                  <c:pt idx="4">
                    <c:v>29</c:v>
                  </c:pt>
                </c:lvl>
              </c:multiLvlStrCache>
            </c:multiLvlStrRef>
          </c:cat>
          <c:val>
            <c:numRef>
              <c:f>Main!$E$37:$E$47</c:f>
              <c:numCache>
                <c:formatCode>General</c:formatCode>
                <c:ptCount val="5"/>
                <c:pt idx="0">
                  <c:v>32</c:v>
                </c:pt>
                <c:pt idx="1">
                  <c:v>33</c:v>
                </c:pt>
                <c:pt idx="2">
                  <c:v>9</c:v>
                </c:pt>
                <c:pt idx="3">
                  <c:v>23</c:v>
                </c:pt>
                <c:pt idx="4">
                  <c:v>9</c:v>
                </c:pt>
              </c:numCache>
            </c:numRef>
          </c:val>
          <c:smooth val="0"/>
          <c:extLst>
            <c:ext xmlns:c16="http://schemas.microsoft.com/office/drawing/2014/chart" uri="{C3380CC4-5D6E-409C-BE32-E72D297353CC}">
              <c16:uniqueId val="{00000001-C754-4DA6-AC8B-7E091D864453}"/>
            </c:ext>
          </c:extLst>
        </c:ser>
        <c:dLbls>
          <c:showLegendKey val="0"/>
          <c:showVal val="0"/>
          <c:showCatName val="0"/>
          <c:showSerName val="0"/>
          <c:showPercent val="0"/>
          <c:showBubbleSize val="0"/>
        </c:dLbls>
        <c:smooth val="0"/>
        <c:axId val="450339231"/>
        <c:axId val="450335871"/>
      </c:lineChart>
      <c:catAx>
        <c:axId val="45033923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crossAx val="450335871"/>
        <c:crosses val="autoZero"/>
        <c:auto val="1"/>
        <c:lblAlgn val="ctr"/>
        <c:lblOffset val="100"/>
        <c:noMultiLvlLbl val="0"/>
      </c:catAx>
      <c:valAx>
        <c:axId val="450335871"/>
        <c:scaling>
          <c:orientation val="minMax"/>
        </c:scaling>
        <c:delete val="0"/>
        <c:axPos val="r"/>
        <c:majorGridlines>
          <c:spPr>
            <a:ln w="9525" cap="flat" cmpd="sng" algn="ctr">
              <a:solidFill>
                <a:schemeClr val="tx1"/>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crossAx val="450339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Sales Summary for the Years 2023–2025.xlsx]Main!PivotTable3</c:name>
    <c:fmtId val="1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ar-SA" b="1">
                <a:solidFill>
                  <a:schemeClr val="bg1"/>
                </a:solidFill>
                <a:latin typeface="Calibri" panose="020F0502020204030204" pitchFamily="34" charset="0"/>
                <a:ea typeface="Calibri" panose="020F0502020204030204" pitchFamily="34" charset="0"/>
                <a:cs typeface="Calibri" panose="020F0502020204030204" pitchFamily="34" charset="0"/>
              </a:rPr>
              <a:t>حالة</a:t>
            </a:r>
            <a:r>
              <a:rPr lang="ar-SA" b="1" baseline="0">
                <a:solidFill>
                  <a:schemeClr val="bg1"/>
                </a:solidFill>
                <a:latin typeface="Calibri" panose="020F0502020204030204" pitchFamily="34" charset="0"/>
                <a:ea typeface="Calibri" panose="020F0502020204030204" pitchFamily="34" charset="0"/>
                <a:cs typeface="Calibri" panose="020F0502020204030204" pitchFamily="34" charset="0"/>
              </a:rPr>
              <a:t> السداد</a:t>
            </a:r>
            <a:endParaRPr lang="ar-SA" b="1">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ar-SA"/>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p3d/>
        </c:spPr>
        <c:dLbl>
          <c:idx val="0"/>
          <c:layout>
            <c:manualLayout>
              <c:x val="-0.14652777777777781"/>
              <c:y val="-5.172025371828523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1805555555555553"/>
                  <c:h val="0.18981481481481483"/>
                </c:manualLayout>
              </c15:layout>
            </c:ext>
          </c:extLst>
        </c:dLbl>
      </c:pivotFmt>
      <c:pivotFmt>
        <c:idx val="2"/>
        <c:spPr>
          <a:solidFill>
            <a:schemeClr val="accent1"/>
          </a:solidFill>
          <a:ln>
            <a:noFill/>
          </a:ln>
          <a:effectLst/>
          <a:sp3d/>
        </c:spPr>
        <c:dLbl>
          <c:idx val="0"/>
          <c:layout>
            <c:manualLayout>
              <c:x val="0.21968952318460189"/>
              <c:y val="-0.194169218431029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1681804461942257"/>
                  <c:h val="0.17289370078740154"/>
                </c:manualLayout>
              </c15:layout>
            </c:ext>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2"/>
          </a:solidFill>
          <a:ln>
            <a:noFill/>
          </a:ln>
          <a:effectLst/>
          <a:sp3d/>
        </c:spPr>
        <c:dLbl>
          <c:idx val="0"/>
          <c:layout>
            <c:manualLayout>
              <c:x val="-0.14652777777777781"/>
              <c:y val="-5.172025371828523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1805555555555553"/>
                  <c:h val="0.18981481481481483"/>
                </c:manualLayout>
              </c15:layout>
            </c:ext>
          </c:extLst>
        </c:dLbl>
      </c:pivotFmt>
      <c:pivotFmt>
        <c:idx val="8"/>
        <c:spPr>
          <a:solidFill>
            <a:schemeClr val="accent1"/>
          </a:solidFill>
          <a:ln>
            <a:noFill/>
          </a:ln>
          <a:effectLst/>
          <a:sp3d/>
        </c:spPr>
        <c:dLbl>
          <c:idx val="0"/>
          <c:layout>
            <c:manualLayout>
              <c:x val="0.21968952318460189"/>
              <c:y val="-0.19416921843102949"/>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1681804461942257"/>
                  <c:h val="0.17289370078740154"/>
                </c:manualLayout>
              </c15:layout>
            </c:ext>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14"/>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pivotFmt>
      <c:pivotFmt>
        <c:idx val="17"/>
        <c:spPr>
          <a:solidFill>
            <a:schemeClr val="accent1"/>
          </a:solidFill>
          <a:ln>
            <a:noFill/>
          </a:ln>
          <a:effectLst/>
          <a:sp3d/>
        </c:spPr>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19"/>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20"/>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25"/>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26"/>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2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31"/>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32"/>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3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pivotFmt>
      <c:pivotFmt>
        <c:idx val="35"/>
        <c:spPr>
          <a:solidFill>
            <a:schemeClr val="accent1"/>
          </a:solidFill>
          <a:ln>
            <a:noFill/>
          </a:ln>
          <a:effectLst/>
          <a:sp3d/>
        </c:spPr>
      </c:pivotFmt>
      <c:pivotFmt>
        <c:idx val="3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37"/>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38"/>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3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pivotFmt>
      <c:pivotFmt>
        <c:idx val="41"/>
        <c:spPr>
          <a:solidFill>
            <a:schemeClr val="accent1"/>
          </a:solidFill>
          <a:ln>
            <a:noFill/>
          </a:ln>
          <a:effectLst/>
          <a:sp3d/>
        </c:spPr>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43"/>
        <c:spPr>
          <a:solidFill>
            <a:schemeClr val="accent2"/>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44"/>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pivotFmt>
      <c:pivotFmt>
        <c:idx val="47"/>
        <c:spPr>
          <a:solidFill>
            <a:schemeClr val="accent1"/>
          </a:solidFill>
          <a:ln>
            <a:noFill/>
          </a:ln>
          <a:effectLst/>
          <a:sp3d/>
        </c:spPr>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extLst>
        </c:dLbl>
      </c:pivotFmt>
      <c:pivotFmt>
        <c:idx val="49"/>
        <c:spPr>
          <a:solidFill>
            <a:srgbClr val="F29F05"/>
          </a:solidFill>
          <a:ln>
            <a:noFill/>
          </a:ln>
          <a:effectLst/>
          <a:sp3d/>
        </c:spPr>
        <c:dLbl>
          <c:idx val="0"/>
          <c:layout>
            <c:manualLayout>
              <c:x val="-0.17783144112799854"/>
              <c:y val="4.883825276030435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5622347779046706"/>
                  <c:h val="0.22333435974134522"/>
                </c:manualLayout>
              </c15:layout>
            </c:ext>
          </c:extLst>
        </c:dLbl>
      </c:pivotFmt>
      <c:pivotFmt>
        <c:idx val="50"/>
        <c:spPr>
          <a:solidFill>
            <a:schemeClr val="accent1"/>
          </a:solidFill>
          <a:ln>
            <a:noFill/>
          </a:ln>
          <a:effectLst/>
          <a:sp3d/>
        </c:spPr>
        <c:dLbl>
          <c:idx val="0"/>
          <c:layout>
            <c:manualLayout>
              <c:x val="0.25022393193217257"/>
              <c:y val="-0.19137597732778749"/>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924926368936707"/>
                  <c:h val="0.17848018299388554"/>
                </c:manualLayout>
              </c15:layout>
            </c:ext>
          </c:extLst>
        </c:dLbl>
      </c:pivotFmt>
      <c:pivotFmt>
        <c:idx val="5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sp3d/>
        </c:spPr>
      </c:pivotFmt>
      <c:pivotFmt>
        <c:idx val="53"/>
        <c:spPr>
          <a:solidFill>
            <a:schemeClr val="accent1"/>
          </a:solidFill>
          <a:ln>
            <a:noFill/>
          </a:ln>
          <a:effectLst/>
          <a:sp3d/>
        </c:spPr>
      </c:pivotFmt>
      <c:pivotFmt>
        <c:idx val="54"/>
        <c:spPr>
          <a:solidFill>
            <a:schemeClr val="accent1"/>
          </a:solidFill>
          <a:ln>
            <a:noFill/>
          </a:ln>
          <a:effectLst/>
          <a:sp3d/>
        </c:spPr>
        <c:dLbl>
          <c:idx val="0"/>
          <c:layout>
            <c:manualLayout>
              <c:x val="-0.15629360183835733"/>
              <c:y val="-1.78785565557148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634667090013116"/>
                  <c:h val="0.14857419851020365"/>
                </c:manualLayout>
              </c15:layout>
            </c:ext>
          </c:extLst>
        </c:dLbl>
      </c:pivotFmt>
      <c:pivotFmt>
        <c:idx val="55"/>
        <c:spPr>
          <a:solidFill>
            <a:srgbClr val="F29F05"/>
          </a:solidFill>
          <a:ln>
            <a:noFill/>
          </a:ln>
          <a:effectLst/>
          <a:sp3d/>
        </c:spPr>
        <c:dLbl>
          <c:idx val="0"/>
          <c:layout>
            <c:manualLayout>
              <c:x val="0.25360243880020833"/>
              <c:y val="-0.1413296926593853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8230531832053296"/>
                  <c:h val="0.16558651131671551"/>
                </c:manualLayout>
              </c15:layout>
            </c:ext>
          </c:extLst>
        </c:dLbl>
      </c:pivotFmt>
      <c:pivotFmt>
        <c:idx val="56"/>
        <c:spPr>
          <a:solidFill>
            <a:schemeClr val="accent1"/>
          </a:solidFill>
          <a:ln>
            <a:noFill/>
          </a:ln>
          <a:effectLst/>
          <a:sp3d/>
        </c:spPr>
      </c:pivotFmt>
      <c:pivotFmt>
        <c:idx val="57"/>
        <c:spPr>
          <a:solidFill>
            <a:schemeClr val="accent1"/>
          </a:solidFill>
          <a:ln>
            <a:noFill/>
          </a:ln>
          <a:effectLst/>
          <a:sp3d/>
        </c:spPr>
      </c:pivotFmt>
      <c:pivotFmt>
        <c:idx val="58"/>
        <c:spPr>
          <a:solidFill>
            <a:schemeClr val="accent1"/>
          </a:solidFill>
          <a:ln>
            <a:noFill/>
          </a:ln>
          <a:effectLst/>
          <a:sp3d/>
        </c:spPr>
      </c:pivotFmt>
      <c:pivotFmt>
        <c:idx val="59"/>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192279090113738"/>
          <c:y val="0.21664333624963547"/>
          <c:w val="0.77383508311461069"/>
          <c:h val="0.66541921843102936"/>
        </c:manualLayout>
      </c:layout>
      <c:pie3DChart>
        <c:varyColors val="1"/>
        <c:ser>
          <c:idx val="0"/>
          <c:order val="0"/>
          <c:tx>
            <c:strRef>
              <c:f>Main!$H$27</c:f>
              <c:strCache>
                <c:ptCount val="1"/>
                <c:pt idx="0">
                  <c:v>Sum of المبلغ</c:v>
                </c:pt>
              </c:strCache>
            </c:strRef>
          </c:tx>
          <c:dPt>
            <c:idx val="0"/>
            <c:bubble3D val="0"/>
            <c:spPr>
              <a:solidFill>
                <a:schemeClr val="accent1"/>
              </a:solidFill>
              <a:ln>
                <a:noFill/>
              </a:ln>
              <a:effectLst/>
              <a:sp3d/>
            </c:spPr>
            <c:extLst>
              <c:ext xmlns:c16="http://schemas.microsoft.com/office/drawing/2014/chart" uri="{C3380CC4-5D6E-409C-BE32-E72D297353CC}">
                <c16:uniqueId val="{00000001-7109-4C3A-BAA2-B8769231D1D5}"/>
              </c:ext>
            </c:extLst>
          </c:dPt>
          <c:dPt>
            <c:idx val="1"/>
            <c:bubble3D val="0"/>
            <c:spPr>
              <a:solidFill>
                <a:schemeClr val="accent2"/>
              </a:solidFill>
              <a:ln>
                <a:noFill/>
              </a:ln>
              <a:effectLst/>
              <a:sp3d/>
            </c:spPr>
            <c:extLst>
              <c:ext xmlns:c16="http://schemas.microsoft.com/office/drawing/2014/chart" uri="{C3380CC4-5D6E-409C-BE32-E72D297353CC}">
                <c16:uniqueId val="{00000003-7109-4C3A-BAA2-B8769231D1D5}"/>
              </c:ext>
            </c:extLst>
          </c:dPt>
          <c:dPt>
            <c:idx val="2"/>
            <c:bubble3D val="0"/>
            <c:spPr>
              <a:solidFill>
                <a:schemeClr val="accent3"/>
              </a:solidFill>
              <a:ln>
                <a:noFill/>
              </a:ln>
              <a:effectLst/>
              <a:sp3d/>
            </c:spPr>
            <c:extLst>
              <c:ext xmlns:c16="http://schemas.microsoft.com/office/drawing/2014/chart" uri="{C3380CC4-5D6E-409C-BE32-E72D297353CC}">
                <c16:uniqueId val="{00000005-622D-42C9-AFF1-35925624C076}"/>
              </c:ext>
            </c:extLst>
          </c:dPt>
          <c:dLbls>
            <c:dLbl>
              <c:idx val="0"/>
              <c:layout>
                <c:manualLayout>
                  <c:x val="-0.15629360183835733"/>
                  <c:y val="-1.787855655571483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extLst>
                <c:ext xmlns:c15="http://schemas.microsoft.com/office/drawing/2012/chart" uri="{CE6537A1-D6FC-4f65-9D91-7224C49458BB}">
                  <c15:layout>
                    <c:manualLayout>
                      <c:w val="0.22634667090013116"/>
                      <c:h val="0.14857419851020365"/>
                    </c:manualLayout>
                  </c15:layout>
                </c:ext>
                <c:ext xmlns:c16="http://schemas.microsoft.com/office/drawing/2014/chart" uri="{C3380CC4-5D6E-409C-BE32-E72D297353CC}">
                  <c16:uniqueId val="{00000001-7109-4C3A-BAA2-B8769231D1D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Main!$G$28:$G$29</c:f>
              <c:strCache>
                <c:ptCount val="1"/>
                <c:pt idx="0">
                  <c:v>غير مسدد</c:v>
                </c:pt>
              </c:strCache>
            </c:strRef>
          </c:cat>
          <c:val>
            <c:numRef>
              <c:f>Main!$H$28:$H$29</c:f>
              <c:numCache>
                <c:formatCode>#,##0.00</c:formatCode>
                <c:ptCount val="1"/>
                <c:pt idx="0">
                  <c:v>3240246.8499999996</c:v>
                </c:pt>
              </c:numCache>
            </c:numRef>
          </c:val>
          <c:extLst>
            <c:ext xmlns:c16="http://schemas.microsoft.com/office/drawing/2014/chart" uri="{C3380CC4-5D6E-409C-BE32-E72D297353CC}">
              <c16:uniqueId val="{00000004-7109-4C3A-BAA2-B8769231D1D5}"/>
            </c:ext>
          </c:extLst>
        </c:ser>
        <c:ser>
          <c:idx val="1"/>
          <c:order val="1"/>
          <c:tx>
            <c:strRef>
              <c:f>Main!$I$27</c:f>
              <c:strCache>
                <c:ptCount val="1"/>
                <c:pt idx="0">
                  <c:v>Count of المبلغ2</c:v>
                </c:pt>
              </c:strCache>
            </c:strRef>
          </c:tx>
          <c:dPt>
            <c:idx val="0"/>
            <c:bubble3D val="0"/>
            <c:spPr>
              <a:solidFill>
                <a:schemeClr val="accent1"/>
              </a:solidFill>
              <a:ln>
                <a:noFill/>
              </a:ln>
              <a:effectLst/>
              <a:sp3d/>
            </c:spPr>
            <c:extLst>
              <c:ext xmlns:c16="http://schemas.microsoft.com/office/drawing/2014/chart" uri="{C3380CC4-5D6E-409C-BE32-E72D297353CC}">
                <c16:uniqueId val="{00000006-7109-4C3A-BAA2-B8769231D1D5}"/>
              </c:ext>
            </c:extLst>
          </c:dPt>
          <c:dPt>
            <c:idx val="1"/>
            <c:bubble3D val="0"/>
            <c:spPr>
              <a:solidFill>
                <a:schemeClr val="accent2"/>
              </a:solidFill>
              <a:ln>
                <a:noFill/>
              </a:ln>
              <a:effectLst/>
              <a:sp3d/>
            </c:spPr>
            <c:extLst>
              <c:ext xmlns:c16="http://schemas.microsoft.com/office/drawing/2014/chart" uri="{C3380CC4-5D6E-409C-BE32-E72D297353CC}">
                <c16:uniqueId val="{00000008-7109-4C3A-BAA2-B8769231D1D5}"/>
              </c:ext>
            </c:extLst>
          </c:dPt>
          <c:dPt>
            <c:idx val="2"/>
            <c:bubble3D val="0"/>
            <c:spPr>
              <a:solidFill>
                <a:schemeClr val="accent3"/>
              </a:solidFill>
              <a:ln>
                <a:noFill/>
              </a:ln>
              <a:effectLst/>
              <a:sp3d/>
            </c:spPr>
            <c:extLst>
              <c:ext xmlns:c16="http://schemas.microsoft.com/office/drawing/2014/chart" uri="{C3380CC4-5D6E-409C-BE32-E72D297353CC}">
                <c16:uniqueId val="{0000000B-622D-42C9-AFF1-35925624C076}"/>
              </c:ext>
            </c:extLst>
          </c:dPt>
          <c:cat>
            <c:strRef>
              <c:f>Main!$G$28:$G$29</c:f>
              <c:strCache>
                <c:ptCount val="1"/>
                <c:pt idx="0">
                  <c:v>غير مسدد</c:v>
                </c:pt>
              </c:strCache>
            </c:strRef>
          </c:cat>
          <c:val>
            <c:numRef>
              <c:f>Main!$I$28:$I$29</c:f>
              <c:numCache>
                <c:formatCode>General</c:formatCode>
                <c:ptCount val="1"/>
                <c:pt idx="0">
                  <c:v>106</c:v>
                </c:pt>
              </c:numCache>
            </c:numRef>
          </c:val>
          <c:extLst>
            <c:ext xmlns:c16="http://schemas.microsoft.com/office/drawing/2014/chart" uri="{C3380CC4-5D6E-409C-BE32-E72D297353CC}">
              <c16:uniqueId val="{00000009-7109-4C3A-BAA2-B8769231D1D5}"/>
            </c:ext>
          </c:extLst>
        </c:ser>
        <c:dLbls>
          <c:showLegendKey val="0"/>
          <c:showVal val="0"/>
          <c:showCatName val="0"/>
          <c:showSerName val="0"/>
          <c:showPercent val="0"/>
          <c:showBubbleSize val="0"/>
          <c:showLeaderLines val="1"/>
        </c:dLbls>
      </c:pie3DChart>
      <c:spPr>
        <a:noFill/>
        <a:ln>
          <a:noFill/>
        </a:ln>
        <a:effectLst/>
      </c:spPr>
    </c:plotArea>
    <c:legend>
      <c:legendPos val="l"/>
      <c:layout>
        <c:manualLayout>
          <c:xMode val="edge"/>
          <c:yMode val="edge"/>
          <c:x val="2.7131782945736434E-2"/>
          <c:y val="0.62902476575902877"/>
          <c:w val="0.16769395104681684"/>
          <c:h val="0.1782070118330180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Sales Summary for the Years 2023–2025.xlsx]Main!PivotTable4</c:name>
    <c:fmtId val="6"/>
  </c:pivotSource>
  <c:chart>
    <c:title>
      <c:tx>
        <c:rich>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r>
              <a:rPr lang="ar-SA" b="1">
                <a:solidFill>
                  <a:schemeClr val="bg1"/>
                </a:solidFill>
                <a:latin typeface="Calibri" panose="020F0502020204030204" pitchFamily="34" charset="0"/>
                <a:ea typeface="Calibri" panose="020F0502020204030204" pitchFamily="34" charset="0"/>
                <a:cs typeface="Calibri" panose="020F0502020204030204" pitchFamily="34" charset="0"/>
              </a:rPr>
              <a:t>المبيعات حسب السنة</a:t>
            </a:r>
            <a:endParaRPr lang="en-US" b="1">
              <a:solidFill>
                <a:schemeClr val="bg1"/>
              </a:solidFill>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4.4164522432238999E-2"/>
          <c:y val="2.272727272727272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29F05"/>
          </a:solidFill>
          <a:ln>
            <a:noFill/>
          </a:ln>
          <a:effectLst/>
        </c:spPr>
      </c:pivotFmt>
      <c:pivotFmt>
        <c:idx val="6"/>
        <c:spPr>
          <a:solidFill>
            <a:srgbClr val="00A249"/>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29F05"/>
          </a:solidFill>
          <a:ln>
            <a:noFill/>
          </a:ln>
          <a:effectLst/>
        </c:spPr>
      </c:pivotFmt>
      <c:pivotFmt>
        <c:idx val="10"/>
        <c:spPr>
          <a:solidFill>
            <a:srgbClr val="00A249"/>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29F05"/>
          </a:solidFill>
          <a:ln>
            <a:noFill/>
          </a:ln>
          <a:effectLst/>
        </c:spPr>
      </c:pivotFmt>
      <c:pivotFmt>
        <c:idx val="14"/>
        <c:spPr>
          <a:solidFill>
            <a:srgbClr val="00A249"/>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29F05"/>
          </a:solidFill>
          <a:ln>
            <a:noFill/>
          </a:ln>
          <a:effectLst/>
        </c:spPr>
      </c:pivotFmt>
      <c:pivotFmt>
        <c:idx val="18"/>
        <c:spPr>
          <a:solidFill>
            <a:srgbClr val="00A249"/>
          </a:solidFill>
          <a:ln>
            <a:noFill/>
          </a:ln>
          <a:effectLst/>
        </c:spPr>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29F05"/>
          </a:solidFill>
          <a:ln>
            <a:noFill/>
          </a:ln>
          <a:effectLst/>
        </c:spPr>
      </c:pivotFmt>
      <c:pivotFmt>
        <c:idx val="22"/>
        <c:spPr>
          <a:solidFill>
            <a:schemeClr val="accent1"/>
          </a:solidFill>
          <a:ln>
            <a:noFill/>
          </a:ln>
          <a:effectLst/>
        </c:spPr>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29F05"/>
          </a:solidFill>
          <a:ln>
            <a:noFill/>
          </a:ln>
          <a:effectLst/>
        </c:spPr>
      </c:pivotFmt>
    </c:pivotFmts>
    <c:plotArea>
      <c:layout/>
      <c:barChart>
        <c:barDir val="col"/>
        <c:grouping val="clustered"/>
        <c:varyColors val="0"/>
        <c:ser>
          <c:idx val="0"/>
          <c:order val="0"/>
          <c:tx>
            <c:strRef>
              <c:f>Main!$D$27</c:f>
              <c:strCache>
                <c:ptCount val="1"/>
                <c:pt idx="0">
                  <c:v>Sum of المبلغ</c:v>
                </c:pt>
              </c:strCache>
            </c:strRef>
          </c:tx>
          <c:spPr>
            <a:solidFill>
              <a:schemeClr val="accent1"/>
            </a:solidFill>
            <a:ln>
              <a:noFill/>
            </a:ln>
            <a:effectLst/>
          </c:spPr>
          <c:invertIfNegative val="0"/>
          <c:dPt>
            <c:idx val="0"/>
            <c:invertIfNegative val="0"/>
            <c:bubble3D val="0"/>
            <c:spPr>
              <a:solidFill>
                <a:srgbClr val="F29F05"/>
              </a:solidFill>
              <a:ln>
                <a:noFill/>
              </a:ln>
              <a:effectLst/>
            </c:spPr>
            <c:extLst>
              <c:ext xmlns:c16="http://schemas.microsoft.com/office/drawing/2014/chart" uri="{C3380CC4-5D6E-409C-BE32-E72D297353CC}">
                <c16:uniqueId val="{00000001-0E5E-44B7-87D8-0A6168D3DAAC}"/>
              </c:ext>
            </c:extLst>
          </c:dPt>
          <c:dPt>
            <c:idx val="1"/>
            <c:invertIfNegative val="0"/>
            <c:bubble3D val="0"/>
            <c:extLst>
              <c:ext xmlns:c16="http://schemas.microsoft.com/office/drawing/2014/chart" uri="{C3380CC4-5D6E-409C-BE32-E72D297353CC}">
                <c16:uniqueId val="{00000003-0E5E-44B7-87D8-0A6168D3DAAC}"/>
              </c:ext>
            </c:extLst>
          </c:dPt>
          <c:dPt>
            <c:idx val="2"/>
            <c:invertIfNegative val="0"/>
            <c:bubble3D val="0"/>
            <c:extLst>
              <c:ext xmlns:c16="http://schemas.microsoft.com/office/drawing/2014/chart" uri="{C3380CC4-5D6E-409C-BE32-E72D297353CC}">
                <c16:uniqueId val="{00000004-81A5-48EC-99A4-46289A8DFC31}"/>
              </c:ext>
            </c:extLst>
          </c:dPt>
          <c:cat>
            <c:strRef>
              <c:f>Main!$C$28:$C$29</c:f>
              <c:strCache>
                <c:ptCount val="1"/>
                <c:pt idx="0">
                  <c:v>2025</c:v>
                </c:pt>
              </c:strCache>
            </c:strRef>
          </c:cat>
          <c:val>
            <c:numRef>
              <c:f>Main!$D$28:$D$29</c:f>
              <c:numCache>
                <c:formatCode>#,##0.00</c:formatCode>
                <c:ptCount val="1"/>
                <c:pt idx="0">
                  <c:v>3240246.8499999996</c:v>
                </c:pt>
              </c:numCache>
            </c:numRef>
          </c:val>
          <c:extLst>
            <c:ext xmlns:c16="http://schemas.microsoft.com/office/drawing/2014/chart" uri="{C3380CC4-5D6E-409C-BE32-E72D297353CC}">
              <c16:uniqueId val="{00000004-0E5E-44B7-87D8-0A6168D3DAAC}"/>
            </c:ext>
          </c:extLst>
        </c:ser>
        <c:ser>
          <c:idx val="1"/>
          <c:order val="1"/>
          <c:tx>
            <c:strRef>
              <c:f>Main!$E$27</c:f>
              <c:strCache>
                <c:ptCount val="1"/>
                <c:pt idx="0">
                  <c:v>Count of المبلغ2</c:v>
                </c:pt>
              </c:strCache>
            </c:strRef>
          </c:tx>
          <c:spPr>
            <a:solidFill>
              <a:schemeClr val="accent2"/>
            </a:solidFill>
            <a:ln>
              <a:noFill/>
            </a:ln>
            <a:effectLst/>
          </c:spPr>
          <c:invertIfNegative val="0"/>
          <c:cat>
            <c:strRef>
              <c:f>Main!$C$28:$C$29</c:f>
              <c:strCache>
                <c:ptCount val="1"/>
                <c:pt idx="0">
                  <c:v>2025</c:v>
                </c:pt>
              </c:strCache>
            </c:strRef>
          </c:cat>
          <c:val>
            <c:numRef>
              <c:f>Main!$E$28:$E$29</c:f>
              <c:numCache>
                <c:formatCode>General</c:formatCode>
                <c:ptCount val="1"/>
                <c:pt idx="0">
                  <c:v>106</c:v>
                </c:pt>
              </c:numCache>
            </c:numRef>
          </c:val>
          <c:extLst>
            <c:ext xmlns:c16="http://schemas.microsoft.com/office/drawing/2014/chart" uri="{C3380CC4-5D6E-409C-BE32-E72D297353CC}">
              <c16:uniqueId val="{00000005-0E5E-44B7-87D8-0A6168D3DAAC}"/>
            </c:ext>
          </c:extLst>
        </c:ser>
        <c:dLbls>
          <c:showLegendKey val="0"/>
          <c:showVal val="0"/>
          <c:showCatName val="0"/>
          <c:showSerName val="0"/>
          <c:showPercent val="0"/>
          <c:showBubbleSize val="0"/>
        </c:dLbls>
        <c:gapWidth val="219"/>
        <c:overlap val="-27"/>
        <c:axId val="686020031"/>
        <c:axId val="686021471"/>
      </c:barChart>
      <c:catAx>
        <c:axId val="686020031"/>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crossAx val="686021471"/>
        <c:crosses val="autoZero"/>
        <c:auto val="1"/>
        <c:lblAlgn val="ctr"/>
        <c:lblOffset val="100"/>
        <c:noMultiLvlLbl val="0"/>
      </c:catAx>
      <c:valAx>
        <c:axId val="686021471"/>
        <c:scaling>
          <c:orientation val="minMax"/>
        </c:scaling>
        <c:delete val="0"/>
        <c:axPos val="r"/>
        <c:majorGridlines>
          <c:spPr>
            <a:ln w="9525" cap="flat" cmpd="sng" algn="ctr">
              <a:solidFill>
                <a:schemeClr val="tx1">
                  <a:lumMod val="95000"/>
                  <a:lumOff val="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crossAx val="68602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ar-SA"/>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Sales Summary for the Years 2023–2025.xlsx]Main!PivotTable5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SA" b="1">
                <a:latin typeface="Calibri" panose="020F0502020204030204" pitchFamily="34" charset="0"/>
                <a:ea typeface="Calibri" panose="020F0502020204030204" pitchFamily="34" charset="0"/>
                <a:cs typeface="Calibri" panose="020F0502020204030204" pitchFamily="34" charset="0"/>
              </a:rPr>
              <a:t>حالة الفاتورة</a:t>
            </a:r>
            <a:endParaRPr lang="en-US" b="1">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29F05"/>
          </a:solidFill>
          <a:ln>
            <a:noFill/>
          </a:ln>
          <a:effectLst/>
        </c:spPr>
        <c:dLbl>
          <c:idx val="0"/>
          <c:layout>
            <c:manualLayout>
              <c:x val="8.0572963294538946E-2"/>
              <c:y val="-0.155913978494623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A249"/>
          </a:solidFill>
          <a:ln>
            <a:noFill/>
          </a:ln>
          <a:effectLst/>
        </c:spPr>
        <c:dLbl>
          <c:idx val="0"/>
          <c:layout>
            <c:manualLayout>
              <c:x val="4.4762757385854862E-2"/>
              <c:y val="-0.209677419354838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dLbl>
          <c:idx val="0"/>
          <c:layout>
            <c:manualLayout>
              <c:x val="-1.7905102954341987E-2"/>
              <c:y val="-0.182795698924731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dLbl>
          <c:idx val="0"/>
          <c:layout>
            <c:manualLayout>
              <c:x val="-6.5652044165920617E-2"/>
              <c:y val="-0.112903225806451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A249"/>
          </a:solidFill>
          <a:ln>
            <a:noFill/>
          </a:ln>
          <a:effectLst/>
        </c:spPr>
        <c:dLbl>
          <c:idx val="0"/>
          <c:layout>
            <c:manualLayout>
              <c:x val="4.4762757385854862E-2"/>
              <c:y val="-0.209677419354838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29F05"/>
          </a:solidFill>
          <a:ln>
            <a:noFill/>
          </a:ln>
          <a:effectLst/>
        </c:spPr>
        <c:dLbl>
          <c:idx val="0"/>
          <c:layout>
            <c:manualLayout>
              <c:x val="8.0572963294538946E-2"/>
              <c:y val="-0.155913978494623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rgbClr val="C00000"/>
          </a:solidFill>
          <a:ln>
            <a:noFill/>
          </a:ln>
          <a:effectLst/>
        </c:spPr>
        <c:dLbl>
          <c:idx val="0"/>
          <c:layout>
            <c:manualLayout>
              <c:x val="-6.5652044165920617E-2"/>
              <c:y val="-0.112903225806451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7905102954341987E-2"/>
              <c:y val="-0.1827956989247312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A249"/>
          </a:solidFill>
          <a:ln>
            <a:noFill/>
          </a:ln>
          <a:effectLst/>
        </c:spPr>
        <c:dLbl>
          <c:idx val="0"/>
          <c:layout>
            <c:manualLayout>
              <c:x val="4.4762757385854862E-2"/>
              <c:y val="-0.209677419354838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29F05"/>
          </a:solidFill>
          <a:ln>
            <a:noFill/>
          </a:ln>
          <a:effectLst/>
        </c:spPr>
        <c:dLbl>
          <c:idx val="0"/>
          <c:layout>
            <c:manualLayout>
              <c:x val="8.0572963294538946E-2"/>
              <c:y val="-0.1559139784946236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rgbClr val="C00000"/>
          </a:solidFill>
          <a:ln>
            <a:noFill/>
          </a:ln>
          <a:effectLst/>
        </c:spPr>
        <c:dLbl>
          <c:idx val="0"/>
          <c:layout>
            <c:manualLayout>
              <c:x val="-6.5652044165920617E-2"/>
              <c:y val="-0.1129032258064516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1.7905102954341987E-2"/>
              <c:y val="-0.1827956989247312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pivotFmt>
    </c:pivotFmts>
    <c:plotArea>
      <c:layout/>
      <c:doughnutChart>
        <c:varyColors val="1"/>
        <c:ser>
          <c:idx val="0"/>
          <c:order val="0"/>
          <c:tx>
            <c:strRef>
              <c:f>Main!$D$19</c:f>
              <c:strCache>
                <c:ptCount val="1"/>
                <c:pt idx="0">
                  <c:v>الإجمالي</c:v>
                </c:pt>
              </c:strCache>
            </c:strRef>
          </c:tx>
          <c:dPt>
            <c:idx val="0"/>
            <c:bubble3D val="0"/>
            <c:spPr>
              <a:solidFill>
                <a:srgbClr val="F29F05"/>
              </a:solidFill>
              <a:ln>
                <a:noFill/>
              </a:ln>
              <a:effectLst/>
            </c:spPr>
            <c:extLst>
              <c:ext xmlns:c16="http://schemas.microsoft.com/office/drawing/2014/chart" uri="{C3380CC4-5D6E-409C-BE32-E72D297353CC}">
                <c16:uniqueId val="{00000001-90EA-4A56-9D1B-9C21B845F438}"/>
              </c:ext>
            </c:extLst>
          </c:dPt>
          <c:dPt>
            <c:idx val="1"/>
            <c:bubble3D val="0"/>
            <c:spPr>
              <a:solidFill>
                <a:schemeClr val="accent1"/>
              </a:solidFill>
              <a:ln>
                <a:noFill/>
              </a:ln>
              <a:effectLst/>
            </c:spPr>
            <c:extLst>
              <c:ext xmlns:c16="http://schemas.microsoft.com/office/drawing/2014/chart" uri="{C3380CC4-5D6E-409C-BE32-E72D297353CC}">
                <c16:uniqueId val="{00000003-90EA-4A56-9D1B-9C21B845F438}"/>
              </c:ext>
            </c:extLst>
          </c:dPt>
          <c:dPt>
            <c:idx val="2"/>
            <c:bubble3D val="0"/>
            <c:spPr>
              <a:solidFill>
                <a:schemeClr val="accent3"/>
              </a:solidFill>
              <a:ln>
                <a:noFill/>
              </a:ln>
              <a:effectLst/>
            </c:spPr>
            <c:extLst>
              <c:ext xmlns:c16="http://schemas.microsoft.com/office/drawing/2014/chart" uri="{C3380CC4-5D6E-409C-BE32-E72D297353CC}">
                <c16:uniqueId val="{00000005-90EA-4A56-9D1B-9C21B845F438}"/>
              </c:ext>
            </c:extLst>
          </c:dPt>
          <c:dPt>
            <c:idx val="3"/>
            <c:bubble3D val="0"/>
            <c:spPr>
              <a:solidFill>
                <a:schemeClr val="accent4"/>
              </a:solidFill>
              <a:ln>
                <a:noFill/>
              </a:ln>
              <a:effectLst/>
            </c:spPr>
            <c:extLst>
              <c:ext xmlns:c16="http://schemas.microsoft.com/office/drawing/2014/chart" uri="{C3380CC4-5D6E-409C-BE32-E72D297353CC}">
                <c16:uniqueId val="{00000007-90EA-4A56-9D1B-9C21B845F438}"/>
              </c:ext>
            </c:extLst>
          </c:dPt>
          <c:dPt>
            <c:idx val="4"/>
            <c:bubble3D val="0"/>
            <c:spPr>
              <a:solidFill>
                <a:schemeClr val="accent5"/>
              </a:solidFill>
              <a:ln>
                <a:noFill/>
              </a:ln>
              <a:effectLst/>
            </c:spPr>
            <c:extLst>
              <c:ext xmlns:c16="http://schemas.microsoft.com/office/drawing/2014/chart" uri="{C3380CC4-5D6E-409C-BE32-E72D297353CC}">
                <c16:uniqueId val="{00000009-90EA-4A56-9D1B-9C21B845F438}"/>
              </c:ext>
            </c:extLst>
          </c:dPt>
          <c:dPt>
            <c:idx val="5"/>
            <c:bubble3D val="0"/>
            <c:spPr>
              <a:solidFill>
                <a:schemeClr val="accent6"/>
              </a:solidFill>
              <a:ln>
                <a:noFill/>
              </a:ln>
              <a:effectLst/>
            </c:spPr>
            <c:extLst>
              <c:ext xmlns:c16="http://schemas.microsoft.com/office/drawing/2014/chart" uri="{C3380CC4-5D6E-409C-BE32-E72D297353CC}">
                <c16:uniqueId val="{0000000B-2EDE-411C-A7AA-32A19F6CFBAA}"/>
              </c:ext>
            </c:extLst>
          </c:dPt>
          <c:dLbls>
            <c:dLbl>
              <c:idx val="0"/>
              <c:layout>
                <c:manualLayout>
                  <c:x val="8.0572963294538946E-2"/>
                  <c:y val="-0.155913978494623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0EA-4A56-9D1B-9C21B845F438}"/>
                </c:ext>
              </c:extLst>
            </c:dLbl>
            <c:dLbl>
              <c:idx val="2"/>
              <c:layout>
                <c:manualLayout>
                  <c:x val="-1.7905102954341987E-2"/>
                  <c:y val="-0.182795698924731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0EA-4A56-9D1B-9C21B845F43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Main!$C$20:$C$23</c:f>
              <c:strCache>
                <c:ptCount val="3"/>
                <c:pt idx="0">
                  <c:v>لم ترفع الفاتورة</c:v>
                </c:pt>
                <c:pt idx="1">
                  <c:v>مقبول من الجهة</c:v>
                </c:pt>
                <c:pt idx="2">
                  <c:v>مستند تم إرساله</c:v>
                </c:pt>
              </c:strCache>
            </c:strRef>
          </c:cat>
          <c:val>
            <c:numRef>
              <c:f>Main!$D$20:$D$23</c:f>
              <c:numCache>
                <c:formatCode>General</c:formatCode>
                <c:ptCount val="3"/>
                <c:pt idx="0">
                  <c:v>44</c:v>
                </c:pt>
                <c:pt idx="1">
                  <c:v>43</c:v>
                </c:pt>
                <c:pt idx="2">
                  <c:v>19</c:v>
                </c:pt>
              </c:numCache>
            </c:numRef>
          </c:val>
          <c:extLst>
            <c:ext xmlns:c16="http://schemas.microsoft.com/office/drawing/2014/chart" uri="{C3380CC4-5D6E-409C-BE32-E72D297353CC}">
              <c16:uniqueId val="{0000000A-90EA-4A56-9D1B-9C21B845F438}"/>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layout>
        <c:manualLayout>
          <c:xMode val="edge"/>
          <c:yMode val="edge"/>
          <c:x val="3.2992972750359922E-2"/>
          <c:y val="0.11116205232410464"/>
          <c:w val="0.42369135592120966"/>
          <c:h val="0.5987934975869951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Calibri" panose="020F0502020204030204" pitchFamily="34" charset="0"/>
              <a:ea typeface="Calibri" panose="020F0502020204030204" pitchFamily="34" charset="0"/>
              <a:cs typeface="Calibri" panose="020F0502020204030204" pitchFamily="34" charset="0"/>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Main!A1"/><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DASHBOARD!A1"/><Relationship Id="rId5" Type="http://schemas.openxmlformats.org/officeDocument/2006/relationships/hyperlink" Target="#TABLE!A1"/><Relationship Id="rId4" Type="http://schemas.openxmlformats.org/officeDocument/2006/relationships/hyperlink" Target="#FILTER!A1"/></Relationships>
</file>

<file path=xl/drawings/_rels/drawing2.xml.rels><?xml version="1.0" encoding="UTF-8" standalone="yes"?>
<Relationships xmlns="http://schemas.openxmlformats.org/package/2006/relationships"><Relationship Id="rId3" Type="http://schemas.microsoft.com/office/2007/relationships/hdphoto" Target="../media/hdphoto1.wdp"/><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image" Target="../media/image3.png"/><Relationship Id="rId6" Type="http://schemas.openxmlformats.org/officeDocument/2006/relationships/hyperlink" Target="#TABLE!A1"/><Relationship Id="rId5" Type="http://schemas.openxmlformats.org/officeDocument/2006/relationships/hyperlink" Target="#FILTER!A1"/><Relationship Id="rId4" Type="http://schemas.openxmlformats.org/officeDocument/2006/relationships/hyperlink" Target="#Main!A1"/></Relationships>
</file>

<file path=xl/drawings/_rels/drawing3.xml.rels><?xml version="1.0" encoding="UTF-8" standalone="yes"?>
<Relationships xmlns="http://schemas.openxmlformats.org/package/2006/relationships"><Relationship Id="rId3" Type="http://schemas.openxmlformats.org/officeDocument/2006/relationships/hyperlink" Target="#Main!A1"/><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DASHBOARD!A1"/><Relationship Id="rId5" Type="http://schemas.openxmlformats.org/officeDocument/2006/relationships/hyperlink" Target="#TABLE!A1"/><Relationship Id="rId4" Type="http://schemas.openxmlformats.org/officeDocument/2006/relationships/hyperlink" Target="#FILTER!A1"/></Relationships>
</file>

<file path=xl/drawings/_rels/drawing4.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chart" Target="../charts/chart3.xml"/><Relationship Id="rId7" Type="http://schemas.microsoft.com/office/2007/relationships/hdphoto" Target="../media/hdphoto1.wdp"/><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hyperlink" Target="#DASHBOARD!A1"/><Relationship Id="rId5" Type="http://schemas.openxmlformats.org/officeDocument/2006/relationships/chart" Target="../charts/chart5.xml"/><Relationship Id="rId10" Type="http://schemas.openxmlformats.org/officeDocument/2006/relationships/hyperlink" Target="#TABLE!A1"/><Relationship Id="rId4" Type="http://schemas.openxmlformats.org/officeDocument/2006/relationships/chart" Target="../charts/chart4.xml"/><Relationship Id="rId9" Type="http://schemas.openxmlformats.org/officeDocument/2006/relationships/hyperlink" Target="#FILTER!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9523</xdr:rowOff>
    </xdr:from>
    <xdr:to>
      <xdr:col>1</xdr:col>
      <xdr:colOff>286200</xdr:colOff>
      <xdr:row>32</xdr:row>
      <xdr:rowOff>168089</xdr:rowOff>
    </xdr:to>
    <xdr:sp macro="" textlink="">
      <xdr:nvSpPr>
        <xdr:cNvPr id="2" name="مستطيل 1">
          <a:extLst>
            <a:ext uri="{FF2B5EF4-FFF2-40B4-BE49-F238E27FC236}">
              <a16:creationId xmlns:a16="http://schemas.microsoft.com/office/drawing/2014/main" id="{4241D9EF-4C7A-ECCF-D9B3-C9DB3B0C7522}"/>
            </a:ext>
          </a:extLst>
        </xdr:cNvPr>
        <xdr:cNvSpPr/>
      </xdr:nvSpPr>
      <xdr:spPr>
        <a:xfrm>
          <a:off x="11201718917" y="9523"/>
          <a:ext cx="969759" cy="8686242"/>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0</xdr:col>
      <xdr:colOff>252000</xdr:colOff>
      <xdr:row>1</xdr:row>
      <xdr:rowOff>0</xdr:rowOff>
    </xdr:from>
    <xdr:to>
      <xdr:col>1</xdr:col>
      <xdr:colOff>286200</xdr:colOff>
      <xdr:row>32</xdr:row>
      <xdr:rowOff>171737</xdr:rowOff>
    </xdr:to>
    <xdr:sp macro="" textlink="">
      <xdr:nvSpPr>
        <xdr:cNvPr id="3" name="مستطيل: زوايا علوية مستديرة 2">
          <a:extLst>
            <a:ext uri="{FF2B5EF4-FFF2-40B4-BE49-F238E27FC236}">
              <a16:creationId xmlns:a16="http://schemas.microsoft.com/office/drawing/2014/main" id="{DF7FB9E9-ABCD-2EFB-1017-0E4BF6D92D38}"/>
            </a:ext>
          </a:extLst>
        </xdr:cNvPr>
        <xdr:cNvSpPr/>
      </xdr:nvSpPr>
      <xdr:spPr>
        <a:xfrm rot="5400000">
          <a:off x="11197817737" y="4080474"/>
          <a:ext cx="8520119" cy="717759"/>
        </a:xfrm>
        <a:prstGeom prst="round2Same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0</xdr:col>
      <xdr:colOff>257175</xdr:colOff>
      <xdr:row>5</xdr:row>
      <xdr:rowOff>60225</xdr:rowOff>
    </xdr:from>
    <xdr:to>
      <xdr:col>1</xdr:col>
      <xdr:colOff>307029</xdr:colOff>
      <xdr:row>8</xdr:row>
      <xdr:rowOff>116292</xdr:rowOff>
    </xdr:to>
    <xdr:grpSp>
      <xdr:nvGrpSpPr>
        <xdr:cNvPr id="13" name="مجموعة 12">
          <a:extLst>
            <a:ext uri="{FF2B5EF4-FFF2-40B4-BE49-F238E27FC236}">
              <a16:creationId xmlns:a16="http://schemas.microsoft.com/office/drawing/2014/main" id="{6D6A3CAC-A835-BCA4-D7C9-36D539D2502D}"/>
            </a:ext>
          </a:extLst>
        </xdr:cNvPr>
        <xdr:cNvGrpSpPr/>
      </xdr:nvGrpSpPr>
      <xdr:grpSpPr>
        <a:xfrm>
          <a:off x="11237497521" y="965100"/>
          <a:ext cx="735654" cy="646617"/>
          <a:chOff x="11235221046" y="355500"/>
          <a:chExt cx="679781" cy="598992"/>
        </a:xfrm>
      </xdr:grpSpPr>
      <xdr:sp macro="" textlink="">
        <xdr:nvSpPr>
          <xdr:cNvPr id="10" name="مستطيل: زوايا علوية مستديرة 9">
            <a:extLst>
              <a:ext uri="{FF2B5EF4-FFF2-40B4-BE49-F238E27FC236}">
                <a16:creationId xmlns:a16="http://schemas.microsoft.com/office/drawing/2014/main" id="{ED943443-8520-A9DF-7012-0D867CDC243D}"/>
              </a:ext>
            </a:extLst>
          </xdr:cNvPr>
          <xdr:cNvSpPr/>
        </xdr:nvSpPr>
        <xdr:spPr>
          <a:xfrm rot="5400000">
            <a:off x="11235556174" y="420996"/>
            <a:ext cx="221306" cy="468000"/>
          </a:xfrm>
          <a:prstGeom prst="round2SameRect">
            <a:avLst>
              <a:gd name="adj1" fmla="val 47500"/>
              <a:gd name="adj2" fmla="val 0"/>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1" fromWordArt="0" anchor="t" anchorCtr="0" forceAA="0" compatLnSpc="1">
            <a:prstTxWarp prst="textNoShape">
              <a:avLst/>
            </a:prstTxWarp>
            <a:noAutofit/>
          </a:bodyPr>
          <a:lstStyle>
            <a:defPPr>
              <a:defRPr lang="ar-SA"/>
            </a:defPPr>
            <a:lvl1pPr marL="0" indent="0" algn="r" defTabSz="914400" rtl="1" eaLnBrk="1" latinLnBrk="0" hangingPunct="1">
              <a:defRPr sz="1100" kern="1200">
                <a:solidFill>
                  <a:schemeClr val="lt1"/>
                </a:solidFill>
                <a:latin typeface="+mn-lt"/>
                <a:ea typeface="+mn-ea"/>
                <a:cs typeface="+mn-cs"/>
              </a:defRPr>
            </a:lvl1pPr>
            <a:lvl2pPr marL="457200" indent="0" algn="r" defTabSz="914400" rtl="1" eaLnBrk="1" latinLnBrk="0" hangingPunct="1">
              <a:defRPr sz="1100" kern="1200">
                <a:solidFill>
                  <a:schemeClr val="lt1"/>
                </a:solidFill>
                <a:latin typeface="+mn-lt"/>
                <a:ea typeface="+mn-ea"/>
                <a:cs typeface="+mn-cs"/>
              </a:defRPr>
            </a:lvl2pPr>
            <a:lvl3pPr marL="914400" indent="0" algn="r" defTabSz="914400" rtl="1" eaLnBrk="1" latinLnBrk="0" hangingPunct="1">
              <a:defRPr sz="1100" kern="1200">
                <a:solidFill>
                  <a:schemeClr val="lt1"/>
                </a:solidFill>
                <a:latin typeface="+mn-lt"/>
                <a:ea typeface="+mn-ea"/>
                <a:cs typeface="+mn-cs"/>
              </a:defRPr>
            </a:lvl3pPr>
            <a:lvl4pPr marL="1371600" indent="0" algn="r" defTabSz="914400" rtl="1" eaLnBrk="1" latinLnBrk="0" hangingPunct="1">
              <a:defRPr sz="1100" kern="1200">
                <a:solidFill>
                  <a:schemeClr val="lt1"/>
                </a:solidFill>
                <a:latin typeface="+mn-lt"/>
                <a:ea typeface="+mn-ea"/>
                <a:cs typeface="+mn-cs"/>
              </a:defRPr>
            </a:lvl4pPr>
            <a:lvl5pPr marL="1828800" indent="0" algn="r" defTabSz="914400" rtl="1" eaLnBrk="1" latinLnBrk="0" hangingPunct="1">
              <a:defRPr sz="1100" kern="1200">
                <a:solidFill>
                  <a:schemeClr val="lt1"/>
                </a:solidFill>
                <a:latin typeface="+mn-lt"/>
                <a:ea typeface="+mn-ea"/>
                <a:cs typeface="+mn-cs"/>
              </a:defRPr>
            </a:lvl5pPr>
            <a:lvl6pPr marL="2286000" indent="0" algn="r" defTabSz="914400" rtl="1" eaLnBrk="1" latinLnBrk="0" hangingPunct="1">
              <a:defRPr sz="1100" kern="1200">
                <a:solidFill>
                  <a:schemeClr val="lt1"/>
                </a:solidFill>
                <a:latin typeface="+mn-lt"/>
                <a:ea typeface="+mn-ea"/>
                <a:cs typeface="+mn-cs"/>
              </a:defRPr>
            </a:lvl6pPr>
            <a:lvl7pPr marL="2743200" indent="0" algn="r" defTabSz="914400" rtl="1" eaLnBrk="1" latinLnBrk="0" hangingPunct="1">
              <a:defRPr sz="1100" kern="1200">
                <a:solidFill>
                  <a:schemeClr val="lt1"/>
                </a:solidFill>
                <a:latin typeface="+mn-lt"/>
                <a:ea typeface="+mn-ea"/>
                <a:cs typeface="+mn-cs"/>
              </a:defRPr>
            </a:lvl7pPr>
            <a:lvl8pPr marL="3200400" indent="0" algn="r" defTabSz="914400" rtl="1" eaLnBrk="1" latinLnBrk="0" hangingPunct="1">
              <a:defRPr sz="1100" kern="1200">
                <a:solidFill>
                  <a:schemeClr val="lt1"/>
                </a:solidFill>
                <a:latin typeface="+mn-lt"/>
                <a:ea typeface="+mn-ea"/>
                <a:cs typeface="+mn-cs"/>
              </a:defRPr>
            </a:lvl8pPr>
            <a:lvl9pPr marL="3657600" indent="0" algn="r" defTabSz="914400" rtl="1" eaLnBrk="1" latinLnBrk="0" hangingPunct="1">
              <a:defRPr sz="1100" kern="1200">
                <a:solidFill>
                  <a:schemeClr val="lt1"/>
                </a:solidFill>
                <a:latin typeface="+mn-lt"/>
                <a:ea typeface="+mn-ea"/>
                <a:cs typeface="+mn-cs"/>
              </a:defRPr>
            </a:lvl9pPr>
          </a:lstStyle>
          <a:p>
            <a:pPr algn="r" rtl="1"/>
            <a:endParaRPr lang="ar-SA" sz="1100"/>
          </a:p>
        </xdr:txBody>
      </xdr:sp>
      <xdr:sp macro="" textlink="">
        <xdr:nvSpPr>
          <xdr:cNvPr id="11" name="شكل حر: شكل 10">
            <a:extLst>
              <a:ext uri="{FF2B5EF4-FFF2-40B4-BE49-F238E27FC236}">
                <a16:creationId xmlns:a16="http://schemas.microsoft.com/office/drawing/2014/main" id="{E41FA3CF-C122-DEE3-82E1-6A4978401E17}"/>
              </a:ext>
            </a:extLst>
          </xdr:cNvPr>
          <xdr:cNvSpPr/>
        </xdr:nvSpPr>
        <xdr:spPr>
          <a:xfrm rot="10800000">
            <a:off x="11235221046" y="355500"/>
            <a:ext cx="216000" cy="598992"/>
          </a:xfrm>
          <a:custGeom>
            <a:avLst/>
            <a:gdLst>
              <a:gd name="connsiteX0" fmla="*/ 178008 w 191775"/>
              <a:gd name="connsiteY0" fmla="*/ 0 h 571500"/>
              <a:gd name="connsiteX1" fmla="*/ 191775 w 191775"/>
              <a:gd name="connsiteY1" fmla="*/ 68190 h 571500"/>
              <a:gd name="connsiteX2" fmla="*/ 191775 w 191775"/>
              <a:gd name="connsiteY2" fmla="*/ 503311 h 571500"/>
              <a:gd name="connsiteX3" fmla="*/ 178008 w 191775"/>
              <a:gd name="connsiteY3" fmla="*/ 571500 h 571500"/>
              <a:gd name="connsiteX4" fmla="*/ 0 w 191775"/>
              <a:gd name="connsiteY4" fmla="*/ 393492 h 571500"/>
              <a:gd name="connsiteX5" fmla="*/ 0 w 191775"/>
              <a:gd name="connsiteY5" fmla="*/ 178008 h 571500"/>
              <a:gd name="connsiteX6" fmla="*/ 178008 w 191775"/>
              <a:gd name="connsiteY6" fmla="*/ 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91775" h="571500">
                <a:moveTo>
                  <a:pt x="178008" y="0"/>
                </a:moveTo>
                <a:lnTo>
                  <a:pt x="191775" y="68190"/>
                </a:lnTo>
                <a:lnTo>
                  <a:pt x="191775" y="503311"/>
                </a:lnTo>
                <a:lnTo>
                  <a:pt x="178008" y="571500"/>
                </a:lnTo>
                <a:cubicBezTo>
                  <a:pt x="178008" y="473189"/>
                  <a:pt x="98311" y="393492"/>
                  <a:pt x="0" y="393492"/>
                </a:cubicBezTo>
                <a:lnTo>
                  <a:pt x="0" y="178008"/>
                </a:lnTo>
                <a:cubicBezTo>
                  <a:pt x="98311" y="178008"/>
                  <a:pt x="178008" y="98311"/>
                  <a:pt x="178008" y="0"/>
                </a:cubicBezTo>
                <a:close/>
              </a:path>
            </a:pathLst>
          </a:cu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1" anchor="ctr">
            <a:noAutofit/>
          </a:bodyPr>
          <a:lstStyle>
            <a:defPPr>
              <a:defRPr lang="ar-SA"/>
            </a:defPPr>
            <a:lvl1pPr marL="0" algn="r" defTabSz="914400" rtl="1" eaLnBrk="1" latinLnBrk="0" hangingPunct="1">
              <a:defRPr sz="1800" kern="1200">
                <a:solidFill>
                  <a:schemeClr val="lt1"/>
                </a:solidFill>
                <a:latin typeface="+mn-lt"/>
                <a:ea typeface="+mn-ea"/>
                <a:cs typeface="+mn-cs"/>
              </a:defRPr>
            </a:lvl1pPr>
            <a:lvl2pPr marL="457200" algn="r" defTabSz="914400" rtl="1" eaLnBrk="1" latinLnBrk="0" hangingPunct="1">
              <a:defRPr sz="1800" kern="1200">
                <a:solidFill>
                  <a:schemeClr val="lt1"/>
                </a:solidFill>
                <a:latin typeface="+mn-lt"/>
                <a:ea typeface="+mn-ea"/>
                <a:cs typeface="+mn-cs"/>
              </a:defRPr>
            </a:lvl2pPr>
            <a:lvl3pPr marL="914400" algn="r" defTabSz="914400" rtl="1" eaLnBrk="1" latinLnBrk="0" hangingPunct="1">
              <a:defRPr sz="1800" kern="1200">
                <a:solidFill>
                  <a:schemeClr val="lt1"/>
                </a:solidFill>
                <a:latin typeface="+mn-lt"/>
                <a:ea typeface="+mn-ea"/>
                <a:cs typeface="+mn-cs"/>
              </a:defRPr>
            </a:lvl3pPr>
            <a:lvl4pPr marL="1371600" algn="r" defTabSz="914400" rtl="1" eaLnBrk="1" latinLnBrk="0" hangingPunct="1">
              <a:defRPr sz="1800" kern="1200">
                <a:solidFill>
                  <a:schemeClr val="lt1"/>
                </a:solidFill>
                <a:latin typeface="+mn-lt"/>
                <a:ea typeface="+mn-ea"/>
                <a:cs typeface="+mn-cs"/>
              </a:defRPr>
            </a:lvl4pPr>
            <a:lvl5pPr marL="1828800" algn="r" defTabSz="914400" rtl="1" eaLnBrk="1" latinLnBrk="0" hangingPunct="1">
              <a:defRPr sz="1800" kern="1200">
                <a:solidFill>
                  <a:schemeClr val="lt1"/>
                </a:solidFill>
                <a:latin typeface="+mn-lt"/>
                <a:ea typeface="+mn-ea"/>
                <a:cs typeface="+mn-cs"/>
              </a:defRPr>
            </a:lvl5pPr>
            <a:lvl6pPr marL="2286000" algn="r" defTabSz="914400" rtl="1" eaLnBrk="1" latinLnBrk="0" hangingPunct="1">
              <a:defRPr sz="1800" kern="1200">
                <a:solidFill>
                  <a:schemeClr val="lt1"/>
                </a:solidFill>
                <a:latin typeface="+mn-lt"/>
                <a:ea typeface="+mn-ea"/>
                <a:cs typeface="+mn-cs"/>
              </a:defRPr>
            </a:lvl6pPr>
            <a:lvl7pPr marL="2743200" algn="r" defTabSz="914400" rtl="1" eaLnBrk="1" latinLnBrk="0" hangingPunct="1">
              <a:defRPr sz="1800" kern="1200">
                <a:solidFill>
                  <a:schemeClr val="lt1"/>
                </a:solidFill>
                <a:latin typeface="+mn-lt"/>
                <a:ea typeface="+mn-ea"/>
                <a:cs typeface="+mn-cs"/>
              </a:defRPr>
            </a:lvl7pPr>
            <a:lvl8pPr marL="3200400" algn="r" defTabSz="914400" rtl="1" eaLnBrk="1" latinLnBrk="0" hangingPunct="1">
              <a:defRPr sz="1800" kern="1200">
                <a:solidFill>
                  <a:schemeClr val="lt1"/>
                </a:solidFill>
                <a:latin typeface="+mn-lt"/>
                <a:ea typeface="+mn-ea"/>
                <a:cs typeface="+mn-cs"/>
              </a:defRPr>
            </a:lvl8pPr>
            <a:lvl9pPr marL="3657600" algn="r" defTabSz="914400" rtl="1" eaLnBrk="1" latinLnBrk="0" hangingPunct="1">
              <a:defRPr sz="1800" kern="1200">
                <a:solidFill>
                  <a:schemeClr val="lt1"/>
                </a:solidFill>
                <a:latin typeface="+mn-lt"/>
                <a:ea typeface="+mn-ea"/>
                <a:cs typeface="+mn-cs"/>
              </a:defRPr>
            </a:lvl9pPr>
          </a:lstStyle>
          <a:p>
            <a:pPr algn="ctr"/>
            <a:endParaRPr lang="ar-SA"/>
          </a:p>
        </xdr:txBody>
      </xdr:sp>
    </xdr:grpSp>
    <xdr:clientData/>
  </xdr:twoCellAnchor>
  <xdr:twoCellAnchor editAs="oneCell">
    <xdr:from>
      <xdr:col>0</xdr:col>
      <xdr:colOff>257175</xdr:colOff>
      <xdr:row>3</xdr:row>
      <xdr:rowOff>42315</xdr:rowOff>
    </xdr:from>
    <xdr:to>
      <xdr:col>1</xdr:col>
      <xdr:colOff>323850</xdr:colOff>
      <xdr:row>4</xdr:row>
      <xdr:rowOff>161926</xdr:rowOff>
    </xdr:to>
    <xdr:pic>
      <xdr:nvPicPr>
        <xdr:cNvPr id="15" name="logo">
          <a:extLst>
            <a:ext uri="{FF2B5EF4-FFF2-40B4-BE49-F238E27FC236}">
              <a16:creationId xmlns:a16="http://schemas.microsoft.com/office/drawing/2014/main" id="{83213E7A-DDA0-3EFE-22DC-4BA316DBA752}"/>
            </a:ext>
          </a:extLst>
        </xdr:cNvPr>
        <xdr:cNvPicPr>
          <a:picLocks noChangeAspect="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47559" y1="39685" x2="47559" y2="40909"/>
                      <a14:foregroundMark x1="64160" y1="37238" x2="64160" y2="37238"/>
                      <a14:foregroundMark x1="57910" y1="75524" x2="57910" y2="75524"/>
                    </a14:backgroundRemoval>
                  </a14:imgEffect>
                </a14:imgLayer>
              </a14:imgProps>
            </a:ext>
            <a:ext uri="{28A0092B-C50C-407E-A947-70E740481C1C}">
              <a14:useLocalDpi xmlns:a14="http://schemas.microsoft.com/office/drawing/2010/main" val="0"/>
            </a:ext>
          </a:extLst>
        </a:blip>
        <a:srcRect l="9656" t="11339" r="12413" b="32930"/>
        <a:stretch/>
      </xdr:blipFill>
      <xdr:spPr>
        <a:xfrm>
          <a:off x="11235137550" y="585240"/>
          <a:ext cx="752475" cy="300586"/>
        </a:xfrm>
        <a:prstGeom prst="rect">
          <a:avLst/>
        </a:prstGeom>
      </xdr:spPr>
    </xdr:pic>
    <xdr:clientData/>
  </xdr:twoCellAnchor>
  <xdr:twoCellAnchor>
    <xdr:from>
      <xdr:col>0</xdr:col>
      <xdr:colOff>333376</xdr:colOff>
      <xdr:row>6</xdr:row>
      <xdr:rowOff>47624</xdr:rowOff>
    </xdr:from>
    <xdr:to>
      <xdr:col>1</xdr:col>
      <xdr:colOff>180976</xdr:colOff>
      <xdr:row>7</xdr:row>
      <xdr:rowOff>123824</xdr:rowOff>
    </xdr:to>
    <xdr:sp macro="" textlink="">
      <xdr:nvSpPr>
        <xdr:cNvPr id="16" name="Main">
          <a:hlinkClick xmlns:r="http://schemas.openxmlformats.org/officeDocument/2006/relationships" r:id="rId3"/>
          <a:extLst>
            <a:ext uri="{FF2B5EF4-FFF2-40B4-BE49-F238E27FC236}">
              <a16:creationId xmlns:a16="http://schemas.microsoft.com/office/drawing/2014/main" id="{9148AFDF-E363-D11C-F00B-DEC10344A7F7}"/>
            </a:ext>
          </a:extLst>
        </xdr:cNvPr>
        <xdr:cNvSpPr txBox="1"/>
      </xdr:nvSpPr>
      <xdr:spPr>
        <a:xfrm>
          <a:off x="11235280424" y="1133474"/>
          <a:ext cx="5334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Main</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333376</xdr:colOff>
      <xdr:row>8</xdr:row>
      <xdr:rowOff>180974</xdr:rowOff>
    </xdr:from>
    <xdr:to>
      <xdr:col>1</xdr:col>
      <xdr:colOff>180976</xdr:colOff>
      <xdr:row>10</xdr:row>
      <xdr:rowOff>76199</xdr:rowOff>
    </xdr:to>
    <xdr:sp macro="" textlink="">
      <xdr:nvSpPr>
        <xdr:cNvPr id="17" name="Filter">
          <a:hlinkClick xmlns:r="http://schemas.openxmlformats.org/officeDocument/2006/relationships" r:id="rId4"/>
          <a:extLst>
            <a:ext uri="{FF2B5EF4-FFF2-40B4-BE49-F238E27FC236}">
              <a16:creationId xmlns:a16="http://schemas.microsoft.com/office/drawing/2014/main" id="{274070AC-D801-C0F5-DA51-E55C61AB6B86}"/>
            </a:ext>
          </a:extLst>
        </xdr:cNvPr>
        <xdr:cNvSpPr txBox="1"/>
      </xdr:nvSpPr>
      <xdr:spPr>
        <a:xfrm>
          <a:off x="11235280424" y="1628774"/>
          <a:ext cx="5334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Filter</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333376</xdr:colOff>
      <xdr:row>11</xdr:row>
      <xdr:rowOff>133349</xdr:rowOff>
    </xdr:from>
    <xdr:to>
      <xdr:col>1</xdr:col>
      <xdr:colOff>180976</xdr:colOff>
      <xdr:row>13</xdr:row>
      <xdr:rowOff>28574</xdr:rowOff>
    </xdr:to>
    <xdr:sp macro="" textlink="">
      <xdr:nvSpPr>
        <xdr:cNvPr id="18" name="Table">
          <a:hlinkClick xmlns:r="http://schemas.openxmlformats.org/officeDocument/2006/relationships" r:id="rId5"/>
          <a:extLst>
            <a:ext uri="{FF2B5EF4-FFF2-40B4-BE49-F238E27FC236}">
              <a16:creationId xmlns:a16="http://schemas.microsoft.com/office/drawing/2014/main" id="{2A4794ED-AF7D-8B76-5F23-D8A6A8477B89}"/>
            </a:ext>
          </a:extLst>
        </xdr:cNvPr>
        <xdr:cNvSpPr txBox="1"/>
      </xdr:nvSpPr>
      <xdr:spPr>
        <a:xfrm>
          <a:off x="11235280424" y="2124074"/>
          <a:ext cx="5334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Table</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171451</xdr:colOff>
      <xdr:row>14</xdr:row>
      <xdr:rowOff>85724</xdr:rowOff>
    </xdr:from>
    <xdr:to>
      <xdr:col>1</xdr:col>
      <xdr:colOff>342900</xdr:colOff>
      <xdr:row>15</xdr:row>
      <xdr:rowOff>161924</xdr:rowOff>
    </xdr:to>
    <xdr:sp macro="" textlink="">
      <xdr:nvSpPr>
        <xdr:cNvPr id="19" name="Dashboard">
          <a:hlinkClick xmlns:r="http://schemas.openxmlformats.org/officeDocument/2006/relationships" r:id="rId6"/>
          <a:extLst>
            <a:ext uri="{FF2B5EF4-FFF2-40B4-BE49-F238E27FC236}">
              <a16:creationId xmlns:a16="http://schemas.microsoft.com/office/drawing/2014/main" id="{8748EA14-7209-648A-C17F-F65BB22BB118}"/>
            </a:ext>
          </a:extLst>
        </xdr:cNvPr>
        <xdr:cNvSpPr txBox="1"/>
      </xdr:nvSpPr>
      <xdr:spPr>
        <a:xfrm>
          <a:off x="11235118500" y="2619374"/>
          <a:ext cx="85724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Dashboard</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380999</xdr:colOff>
      <xdr:row>1</xdr:row>
      <xdr:rowOff>114300</xdr:rowOff>
    </xdr:from>
    <xdr:to>
      <xdr:col>8</xdr:col>
      <xdr:colOff>1095375</xdr:colOff>
      <xdr:row>3</xdr:row>
      <xdr:rowOff>0</xdr:rowOff>
    </xdr:to>
    <xdr:sp macro="" textlink="">
      <xdr:nvSpPr>
        <xdr:cNvPr id="20" name="مستطيل 19">
          <a:extLst>
            <a:ext uri="{FF2B5EF4-FFF2-40B4-BE49-F238E27FC236}">
              <a16:creationId xmlns:a16="http://schemas.microsoft.com/office/drawing/2014/main" id="{7517DF29-A5D4-838E-29A0-5155E4DE044D}"/>
            </a:ext>
          </a:extLst>
        </xdr:cNvPr>
        <xdr:cNvSpPr/>
      </xdr:nvSpPr>
      <xdr:spPr>
        <a:xfrm>
          <a:off x="11229984525" y="295275"/>
          <a:ext cx="8029576" cy="247650"/>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0</xdr:col>
      <xdr:colOff>200025</xdr:colOff>
      <xdr:row>1</xdr:row>
      <xdr:rowOff>85724</xdr:rowOff>
    </xdr:from>
    <xdr:to>
      <xdr:col>5</xdr:col>
      <xdr:colOff>527010</xdr:colOff>
      <xdr:row>2</xdr:row>
      <xdr:rowOff>161924</xdr:rowOff>
    </xdr:to>
    <xdr:sp macro="" textlink="">
      <xdr:nvSpPr>
        <xdr:cNvPr id="21" name="مربع نص 20">
          <a:extLst>
            <a:ext uri="{FF2B5EF4-FFF2-40B4-BE49-F238E27FC236}">
              <a16:creationId xmlns:a16="http://schemas.microsoft.com/office/drawing/2014/main" id="{4C8C0945-4342-4727-B40A-C4BC37336EE3}"/>
            </a:ext>
          </a:extLst>
        </xdr:cNvPr>
        <xdr:cNvSpPr txBox="1"/>
      </xdr:nvSpPr>
      <xdr:spPr>
        <a:xfrm>
          <a:off x="11232191190" y="266699"/>
          <a:ext cx="375598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200" b="1">
              <a:latin typeface="Calibri" panose="020F0502020204030204" pitchFamily="34" charset="0"/>
              <a:ea typeface="Calibri" panose="020F0502020204030204" pitchFamily="34" charset="0"/>
              <a:cs typeface="Calibri" panose="020F0502020204030204" pitchFamily="34" charset="0"/>
            </a:rPr>
            <a:t>Bawabt</a:t>
          </a:r>
          <a:r>
            <a:rPr lang="en-US" sz="1200" b="1" baseline="0">
              <a:latin typeface="Calibri" panose="020F0502020204030204" pitchFamily="34" charset="0"/>
              <a:ea typeface="Calibri" panose="020F0502020204030204" pitchFamily="34" charset="0"/>
              <a:cs typeface="Calibri" panose="020F0502020204030204" pitchFamily="34" charset="0"/>
            </a:rPr>
            <a:t>  alahbar company</a:t>
          </a:r>
          <a:endParaRPr lang="ar-S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571500</xdr:colOff>
      <xdr:row>1</xdr:row>
      <xdr:rowOff>85724</xdr:rowOff>
    </xdr:from>
    <xdr:to>
      <xdr:col>9</xdr:col>
      <xdr:colOff>285750</xdr:colOff>
      <xdr:row>2</xdr:row>
      <xdr:rowOff>161924</xdr:rowOff>
    </xdr:to>
    <xdr:sp macro="" textlink="">
      <xdr:nvSpPr>
        <xdr:cNvPr id="22" name="مربع نص 21">
          <a:extLst>
            <a:ext uri="{FF2B5EF4-FFF2-40B4-BE49-F238E27FC236}">
              <a16:creationId xmlns:a16="http://schemas.microsoft.com/office/drawing/2014/main" id="{CE40C24F-AA60-9005-0740-168AD3675C8F}"/>
            </a:ext>
          </a:extLst>
        </xdr:cNvPr>
        <xdr:cNvSpPr txBox="1"/>
      </xdr:nvSpPr>
      <xdr:spPr>
        <a:xfrm>
          <a:off x="11229689250" y="266699"/>
          <a:ext cx="16287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200" b="1">
              <a:latin typeface="Calibri" panose="020F0502020204030204" pitchFamily="34" charset="0"/>
              <a:ea typeface="Calibri" panose="020F0502020204030204" pitchFamily="34" charset="0"/>
              <a:cs typeface="Calibri" panose="020F0502020204030204" pitchFamily="34" charset="0"/>
            </a:rPr>
            <a:t>Sales 2023-2025</a:t>
          </a:r>
          <a:endParaRPr lang="ar-SA" sz="12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11206</xdr:colOff>
      <xdr:row>16</xdr:row>
      <xdr:rowOff>56030</xdr:rowOff>
    </xdr:from>
    <xdr:to>
      <xdr:col>2</xdr:col>
      <xdr:colOff>862853</xdr:colOff>
      <xdr:row>17</xdr:row>
      <xdr:rowOff>134471</xdr:rowOff>
    </xdr:to>
    <xdr:sp macro="" textlink="">
      <xdr:nvSpPr>
        <xdr:cNvPr id="4" name="مستطيل: زوايا مستديرة 3">
          <a:hlinkClick xmlns:r="http://schemas.openxmlformats.org/officeDocument/2006/relationships" r:id="rId6"/>
          <a:extLst>
            <a:ext uri="{FF2B5EF4-FFF2-40B4-BE49-F238E27FC236}">
              <a16:creationId xmlns:a16="http://schemas.microsoft.com/office/drawing/2014/main" id="{E91A7FC1-0966-2EAE-CF2A-CF007E980D49}"/>
            </a:ext>
          </a:extLst>
        </xdr:cNvPr>
        <xdr:cNvSpPr/>
      </xdr:nvSpPr>
      <xdr:spPr>
        <a:xfrm>
          <a:off x="11200458705" y="5401236"/>
          <a:ext cx="851647" cy="280147"/>
        </a:xfrm>
        <a:prstGeom prst="roundRect">
          <a:avLst>
            <a:gd name="adj" fmla="val 50000"/>
          </a:avLst>
        </a:prstGeom>
        <a:solidFill>
          <a:schemeClr val="bg1"/>
        </a:solidFill>
        <a:ln w="19050">
          <a:solidFill>
            <a:srgbClr val="008E4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rtl="1"/>
          <a:r>
            <a:rPr lang="en-US" sz="1200" b="1">
              <a:solidFill>
                <a:srgbClr val="008E40"/>
              </a:solidFill>
              <a:latin typeface="Calibri" panose="020F0502020204030204" pitchFamily="34" charset="0"/>
              <a:ea typeface="Calibri" panose="020F0502020204030204" pitchFamily="34" charset="0"/>
              <a:cs typeface="Calibri" panose="020F0502020204030204" pitchFamily="34" charset="0"/>
            </a:rPr>
            <a:t>View</a:t>
          </a:r>
          <a:r>
            <a:rPr lang="en-US" sz="1200" b="1" baseline="0">
              <a:solidFill>
                <a:srgbClr val="008E40"/>
              </a:solidFill>
              <a:latin typeface="Calibri" panose="020F0502020204030204" pitchFamily="34" charset="0"/>
              <a:ea typeface="Calibri" panose="020F0502020204030204" pitchFamily="34" charset="0"/>
              <a:cs typeface="Calibri" panose="020F0502020204030204" pitchFamily="34" charset="0"/>
            </a:rPr>
            <a:t> all</a:t>
          </a:r>
          <a:endParaRPr lang="ar-SA" sz="1200" b="1">
            <a:solidFill>
              <a:srgbClr val="008E4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472440</xdr:colOff>
      <xdr:row>0</xdr:row>
      <xdr:rowOff>60960</xdr:rowOff>
    </xdr:from>
    <xdr:to>
      <xdr:col>5</xdr:col>
      <xdr:colOff>388620</xdr:colOff>
      <xdr:row>0</xdr:row>
      <xdr:rowOff>617220</xdr:rowOff>
    </xdr:to>
    <xdr:sp macro="" textlink="">
      <xdr:nvSpPr>
        <xdr:cNvPr id="2" name="Rectangle: Rounded Corners 1">
          <a:extLst>
            <a:ext uri="{FF2B5EF4-FFF2-40B4-BE49-F238E27FC236}">
              <a16:creationId xmlns:a16="http://schemas.microsoft.com/office/drawing/2014/main" id="{F3DCDEFA-6C48-441B-85C6-BDCC186E2216}"/>
            </a:ext>
          </a:extLst>
        </xdr:cNvPr>
        <xdr:cNvSpPr/>
      </xdr:nvSpPr>
      <xdr:spPr>
        <a:xfrm>
          <a:off x="15723016560" y="60960"/>
          <a:ext cx="2979420" cy="556260"/>
        </a:xfrm>
        <a:prstGeom prst="roundRect">
          <a:avLst/>
        </a:prstGeom>
        <a:solidFill>
          <a:sysClr val="window" lastClr="FFFFFF"/>
        </a:solid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b"/>
        <a:lstStyle/>
        <a:p>
          <a:pPr algn="ctr" rtl="1"/>
          <a:endParaRPr lang="ar-SA" sz="1100" kern="1200">
            <a:solidFill>
              <a:srgbClr val="FF0000"/>
            </a:solidFill>
          </a:endParaRPr>
        </a:p>
        <a:p>
          <a:pPr algn="ctr" rtl="1"/>
          <a:r>
            <a:rPr lang="ar-SA" sz="1100" b="1" kern="1200">
              <a:solidFill>
                <a:sysClr val="windowText" lastClr="000000"/>
              </a:solidFill>
              <a:latin typeface="Calibri" panose="020F0502020204030204" pitchFamily="34" charset="0"/>
              <a:ea typeface="Calibri" panose="020F0502020204030204" pitchFamily="34" charset="0"/>
              <a:cs typeface="Calibri" panose="020F0502020204030204" pitchFamily="34" charset="0"/>
            </a:rPr>
            <a:t>البحث</a:t>
          </a:r>
          <a:r>
            <a:rPr lang="ar-SA" sz="1100" b="1"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rPr>
            <a:t> باسم الجهة</a:t>
          </a:r>
          <a:endParaRPr lang="ar-SA" sz="1100" b="1" kern="1200">
            <a:solidFill>
              <a:sysClr val="windowText" lastClr="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4</xdr:col>
          <xdr:colOff>790575</xdr:colOff>
          <xdr:row>0</xdr:row>
          <xdr:rowOff>123825</xdr:rowOff>
        </xdr:from>
        <xdr:to>
          <xdr:col>5</xdr:col>
          <xdr:colOff>333375</xdr:colOff>
          <xdr:row>0</xdr:row>
          <xdr:rowOff>371475</xdr:rowOff>
        </xdr:to>
        <xdr:sp macro="" textlink="">
          <xdr:nvSpPr>
            <xdr:cNvPr id="5121" name="TextBox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4</xdr:col>
      <xdr:colOff>525076</xdr:colOff>
      <xdr:row>0</xdr:row>
      <xdr:rowOff>129540</xdr:rowOff>
    </xdr:from>
    <xdr:to>
      <xdr:col>4</xdr:col>
      <xdr:colOff>762000</xdr:colOff>
      <xdr:row>0</xdr:row>
      <xdr:rowOff>366464</xdr:rowOff>
    </xdr:to>
    <xdr:pic>
      <xdr:nvPicPr>
        <xdr:cNvPr id="3" name="Picture 2">
          <a:extLst>
            <a:ext uri="{FF2B5EF4-FFF2-40B4-BE49-F238E27FC236}">
              <a16:creationId xmlns:a16="http://schemas.microsoft.com/office/drawing/2014/main" id="{95FE66AF-C5F6-4578-9325-4ACD73C097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729836460" y="129540"/>
          <a:ext cx="236924" cy="236924"/>
        </a:xfrm>
        <a:prstGeom prst="rect">
          <a:avLst/>
        </a:prstGeom>
      </xdr:spPr>
    </xdr:pic>
    <xdr:clientData/>
  </xdr:twoCellAnchor>
  <xdr:twoCellAnchor>
    <xdr:from>
      <xdr:col>0</xdr:col>
      <xdr:colOff>933450</xdr:colOff>
      <xdr:row>1</xdr:row>
      <xdr:rowOff>190498</xdr:rowOff>
    </xdr:from>
    <xdr:to>
      <xdr:col>1</xdr:col>
      <xdr:colOff>943425</xdr:colOff>
      <xdr:row>109</xdr:row>
      <xdr:rowOff>190499</xdr:rowOff>
    </xdr:to>
    <xdr:sp macro="" textlink="">
      <xdr:nvSpPr>
        <xdr:cNvPr id="4" name="مستطيل 3">
          <a:extLst>
            <a:ext uri="{FF2B5EF4-FFF2-40B4-BE49-F238E27FC236}">
              <a16:creationId xmlns:a16="http://schemas.microsoft.com/office/drawing/2014/main" id="{346A8381-9716-4054-B92D-812D0253A1BA}"/>
            </a:ext>
          </a:extLst>
        </xdr:cNvPr>
        <xdr:cNvSpPr/>
      </xdr:nvSpPr>
      <xdr:spPr>
        <a:xfrm>
          <a:off x="15762379125" y="990598"/>
          <a:ext cx="972000" cy="20574001"/>
        </a:xfrm>
        <a:prstGeom prst="rect">
          <a:avLst/>
        </a:prstGeom>
        <a:solidFill>
          <a:schemeClr val="accent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1</xdr:col>
      <xdr:colOff>177705</xdr:colOff>
      <xdr:row>2</xdr:row>
      <xdr:rowOff>171454</xdr:rowOff>
    </xdr:from>
    <xdr:to>
      <xdr:col>1</xdr:col>
      <xdr:colOff>897705</xdr:colOff>
      <xdr:row>108</xdr:row>
      <xdr:rowOff>140069</xdr:rowOff>
    </xdr:to>
    <xdr:sp macro="" textlink="">
      <xdr:nvSpPr>
        <xdr:cNvPr id="5" name="مستطيل: زوايا علوية مستديرة 4">
          <a:extLst>
            <a:ext uri="{FF2B5EF4-FFF2-40B4-BE49-F238E27FC236}">
              <a16:creationId xmlns:a16="http://schemas.microsoft.com/office/drawing/2014/main" id="{83AD7C7A-C9F2-4C2B-8F9D-EF9EE2BDBEAE}"/>
            </a:ext>
          </a:extLst>
        </xdr:cNvPr>
        <xdr:cNvSpPr/>
      </xdr:nvSpPr>
      <xdr:spPr>
        <a:xfrm rot="5400000">
          <a:off x="15721923047" y="10479002"/>
          <a:ext cx="19353895" cy="720000"/>
        </a:xfrm>
        <a:prstGeom prst="round2SameRect">
          <a:avLst/>
        </a:prstGeom>
        <a:solidFill>
          <a:schemeClr val="accent1">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1</xdr:col>
      <xdr:colOff>182880</xdr:colOff>
      <xdr:row>11</xdr:row>
      <xdr:rowOff>75467</xdr:rowOff>
    </xdr:from>
    <xdr:to>
      <xdr:col>1</xdr:col>
      <xdr:colOff>916629</xdr:colOff>
      <xdr:row>14</xdr:row>
      <xdr:rowOff>150584</xdr:rowOff>
    </xdr:to>
    <xdr:grpSp>
      <xdr:nvGrpSpPr>
        <xdr:cNvPr id="6" name="مجموعة 5">
          <a:extLst>
            <a:ext uri="{FF2B5EF4-FFF2-40B4-BE49-F238E27FC236}">
              <a16:creationId xmlns:a16="http://schemas.microsoft.com/office/drawing/2014/main" id="{67D6BF24-D386-4683-AAC8-98282D7DE7CD}"/>
            </a:ext>
          </a:extLst>
        </xdr:cNvPr>
        <xdr:cNvGrpSpPr/>
      </xdr:nvGrpSpPr>
      <xdr:grpSpPr>
        <a:xfrm>
          <a:off x="15762405921" y="2780567"/>
          <a:ext cx="733749" cy="646617"/>
          <a:chOff x="11235221046" y="355500"/>
          <a:chExt cx="679781" cy="598992"/>
        </a:xfrm>
        <a:solidFill>
          <a:schemeClr val="accent1">
            <a:lumMod val="75000"/>
          </a:schemeClr>
        </a:solidFill>
      </xdr:grpSpPr>
      <xdr:sp macro="" textlink="">
        <xdr:nvSpPr>
          <xdr:cNvPr id="7" name="مستطيل: زوايا علوية مستديرة 6">
            <a:extLst>
              <a:ext uri="{FF2B5EF4-FFF2-40B4-BE49-F238E27FC236}">
                <a16:creationId xmlns:a16="http://schemas.microsoft.com/office/drawing/2014/main" id="{9A2D5864-E1FA-B5C6-4E37-CB6F34743F17}"/>
              </a:ext>
            </a:extLst>
          </xdr:cNvPr>
          <xdr:cNvSpPr/>
        </xdr:nvSpPr>
        <xdr:spPr>
          <a:xfrm rot="5400000">
            <a:off x="11235556174" y="420996"/>
            <a:ext cx="221306" cy="468000"/>
          </a:xfrm>
          <a:prstGeom prst="round2SameRect">
            <a:avLst>
              <a:gd name="adj1" fmla="val 47500"/>
              <a:gd name="adj2" fmla="val 0"/>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1" fromWordArt="0" anchor="t" anchorCtr="0" forceAA="0" compatLnSpc="1">
            <a:prstTxWarp prst="textNoShape">
              <a:avLst/>
            </a:prstTxWarp>
            <a:noAutofit/>
          </a:bodyPr>
          <a:lstStyle>
            <a:defPPr>
              <a:defRPr lang="ar-SA"/>
            </a:defPPr>
            <a:lvl1pPr marL="0" indent="0" algn="r" defTabSz="914400" rtl="1" eaLnBrk="1" latinLnBrk="0" hangingPunct="1">
              <a:defRPr sz="1100" kern="1200">
                <a:solidFill>
                  <a:schemeClr val="lt1"/>
                </a:solidFill>
                <a:latin typeface="+mn-lt"/>
                <a:ea typeface="+mn-ea"/>
                <a:cs typeface="+mn-cs"/>
              </a:defRPr>
            </a:lvl1pPr>
            <a:lvl2pPr marL="457200" indent="0" algn="r" defTabSz="914400" rtl="1" eaLnBrk="1" latinLnBrk="0" hangingPunct="1">
              <a:defRPr sz="1100" kern="1200">
                <a:solidFill>
                  <a:schemeClr val="lt1"/>
                </a:solidFill>
                <a:latin typeface="+mn-lt"/>
                <a:ea typeface="+mn-ea"/>
                <a:cs typeface="+mn-cs"/>
              </a:defRPr>
            </a:lvl2pPr>
            <a:lvl3pPr marL="914400" indent="0" algn="r" defTabSz="914400" rtl="1" eaLnBrk="1" latinLnBrk="0" hangingPunct="1">
              <a:defRPr sz="1100" kern="1200">
                <a:solidFill>
                  <a:schemeClr val="lt1"/>
                </a:solidFill>
                <a:latin typeface="+mn-lt"/>
                <a:ea typeface="+mn-ea"/>
                <a:cs typeface="+mn-cs"/>
              </a:defRPr>
            </a:lvl3pPr>
            <a:lvl4pPr marL="1371600" indent="0" algn="r" defTabSz="914400" rtl="1" eaLnBrk="1" latinLnBrk="0" hangingPunct="1">
              <a:defRPr sz="1100" kern="1200">
                <a:solidFill>
                  <a:schemeClr val="lt1"/>
                </a:solidFill>
                <a:latin typeface="+mn-lt"/>
                <a:ea typeface="+mn-ea"/>
                <a:cs typeface="+mn-cs"/>
              </a:defRPr>
            </a:lvl4pPr>
            <a:lvl5pPr marL="1828800" indent="0" algn="r" defTabSz="914400" rtl="1" eaLnBrk="1" latinLnBrk="0" hangingPunct="1">
              <a:defRPr sz="1100" kern="1200">
                <a:solidFill>
                  <a:schemeClr val="lt1"/>
                </a:solidFill>
                <a:latin typeface="+mn-lt"/>
                <a:ea typeface="+mn-ea"/>
                <a:cs typeface="+mn-cs"/>
              </a:defRPr>
            </a:lvl5pPr>
            <a:lvl6pPr marL="2286000" indent="0" algn="r" defTabSz="914400" rtl="1" eaLnBrk="1" latinLnBrk="0" hangingPunct="1">
              <a:defRPr sz="1100" kern="1200">
                <a:solidFill>
                  <a:schemeClr val="lt1"/>
                </a:solidFill>
                <a:latin typeface="+mn-lt"/>
                <a:ea typeface="+mn-ea"/>
                <a:cs typeface="+mn-cs"/>
              </a:defRPr>
            </a:lvl6pPr>
            <a:lvl7pPr marL="2743200" indent="0" algn="r" defTabSz="914400" rtl="1" eaLnBrk="1" latinLnBrk="0" hangingPunct="1">
              <a:defRPr sz="1100" kern="1200">
                <a:solidFill>
                  <a:schemeClr val="lt1"/>
                </a:solidFill>
                <a:latin typeface="+mn-lt"/>
                <a:ea typeface="+mn-ea"/>
                <a:cs typeface="+mn-cs"/>
              </a:defRPr>
            </a:lvl7pPr>
            <a:lvl8pPr marL="3200400" indent="0" algn="r" defTabSz="914400" rtl="1" eaLnBrk="1" latinLnBrk="0" hangingPunct="1">
              <a:defRPr sz="1100" kern="1200">
                <a:solidFill>
                  <a:schemeClr val="lt1"/>
                </a:solidFill>
                <a:latin typeface="+mn-lt"/>
                <a:ea typeface="+mn-ea"/>
                <a:cs typeface="+mn-cs"/>
              </a:defRPr>
            </a:lvl8pPr>
            <a:lvl9pPr marL="3657600" indent="0" algn="r" defTabSz="914400" rtl="1" eaLnBrk="1" latinLnBrk="0" hangingPunct="1">
              <a:defRPr sz="1100" kern="1200">
                <a:solidFill>
                  <a:schemeClr val="lt1"/>
                </a:solidFill>
                <a:latin typeface="+mn-lt"/>
                <a:ea typeface="+mn-ea"/>
                <a:cs typeface="+mn-cs"/>
              </a:defRPr>
            </a:lvl9pPr>
          </a:lstStyle>
          <a:p>
            <a:pPr algn="r" rtl="1"/>
            <a:endParaRPr lang="ar-SA" sz="1100"/>
          </a:p>
        </xdr:txBody>
      </xdr:sp>
      <xdr:sp macro="" textlink="">
        <xdr:nvSpPr>
          <xdr:cNvPr id="8" name="شكل حر: شكل 7">
            <a:extLst>
              <a:ext uri="{FF2B5EF4-FFF2-40B4-BE49-F238E27FC236}">
                <a16:creationId xmlns:a16="http://schemas.microsoft.com/office/drawing/2014/main" id="{1D0543BE-0699-E31F-F5AF-42753A8B5D06}"/>
              </a:ext>
            </a:extLst>
          </xdr:cNvPr>
          <xdr:cNvSpPr/>
        </xdr:nvSpPr>
        <xdr:spPr>
          <a:xfrm rot="10800000">
            <a:off x="11235221046" y="355500"/>
            <a:ext cx="216000" cy="598992"/>
          </a:xfrm>
          <a:custGeom>
            <a:avLst/>
            <a:gdLst>
              <a:gd name="connsiteX0" fmla="*/ 178008 w 191775"/>
              <a:gd name="connsiteY0" fmla="*/ 0 h 571500"/>
              <a:gd name="connsiteX1" fmla="*/ 191775 w 191775"/>
              <a:gd name="connsiteY1" fmla="*/ 68190 h 571500"/>
              <a:gd name="connsiteX2" fmla="*/ 191775 w 191775"/>
              <a:gd name="connsiteY2" fmla="*/ 503311 h 571500"/>
              <a:gd name="connsiteX3" fmla="*/ 178008 w 191775"/>
              <a:gd name="connsiteY3" fmla="*/ 571500 h 571500"/>
              <a:gd name="connsiteX4" fmla="*/ 0 w 191775"/>
              <a:gd name="connsiteY4" fmla="*/ 393492 h 571500"/>
              <a:gd name="connsiteX5" fmla="*/ 0 w 191775"/>
              <a:gd name="connsiteY5" fmla="*/ 178008 h 571500"/>
              <a:gd name="connsiteX6" fmla="*/ 178008 w 191775"/>
              <a:gd name="connsiteY6" fmla="*/ 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91775" h="571500">
                <a:moveTo>
                  <a:pt x="178008" y="0"/>
                </a:moveTo>
                <a:lnTo>
                  <a:pt x="191775" y="68190"/>
                </a:lnTo>
                <a:lnTo>
                  <a:pt x="191775" y="503311"/>
                </a:lnTo>
                <a:lnTo>
                  <a:pt x="178008" y="571500"/>
                </a:lnTo>
                <a:cubicBezTo>
                  <a:pt x="178008" y="473189"/>
                  <a:pt x="98311" y="393492"/>
                  <a:pt x="0" y="393492"/>
                </a:cubicBezTo>
                <a:lnTo>
                  <a:pt x="0" y="178008"/>
                </a:lnTo>
                <a:cubicBezTo>
                  <a:pt x="98311" y="178008"/>
                  <a:pt x="178008" y="98311"/>
                  <a:pt x="178008" y="0"/>
                </a:cubicBezTo>
                <a:close/>
              </a:path>
            </a:pathLst>
          </a:cu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1" anchor="ctr">
            <a:noAutofit/>
          </a:bodyPr>
          <a:lstStyle>
            <a:defPPr>
              <a:defRPr lang="ar-SA"/>
            </a:defPPr>
            <a:lvl1pPr marL="0" algn="r" defTabSz="914400" rtl="1" eaLnBrk="1" latinLnBrk="0" hangingPunct="1">
              <a:defRPr sz="1800" kern="1200">
                <a:solidFill>
                  <a:schemeClr val="lt1"/>
                </a:solidFill>
                <a:latin typeface="+mn-lt"/>
                <a:ea typeface="+mn-ea"/>
                <a:cs typeface="+mn-cs"/>
              </a:defRPr>
            </a:lvl1pPr>
            <a:lvl2pPr marL="457200" algn="r" defTabSz="914400" rtl="1" eaLnBrk="1" latinLnBrk="0" hangingPunct="1">
              <a:defRPr sz="1800" kern="1200">
                <a:solidFill>
                  <a:schemeClr val="lt1"/>
                </a:solidFill>
                <a:latin typeface="+mn-lt"/>
                <a:ea typeface="+mn-ea"/>
                <a:cs typeface="+mn-cs"/>
              </a:defRPr>
            </a:lvl2pPr>
            <a:lvl3pPr marL="914400" algn="r" defTabSz="914400" rtl="1" eaLnBrk="1" latinLnBrk="0" hangingPunct="1">
              <a:defRPr sz="1800" kern="1200">
                <a:solidFill>
                  <a:schemeClr val="lt1"/>
                </a:solidFill>
                <a:latin typeface="+mn-lt"/>
                <a:ea typeface="+mn-ea"/>
                <a:cs typeface="+mn-cs"/>
              </a:defRPr>
            </a:lvl3pPr>
            <a:lvl4pPr marL="1371600" algn="r" defTabSz="914400" rtl="1" eaLnBrk="1" latinLnBrk="0" hangingPunct="1">
              <a:defRPr sz="1800" kern="1200">
                <a:solidFill>
                  <a:schemeClr val="lt1"/>
                </a:solidFill>
                <a:latin typeface="+mn-lt"/>
                <a:ea typeface="+mn-ea"/>
                <a:cs typeface="+mn-cs"/>
              </a:defRPr>
            </a:lvl4pPr>
            <a:lvl5pPr marL="1828800" algn="r" defTabSz="914400" rtl="1" eaLnBrk="1" latinLnBrk="0" hangingPunct="1">
              <a:defRPr sz="1800" kern="1200">
                <a:solidFill>
                  <a:schemeClr val="lt1"/>
                </a:solidFill>
                <a:latin typeface="+mn-lt"/>
                <a:ea typeface="+mn-ea"/>
                <a:cs typeface="+mn-cs"/>
              </a:defRPr>
            </a:lvl5pPr>
            <a:lvl6pPr marL="2286000" algn="r" defTabSz="914400" rtl="1" eaLnBrk="1" latinLnBrk="0" hangingPunct="1">
              <a:defRPr sz="1800" kern="1200">
                <a:solidFill>
                  <a:schemeClr val="lt1"/>
                </a:solidFill>
                <a:latin typeface="+mn-lt"/>
                <a:ea typeface="+mn-ea"/>
                <a:cs typeface="+mn-cs"/>
              </a:defRPr>
            </a:lvl6pPr>
            <a:lvl7pPr marL="2743200" algn="r" defTabSz="914400" rtl="1" eaLnBrk="1" latinLnBrk="0" hangingPunct="1">
              <a:defRPr sz="1800" kern="1200">
                <a:solidFill>
                  <a:schemeClr val="lt1"/>
                </a:solidFill>
                <a:latin typeface="+mn-lt"/>
                <a:ea typeface="+mn-ea"/>
                <a:cs typeface="+mn-cs"/>
              </a:defRPr>
            </a:lvl7pPr>
            <a:lvl8pPr marL="3200400" algn="r" defTabSz="914400" rtl="1" eaLnBrk="1" latinLnBrk="0" hangingPunct="1">
              <a:defRPr sz="1800" kern="1200">
                <a:solidFill>
                  <a:schemeClr val="lt1"/>
                </a:solidFill>
                <a:latin typeface="+mn-lt"/>
                <a:ea typeface="+mn-ea"/>
                <a:cs typeface="+mn-cs"/>
              </a:defRPr>
            </a:lvl8pPr>
            <a:lvl9pPr marL="3657600" algn="r" defTabSz="914400" rtl="1" eaLnBrk="1" latinLnBrk="0" hangingPunct="1">
              <a:defRPr sz="1800" kern="1200">
                <a:solidFill>
                  <a:schemeClr val="lt1"/>
                </a:solidFill>
                <a:latin typeface="+mn-lt"/>
                <a:ea typeface="+mn-ea"/>
                <a:cs typeface="+mn-cs"/>
              </a:defRPr>
            </a:lvl9pPr>
          </a:lstStyle>
          <a:p>
            <a:pPr algn="ctr"/>
            <a:endParaRPr lang="ar-SA"/>
          </a:p>
        </xdr:txBody>
      </xdr:sp>
    </xdr:grpSp>
    <xdr:clientData/>
  </xdr:twoCellAnchor>
  <xdr:twoCellAnchor editAs="oneCell">
    <xdr:from>
      <xdr:col>1</xdr:col>
      <xdr:colOff>228600</xdr:colOff>
      <xdr:row>5</xdr:row>
      <xdr:rowOff>4217</xdr:rowOff>
    </xdr:from>
    <xdr:to>
      <xdr:col>2</xdr:col>
      <xdr:colOff>19050</xdr:colOff>
      <xdr:row>6</xdr:row>
      <xdr:rowOff>114303</xdr:rowOff>
    </xdr:to>
    <xdr:pic>
      <xdr:nvPicPr>
        <xdr:cNvPr id="9" name="logo">
          <a:extLst>
            <a:ext uri="{FF2B5EF4-FFF2-40B4-BE49-F238E27FC236}">
              <a16:creationId xmlns:a16="http://schemas.microsoft.com/office/drawing/2014/main" id="{99A360C3-F9BA-4CB0-B380-B7A04FD35D1C}"/>
            </a:ext>
          </a:extLst>
        </xdr:cNvPr>
        <xdr:cNvPicPr>
          <a:picLocks noChangeAspect="1"/>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7559" y1="39685" x2="47559" y2="40909"/>
                      <a14:foregroundMark x1="64160" y1="37238" x2="64160" y2="37238"/>
                      <a14:foregroundMark x1="57910" y1="75524" x2="57910" y2="75524"/>
                    </a14:backgroundRemoval>
                  </a14:imgEffect>
                </a14:imgLayer>
              </a14:imgProps>
            </a:ext>
            <a:ext uri="{28A0092B-C50C-407E-A947-70E740481C1C}">
              <a14:useLocalDpi xmlns:a14="http://schemas.microsoft.com/office/drawing/2010/main" val="0"/>
            </a:ext>
          </a:extLst>
        </a:blip>
        <a:srcRect l="9656" t="11339" r="12413" b="32930"/>
        <a:stretch/>
      </xdr:blipFill>
      <xdr:spPr>
        <a:xfrm>
          <a:off x="15762341475" y="1566317"/>
          <a:ext cx="752475" cy="300586"/>
        </a:xfrm>
        <a:prstGeom prst="rect">
          <a:avLst/>
        </a:prstGeom>
      </xdr:spPr>
    </xdr:pic>
    <xdr:clientData/>
  </xdr:twoCellAnchor>
  <xdr:twoCellAnchor>
    <xdr:from>
      <xdr:col>1</xdr:col>
      <xdr:colOff>304801</xdr:colOff>
      <xdr:row>7</xdr:row>
      <xdr:rowOff>180976</xdr:rowOff>
    </xdr:from>
    <xdr:to>
      <xdr:col>1</xdr:col>
      <xdr:colOff>838201</xdr:colOff>
      <xdr:row>9</xdr:row>
      <xdr:rowOff>85726</xdr:rowOff>
    </xdr:to>
    <xdr:sp macro="" textlink="">
      <xdr:nvSpPr>
        <xdr:cNvPr id="10" name="Main">
          <a:hlinkClick xmlns:r="http://schemas.openxmlformats.org/officeDocument/2006/relationships" r:id="rId4"/>
          <a:extLst>
            <a:ext uri="{FF2B5EF4-FFF2-40B4-BE49-F238E27FC236}">
              <a16:creationId xmlns:a16="http://schemas.microsoft.com/office/drawing/2014/main" id="{632AEE44-B910-4DC2-BB9D-B2B337914C38}"/>
            </a:ext>
          </a:extLst>
        </xdr:cNvPr>
        <xdr:cNvSpPr txBox="1"/>
      </xdr:nvSpPr>
      <xdr:spPr>
        <a:xfrm>
          <a:off x="15762484349" y="2124076"/>
          <a:ext cx="533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Main</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304801</xdr:colOff>
      <xdr:row>10</xdr:row>
      <xdr:rowOff>142876</xdr:rowOff>
    </xdr:from>
    <xdr:to>
      <xdr:col>1</xdr:col>
      <xdr:colOff>838201</xdr:colOff>
      <xdr:row>15</xdr:row>
      <xdr:rowOff>38101</xdr:rowOff>
    </xdr:to>
    <xdr:sp macro="" textlink="">
      <xdr:nvSpPr>
        <xdr:cNvPr id="11" name="Filter">
          <a:hlinkClick xmlns:r="http://schemas.openxmlformats.org/officeDocument/2006/relationships" r:id="rId5"/>
          <a:extLst>
            <a:ext uri="{FF2B5EF4-FFF2-40B4-BE49-F238E27FC236}">
              <a16:creationId xmlns:a16="http://schemas.microsoft.com/office/drawing/2014/main" id="{9E7CE656-F0CF-4149-9C57-1BBAFDD561B8}"/>
            </a:ext>
          </a:extLst>
        </xdr:cNvPr>
        <xdr:cNvSpPr txBox="1"/>
      </xdr:nvSpPr>
      <xdr:spPr>
        <a:xfrm>
          <a:off x="15762484349" y="2657476"/>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Filter</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304801</xdr:colOff>
      <xdr:row>18</xdr:row>
      <xdr:rowOff>1</xdr:rowOff>
    </xdr:from>
    <xdr:to>
      <xdr:col>1</xdr:col>
      <xdr:colOff>838201</xdr:colOff>
      <xdr:row>22</xdr:row>
      <xdr:rowOff>85726</xdr:rowOff>
    </xdr:to>
    <xdr:sp macro="" textlink="">
      <xdr:nvSpPr>
        <xdr:cNvPr id="12" name="Table">
          <a:hlinkClick xmlns:r="http://schemas.openxmlformats.org/officeDocument/2006/relationships" r:id="rId6"/>
          <a:extLst>
            <a:ext uri="{FF2B5EF4-FFF2-40B4-BE49-F238E27FC236}">
              <a16:creationId xmlns:a16="http://schemas.microsoft.com/office/drawing/2014/main" id="{EADC4C0D-01F5-4C18-BD55-85FE8AD0039E}"/>
            </a:ext>
          </a:extLst>
        </xdr:cNvPr>
        <xdr:cNvSpPr txBox="1"/>
      </xdr:nvSpPr>
      <xdr:spPr>
        <a:xfrm>
          <a:off x="15762484349" y="4038601"/>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Table</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142876</xdr:colOff>
      <xdr:row>25</xdr:row>
      <xdr:rowOff>47626</xdr:rowOff>
    </xdr:from>
    <xdr:to>
      <xdr:col>2</xdr:col>
      <xdr:colOff>38100</xdr:colOff>
      <xdr:row>28</xdr:row>
      <xdr:rowOff>28576</xdr:rowOff>
    </xdr:to>
    <xdr:sp macro="" textlink="">
      <xdr:nvSpPr>
        <xdr:cNvPr id="13" name="Dashboard">
          <a:hlinkClick xmlns:r="http://schemas.openxmlformats.org/officeDocument/2006/relationships" r:id="rId7"/>
          <a:extLst>
            <a:ext uri="{FF2B5EF4-FFF2-40B4-BE49-F238E27FC236}">
              <a16:creationId xmlns:a16="http://schemas.microsoft.com/office/drawing/2014/main" id="{CBE1B462-B115-4418-B440-0E32D28C480F}"/>
            </a:ext>
          </a:extLst>
        </xdr:cNvPr>
        <xdr:cNvSpPr txBox="1"/>
      </xdr:nvSpPr>
      <xdr:spPr>
        <a:xfrm>
          <a:off x="15762322425" y="5419726"/>
          <a:ext cx="857249"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Dashboard</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0</xdr:row>
      <xdr:rowOff>95250</xdr:rowOff>
    </xdr:from>
    <xdr:to>
      <xdr:col>12</xdr:col>
      <xdr:colOff>845820</xdr:colOff>
      <xdr:row>0</xdr:row>
      <xdr:rowOff>565150</xdr:rowOff>
    </xdr:to>
    <xdr:sp macro="" textlink="">
      <xdr:nvSpPr>
        <xdr:cNvPr id="2" name="Rectangle: Rounded Corners 1">
          <a:extLst>
            <a:ext uri="{FF2B5EF4-FFF2-40B4-BE49-F238E27FC236}">
              <a16:creationId xmlns:a16="http://schemas.microsoft.com/office/drawing/2014/main" id="{C2AA3268-A3CF-3E9C-5B46-9A9FBC2D5CB3}"/>
            </a:ext>
          </a:extLst>
        </xdr:cNvPr>
        <xdr:cNvSpPr/>
      </xdr:nvSpPr>
      <xdr:spPr>
        <a:xfrm>
          <a:off x="15721119180" y="95250"/>
          <a:ext cx="13190220" cy="469900"/>
        </a:xfrm>
        <a:prstGeom prst="roundRect">
          <a:avLst/>
        </a:prstGeom>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marL="0" marR="0" lvl="0" indent="0" algn="ctr" defTabSz="914400" rtl="1" eaLnBrk="1" fontAlgn="auto" latinLnBrk="0" hangingPunct="1">
            <a:lnSpc>
              <a:spcPct val="100000"/>
            </a:lnSpc>
            <a:spcBef>
              <a:spcPts val="0"/>
            </a:spcBef>
            <a:spcAft>
              <a:spcPts val="0"/>
            </a:spcAft>
            <a:buClrTx/>
            <a:buSzTx/>
            <a:buFontTx/>
            <a:buNone/>
            <a:tabLst/>
            <a:defRPr/>
          </a:pPr>
          <a:r>
            <a:rPr lang="ar-SA" sz="1800" b="1">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جدول طلبات السوق الالكتروني</a:t>
          </a:r>
        </a:p>
      </xdr:txBody>
    </xdr:sp>
    <xdr:clientData/>
  </xdr:twoCellAnchor>
  <xdr:twoCellAnchor>
    <xdr:from>
      <xdr:col>13</xdr:col>
      <xdr:colOff>717550</xdr:colOff>
      <xdr:row>0</xdr:row>
      <xdr:rowOff>95250</xdr:rowOff>
    </xdr:from>
    <xdr:to>
      <xdr:col>18</xdr:col>
      <xdr:colOff>6350</xdr:colOff>
      <xdr:row>0</xdr:row>
      <xdr:rowOff>565150</xdr:rowOff>
    </xdr:to>
    <xdr:sp macro="" textlink="">
      <xdr:nvSpPr>
        <xdr:cNvPr id="3" name="Rectangle: Rounded Corners 2">
          <a:extLst>
            <a:ext uri="{FF2B5EF4-FFF2-40B4-BE49-F238E27FC236}">
              <a16:creationId xmlns:a16="http://schemas.microsoft.com/office/drawing/2014/main" id="{133E5A88-764A-3BCA-79DC-8ABBFC0A93BB}"/>
            </a:ext>
          </a:extLst>
        </xdr:cNvPr>
        <xdr:cNvSpPr/>
      </xdr:nvSpPr>
      <xdr:spPr>
        <a:xfrm>
          <a:off x="15695409300" y="95250"/>
          <a:ext cx="4965700" cy="469900"/>
        </a:xfrm>
        <a:prstGeom prst="roundRect">
          <a:avLst/>
        </a:prstGeom>
        <a:solidFill>
          <a:schemeClr val="accent6">
            <a:lumMod val="60000"/>
            <a:lumOff val="4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marL="0" marR="0" lvl="0" indent="0" algn="ctr" defTabSz="914400" rtl="1" eaLnBrk="1" fontAlgn="auto" latinLnBrk="0" hangingPunct="1">
            <a:lnSpc>
              <a:spcPct val="100000"/>
            </a:lnSpc>
            <a:spcBef>
              <a:spcPts val="0"/>
            </a:spcBef>
            <a:spcAft>
              <a:spcPts val="0"/>
            </a:spcAft>
            <a:buClrTx/>
            <a:buSzTx/>
            <a:buFontTx/>
            <a:buNone/>
            <a:tabLst/>
            <a:defRPr/>
          </a:pPr>
          <a:r>
            <a:rPr lang="ar-SA" sz="1400" b="1">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الطلبات حسب</a:t>
          </a:r>
          <a:r>
            <a:rPr lang="ar-SA" sz="1400" b="1" baseline="0">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الجهة</a:t>
          </a:r>
        </a:p>
      </xdr:txBody>
    </xdr:sp>
    <xdr:clientData/>
  </xdr:twoCellAnchor>
  <xdr:twoCellAnchor>
    <xdr:from>
      <xdr:col>1</xdr:col>
      <xdr:colOff>752475</xdr:colOff>
      <xdr:row>1</xdr:row>
      <xdr:rowOff>0</xdr:rowOff>
    </xdr:from>
    <xdr:to>
      <xdr:col>14</xdr:col>
      <xdr:colOff>450</xdr:colOff>
      <xdr:row>43</xdr:row>
      <xdr:rowOff>47626</xdr:rowOff>
    </xdr:to>
    <xdr:sp macro="" textlink="">
      <xdr:nvSpPr>
        <xdr:cNvPr id="4" name="مستطيل 3">
          <a:extLst>
            <a:ext uri="{FF2B5EF4-FFF2-40B4-BE49-F238E27FC236}">
              <a16:creationId xmlns:a16="http://schemas.microsoft.com/office/drawing/2014/main" id="{7E06C867-E9D0-4659-A74B-078C01D19097}"/>
            </a:ext>
          </a:extLst>
        </xdr:cNvPr>
        <xdr:cNvSpPr/>
      </xdr:nvSpPr>
      <xdr:spPr>
        <a:xfrm>
          <a:off x="15749425125" y="600075"/>
          <a:ext cx="972000" cy="8448676"/>
        </a:xfrm>
        <a:prstGeom prst="rect">
          <a:avLst/>
        </a:prstGeom>
        <a:solidFill>
          <a:schemeClr val="accent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1</xdr:col>
      <xdr:colOff>944880</xdr:colOff>
      <xdr:row>2</xdr:row>
      <xdr:rowOff>3</xdr:rowOff>
    </xdr:from>
    <xdr:to>
      <xdr:col>13</xdr:col>
      <xdr:colOff>709110</xdr:colOff>
      <xdr:row>43</xdr:row>
      <xdr:rowOff>47633</xdr:rowOff>
    </xdr:to>
    <xdr:sp macro="" textlink="">
      <xdr:nvSpPr>
        <xdr:cNvPr id="5" name="مستطيل: زوايا علوية مستديرة 4">
          <a:extLst>
            <a:ext uri="{FF2B5EF4-FFF2-40B4-BE49-F238E27FC236}">
              <a16:creationId xmlns:a16="http://schemas.microsoft.com/office/drawing/2014/main" id="{5C2761A9-4698-4D15-A557-73614D4445FD}"/>
            </a:ext>
          </a:extLst>
        </xdr:cNvPr>
        <xdr:cNvSpPr/>
      </xdr:nvSpPr>
      <xdr:spPr>
        <a:xfrm rot="5400000">
          <a:off x="15714724820" y="4359373"/>
          <a:ext cx="7858130" cy="724350"/>
        </a:xfrm>
        <a:prstGeom prst="round2Same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2</xdr:col>
      <xdr:colOff>1905</xdr:colOff>
      <xdr:row>16</xdr:row>
      <xdr:rowOff>50702</xdr:rowOff>
    </xdr:from>
    <xdr:to>
      <xdr:col>13</xdr:col>
      <xdr:colOff>737559</xdr:colOff>
      <xdr:row>19</xdr:row>
      <xdr:rowOff>97244</xdr:rowOff>
    </xdr:to>
    <xdr:grpSp>
      <xdr:nvGrpSpPr>
        <xdr:cNvPr id="6" name="مجموعة 5">
          <a:extLst>
            <a:ext uri="{FF2B5EF4-FFF2-40B4-BE49-F238E27FC236}">
              <a16:creationId xmlns:a16="http://schemas.microsoft.com/office/drawing/2014/main" id="{5FA682EB-E7F9-494B-8062-817BF8EE5DD4}"/>
            </a:ext>
          </a:extLst>
        </xdr:cNvPr>
        <xdr:cNvGrpSpPr/>
      </xdr:nvGrpSpPr>
      <xdr:grpSpPr>
        <a:xfrm>
          <a:off x="15749450016" y="3651152"/>
          <a:ext cx="737559" cy="646617"/>
          <a:chOff x="11235221046" y="355500"/>
          <a:chExt cx="679781" cy="598992"/>
        </a:xfrm>
        <a:solidFill>
          <a:schemeClr val="accent6"/>
        </a:solidFill>
      </xdr:grpSpPr>
      <xdr:sp macro="" textlink="">
        <xdr:nvSpPr>
          <xdr:cNvPr id="7" name="مستطيل: زوايا علوية مستديرة 6">
            <a:extLst>
              <a:ext uri="{FF2B5EF4-FFF2-40B4-BE49-F238E27FC236}">
                <a16:creationId xmlns:a16="http://schemas.microsoft.com/office/drawing/2014/main" id="{655A5C63-20B7-A1CD-4A83-C7C97BDE3D69}"/>
              </a:ext>
            </a:extLst>
          </xdr:cNvPr>
          <xdr:cNvSpPr/>
        </xdr:nvSpPr>
        <xdr:spPr>
          <a:xfrm rot="5400000">
            <a:off x="11235556174" y="420996"/>
            <a:ext cx="221306" cy="468000"/>
          </a:xfrm>
          <a:prstGeom prst="round2SameRect">
            <a:avLst>
              <a:gd name="adj1" fmla="val 47500"/>
              <a:gd name="adj2" fmla="val 0"/>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1" fromWordArt="0" anchor="t" anchorCtr="0" forceAA="0" compatLnSpc="1">
            <a:prstTxWarp prst="textNoShape">
              <a:avLst/>
            </a:prstTxWarp>
            <a:noAutofit/>
          </a:bodyPr>
          <a:lstStyle>
            <a:defPPr>
              <a:defRPr lang="ar-SA"/>
            </a:defPPr>
            <a:lvl1pPr marL="0" indent="0" algn="r" defTabSz="914400" rtl="1" eaLnBrk="1" latinLnBrk="0" hangingPunct="1">
              <a:defRPr sz="1100" kern="1200">
                <a:solidFill>
                  <a:schemeClr val="lt1"/>
                </a:solidFill>
                <a:latin typeface="+mn-lt"/>
                <a:ea typeface="+mn-ea"/>
                <a:cs typeface="+mn-cs"/>
              </a:defRPr>
            </a:lvl1pPr>
            <a:lvl2pPr marL="457200" indent="0" algn="r" defTabSz="914400" rtl="1" eaLnBrk="1" latinLnBrk="0" hangingPunct="1">
              <a:defRPr sz="1100" kern="1200">
                <a:solidFill>
                  <a:schemeClr val="lt1"/>
                </a:solidFill>
                <a:latin typeface="+mn-lt"/>
                <a:ea typeface="+mn-ea"/>
                <a:cs typeface="+mn-cs"/>
              </a:defRPr>
            </a:lvl2pPr>
            <a:lvl3pPr marL="914400" indent="0" algn="r" defTabSz="914400" rtl="1" eaLnBrk="1" latinLnBrk="0" hangingPunct="1">
              <a:defRPr sz="1100" kern="1200">
                <a:solidFill>
                  <a:schemeClr val="lt1"/>
                </a:solidFill>
                <a:latin typeface="+mn-lt"/>
                <a:ea typeface="+mn-ea"/>
                <a:cs typeface="+mn-cs"/>
              </a:defRPr>
            </a:lvl3pPr>
            <a:lvl4pPr marL="1371600" indent="0" algn="r" defTabSz="914400" rtl="1" eaLnBrk="1" latinLnBrk="0" hangingPunct="1">
              <a:defRPr sz="1100" kern="1200">
                <a:solidFill>
                  <a:schemeClr val="lt1"/>
                </a:solidFill>
                <a:latin typeface="+mn-lt"/>
                <a:ea typeface="+mn-ea"/>
                <a:cs typeface="+mn-cs"/>
              </a:defRPr>
            </a:lvl4pPr>
            <a:lvl5pPr marL="1828800" indent="0" algn="r" defTabSz="914400" rtl="1" eaLnBrk="1" latinLnBrk="0" hangingPunct="1">
              <a:defRPr sz="1100" kern="1200">
                <a:solidFill>
                  <a:schemeClr val="lt1"/>
                </a:solidFill>
                <a:latin typeface="+mn-lt"/>
                <a:ea typeface="+mn-ea"/>
                <a:cs typeface="+mn-cs"/>
              </a:defRPr>
            </a:lvl5pPr>
            <a:lvl6pPr marL="2286000" indent="0" algn="r" defTabSz="914400" rtl="1" eaLnBrk="1" latinLnBrk="0" hangingPunct="1">
              <a:defRPr sz="1100" kern="1200">
                <a:solidFill>
                  <a:schemeClr val="lt1"/>
                </a:solidFill>
                <a:latin typeface="+mn-lt"/>
                <a:ea typeface="+mn-ea"/>
                <a:cs typeface="+mn-cs"/>
              </a:defRPr>
            </a:lvl6pPr>
            <a:lvl7pPr marL="2743200" indent="0" algn="r" defTabSz="914400" rtl="1" eaLnBrk="1" latinLnBrk="0" hangingPunct="1">
              <a:defRPr sz="1100" kern="1200">
                <a:solidFill>
                  <a:schemeClr val="lt1"/>
                </a:solidFill>
                <a:latin typeface="+mn-lt"/>
                <a:ea typeface="+mn-ea"/>
                <a:cs typeface="+mn-cs"/>
              </a:defRPr>
            </a:lvl7pPr>
            <a:lvl8pPr marL="3200400" indent="0" algn="r" defTabSz="914400" rtl="1" eaLnBrk="1" latinLnBrk="0" hangingPunct="1">
              <a:defRPr sz="1100" kern="1200">
                <a:solidFill>
                  <a:schemeClr val="lt1"/>
                </a:solidFill>
                <a:latin typeface="+mn-lt"/>
                <a:ea typeface="+mn-ea"/>
                <a:cs typeface="+mn-cs"/>
              </a:defRPr>
            </a:lvl8pPr>
            <a:lvl9pPr marL="3657600" indent="0" algn="r" defTabSz="914400" rtl="1" eaLnBrk="1" latinLnBrk="0" hangingPunct="1">
              <a:defRPr sz="1100" kern="1200">
                <a:solidFill>
                  <a:schemeClr val="lt1"/>
                </a:solidFill>
                <a:latin typeface="+mn-lt"/>
                <a:ea typeface="+mn-ea"/>
                <a:cs typeface="+mn-cs"/>
              </a:defRPr>
            </a:lvl9pPr>
          </a:lstStyle>
          <a:p>
            <a:pPr algn="r" rtl="1"/>
            <a:endParaRPr lang="ar-SA" sz="1100"/>
          </a:p>
        </xdr:txBody>
      </xdr:sp>
      <xdr:sp macro="" textlink="">
        <xdr:nvSpPr>
          <xdr:cNvPr id="8" name="شكل حر: شكل 7">
            <a:extLst>
              <a:ext uri="{FF2B5EF4-FFF2-40B4-BE49-F238E27FC236}">
                <a16:creationId xmlns:a16="http://schemas.microsoft.com/office/drawing/2014/main" id="{E8A05B0B-6A53-43D4-873C-8AD75862284B}"/>
              </a:ext>
            </a:extLst>
          </xdr:cNvPr>
          <xdr:cNvSpPr/>
        </xdr:nvSpPr>
        <xdr:spPr>
          <a:xfrm rot="10800000">
            <a:off x="11235221046" y="355500"/>
            <a:ext cx="216000" cy="598992"/>
          </a:xfrm>
          <a:custGeom>
            <a:avLst/>
            <a:gdLst>
              <a:gd name="connsiteX0" fmla="*/ 178008 w 191775"/>
              <a:gd name="connsiteY0" fmla="*/ 0 h 571500"/>
              <a:gd name="connsiteX1" fmla="*/ 191775 w 191775"/>
              <a:gd name="connsiteY1" fmla="*/ 68190 h 571500"/>
              <a:gd name="connsiteX2" fmla="*/ 191775 w 191775"/>
              <a:gd name="connsiteY2" fmla="*/ 503311 h 571500"/>
              <a:gd name="connsiteX3" fmla="*/ 178008 w 191775"/>
              <a:gd name="connsiteY3" fmla="*/ 571500 h 571500"/>
              <a:gd name="connsiteX4" fmla="*/ 0 w 191775"/>
              <a:gd name="connsiteY4" fmla="*/ 393492 h 571500"/>
              <a:gd name="connsiteX5" fmla="*/ 0 w 191775"/>
              <a:gd name="connsiteY5" fmla="*/ 178008 h 571500"/>
              <a:gd name="connsiteX6" fmla="*/ 178008 w 191775"/>
              <a:gd name="connsiteY6" fmla="*/ 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91775" h="571500">
                <a:moveTo>
                  <a:pt x="178008" y="0"/>
                </a:moveTo>
                <a:lnTo>
                  <a:pt x="191775" y="68190"/>
                </a:lnTo>
                <a:lnTo>
                  <a:pt x="191775" y="503311"/>
                </a:lnTo>
                <a:lnTo>
                  <a:pt x="178008" y="571500"/>
                </a:lnTo>
                <a:cubicBezTo>
                  <a:pt x="178008" y="473189"/>
                  <a:pt x="98311" y="393492"/>
                  <a:pt x="0" y="393492"/>
                </a:cubicBezTo>
                <a:lnTo>
                  <a:pt x="0" y="178008"/>
                </a:lnTo>
                <a:cubicBezTo>
                  <a:pt x="98311" y="178008"/>
                  <a:pt x="178008" y="98311"/>
                  <a:pt x="178008" y="0"/>
                </a:cubicBezTo>
                <a:close/>
              </a:path>
            </a:pathLst>
          </a:cu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1" anchor="ctr">
            <a:noAutofit/>
          </a:bodyPr>
          <a:lstStyle>
            <a:defPPr>
              <a:defRPr lang="ar-SA"/>
            </a:defPPr>
            <a:lvl1pPr marL="0" algn="r" defTabSz="914400" rtl="1" eaLnBrk="1" latinLnBrk="0" hangingPunct="1">
              <a:defRPr sz="1800" kern="1200">
                <a:solidFill>
                  <a:schemeClr val="lt1"/>
                </a:solidFill>
                <a:latin typeface="+mn-lt"/>
                <a:ea typeface="+mn-ea"/>
                <a:cs typeface="+mn-cs"/>
              </a:defRPr>
            </a:lvl1pPr>
            <a:lvl2pPr marL="457200" algn="r" defTabSz="914400" rtl="1" eaLnBrk="1" latinLnBrk="0" hangingPunct="1">
              <a:defRPr sz="1800" kern="1200">
                <a:solidFill>
                  <a:schemeClr val="lt1"/>
                </a:solidFill>
                <a:latin typeface="+mn-lt"/>
                <a:ea typeface="+mn-ea"/>
                <a:cs typeface="+mn-cs"/>
              </a:defRPr>
            </a:lvl2pPr>
            <a:lvl3pPr marL="914400" algn="r" defTabSz="914400" rtl="1" eaLnBrk="1" latinLnBrk="0" hangingPunct="1">
              <a:defRPr sz="1800" kern="1200">
                <a:solidFill>
                  <a:schemeClr val="lt1"/>
                </a:solidFill>
                <a:latin typeface="+mn-lt"/>
                <a:ea typeface="+mn-ea"/>
                <a:cs typeface="+mn-cs"/>
              </a:defRPr>
            </a:lvl3pPr>
            <a:lvl4pPr marL="1371600" algn="r" defTabSz="914400" rtl="1" eaLnBrk="1" latinLnBrk="0" hangingPunct="1">
              <a:defRPr sz="1800" kern="1200">
                <a:solidFill>
                  <a:schemeClr val="lt1"/>
                </a:solidFill>
                <a:latin typeface="+mn-lt"/>
                <a:ea typeface="+mn-ea"/>
                <a:cs typeface="+mn-cs"/>
              </a:defRPr>
            </a:lvl4pPr>
            <a:lvl5pPr marL="1828800" algn="r" defTabSz="914400" rtl="1" eaLnBrk="1" latinLnBrk="0" hangingPunct="1">
              <a:defRPr sz="1800" kern="1200">
                <a:solidFill>
                  <a:schemeClr val="lt1"/>
                </a:solidFill>
                <a:latin typeface="+mn-lt"/>
                <a:ea typeface="+mn-ea"/>
                <a:cs typeface="+mn-cs"/>
              </a:defRPr>
            </a:lvl5pPr>
            <a:lvl6pPr marL="2286000" algn="r" defTabSz="914400" rtl="1" eaLnBrk="1" latinLnBrk="0" hangingPunct="1">
              <a:defRPr sz="1800" kern="1200">
                <a:solidFill>
                  <a:schemeClr val="lt1"/>
                </a:solidFill>
                <a:latin typeface="+mn-lt"/>
                <a:ea typeface="+mn-ea"/>
                <a:cs typeface="+mn-cs"/>
              </a:defRPr>
            </a:lvl6pPr>
            <a:lvl7pPr marL="2743200" algn="r" defTabSz="914400" rtl="1" eaLnBrk="1" latinLnBrk="0" hangingPunct="1">
              <a:defRPr sz="1800" kern="1200">
                <a:solidFill>
                  <a:schemeClr val="lt1"/>
                </a:solidFill>
                <a:latin typeface="+mn-lt"/>
                <a:ea typeface="+mn-ea"/>
                <a:cs typeface="+mn-cs"/>
              </a:defRPr>
            </a:lvl7pPr>
            <a:lvl8pPr marL="3200400" algn="r" defTabSz="914400" rtl="1" eaLnBrk="1" latinLnBrk="0" hangingPunct="1">
              <a:defRPr sz="1800" kern="1200">
                <a:solidFill>
                  <a:schemeClr val="lt1"/>
                </a:solidFill>
                <a:latin typeface="+mn-lt"/>
                <a:ea typeface="+mn-ea"/>
                <a:cs typeface="+mn-cs"/>
              </a:defRPr>
            </a:lvl8pPr>
            <a:lvl9pPr marL="3657600" algn="r" defTabSz="914400" rtl="1" eaLnBrk="1" latinLnBrk="0" hangingPunct="1">
              <a:defRPr sz="1800" kern="1200">
                <a:solidFill>
                  <a:schemeClr val="lt1"/>
                </a:solidFill>
                <a:latin typeface="+mn-lt"/>
                <a:ea typeface="+mn-ea"/>
                <a:cs typeface="+mn-cs"/>
              </a:defRPr>
            </a:lvl9pPr>
          </a:lstStyle>
          <a:p>
            <a:pPr algn="ctr"/>
            <a:endParaRPr lang="ar-SA"/>
          </a:p>
        </xdr:txBody>
      </xdr:sp>
    </xdr:grpSp>
    <xdr:clientData/>
  </xdr:twoCellAnchor>
  <xdr:twoCellAnchor editAs="oneCell">
    <xdr:from>
      <xdr:col>13</xdr:col>
      <xdr:colOff>47625</xdr:colOff>
      <xdr:row>3</xdr:row>
      <xdr:rowOff>70892</xdr:rowOff>
    </xdr:from>
    <xdr:to>
      <xdr:col>14</xdr:col>
      <xdr:colOff>38100</xdr:colOff>
      <xdr:row>4</xdr:row>
      <xdr:rowOff>171453</xdr:rowOff>
    </xdr:to>
    <xdr:pic>
      <xdr:nvPicPr>
        <xdr:cNvPr id="9" name="logo">
          <a:extLst>
            <a:ext uri="{FF2B5EF4-FFF2-40B4-BE49-F238E27FC236}">
              <a16:creationId xmlns:a16="http://schemas.microsoft.com/office/drawing/2014/main" id="{7FB51DBC-C41B-43FF-AEFE-A71B9002775A}"/>
            </a:ext>
          </a:extLst>
        </xdr:cNvPr>
        <xdr:cNvPicPr>
          <a:picLocks noChangeAspect="1"/>
        </xdr:cNvPicPr>
      </xdr:nvPicPr>
      <xdr:blipFill rotWithShape="1">
        <a:blip xmlns:r="http://schemas.openxmlformats.org/officeDocument/2006/relationships" r:embed="rId1" cstate="print">
          <a:extLst>
            <a:ext uri="{BEBA8EAE-BF5A-486C-A8C5-ECC9F3942E4B}">
              <a14:imgProps xmlns:a14="http://schemas.microsoft.com/office/drawing/2010/main">
                <a14:imgLayer r:embed="rId2">
                  <a14:imgEffect>
                    <a14:backgroundRemoval t="10000" b="90000" l="10000" r="90000">
                      <a14:foregroundMark x1="47559" y1="39685" x2="47559" y2="40909"/>
                      <a14:foregroundMark x1="64160" y1="37238" x2="64160" y2="37238"/>
                      <a14:foregroundMark x1="57910" y1="75524" x2="57910" y2="75524"/>
                    </a14:backgroundRemoval>
                  </a14:imgEffect>
                </a14:imgLayer>
              </a14:imgProps>
            </a:ext>
            <a:ext uri="{28A0092B-C50C-407E-A947-70E740481C1C}">
              <a14:useLocalDpi xmlns:a14="http://schemas.microsoft.com/office/drawing/2010/main" val="0"/>
            </a:ext>
          </a:extLst>
        </a:blip>
        <a:srcRect l="9656" t="11339" r="12413" b="32930"/>
        <a:stretch/>
      </xdr:blipFill>
      <xdr:spPr>
        <a:xfrm>
          <a:off x="15749387475" y="1071017"/>
          <a:ext cx="752475" cy="300586"/>
        </a:xfrm>
        <a:prstGeom prst="rect">
          <a:avLst/>
        </a:prstGeom>
      </xdr:spPr>
    </xdr:pic>
    <xdr:clientData/>
  </xdr:twoCellAnchor>
  <xdr:twoCellAnchor>
    <xdr:from>
      <xdr:col>13</xdr:col>
      <xdr:colOff>123826</xdr:colOff>
      <xdr:row>6</xdr:row>
      <xdr:rowOff>28576</xdr:rowOff>
    </xdr:from>
    <xdr:to>
      <xdr:col>13</xdr:col>
      <xdr:colOff>657226</xdr:colOff>
      <xdr:row>7</xdr:row>
      <xdr:rowOff>114301</xdr:rowOff>
    </xdr:to>
    <xdr:sp macro="" textlink="">
      <xdr:nvSpPr>
        <xdr:cNvPr id="10" name="Main">
          <a:hlinkClick xmlns:r="http://schemas.openxmlformats.org/officeDocument/2006/relationships" r:id="rId3"/>
          <a:extLst>
            <a:ext uri="{FF2B5EF4-FFF2-40B4-BE49-F238E27FC236}">
              <a16:creationId xmlns:a16="http://schemas.microsoft.com/office/drawing/2014/main" id="{37BC31E6-D01D-46E1-82E7-C593C600478B}"/>
            </a:ext>
          </a:extLst>
        </xdr:cNvPr>
        <xdr:cNvSpPr txBox="1"/>
      </xdr:nvSpPr>
      <xdr:spPr>
        <a:xfrm>
          <a:off x="15749530349" y="1628776"/>
          <a:ext cx="533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Main</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13</xdr:col>
      <xdr:colOff>123826</xdr:colOff>
      <xdr:row>8</xdr:row>
      <xdr:rowOff>161926</xdr:rowOff>
    </xdr:from>
    <xdr:to>
      <xdr:col>13</xdr:col>
      <xdr:colOff>657226</xdr:colOff>
      <xdr:row>13</xdr:row>
      <xdr:rowOff>9526</xdr:rowOff>
    </xdr:to>
    <xdr:sp macro="" textlink="">
      <xdr:nvSpPr>
        <xdr:cNvPr id="11" name="Filter">
          <a:hlinkClick xmlns:r="http://schemas.openxmlformats.org/officeDocument/2006/relationships" r:id="rId4"/>
          <a:extLst>
            <a:ext uri="{FF2B5EF4-FFF2-40B4-BE49-F238E27FC236}">
              <a16:creationId xmlns:a16="http://schemas.microsoft.com/office/drawing/2014/main" id="{DB1E8FF1-3577-4D9B-8419-0DB6613A4026}"/>
            </a:ext>
          </a:extLst>
        </xdr:cNvPr>
        <xdr:cNvSpPr txBox="1"/>
      </xdr:nvSpPr>
      <xdr:spPr>
        <a:xfrm>
          <a:off x="15749530349" y="2162176"/>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Filter</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13</xdr:col>
      <xdr:colOff>123826</xdr:colOff>
      <xdr:row>15</xdr:row>
      <xdr:rowOff>142876</xdr:rowOff>
    </xdr:from>
    <xdr:to>
      <xdr:col>13</xdr:col>
      <xdr:colOff>657226</xdr:colOff>
      <xdr:row>19</xdr:row>
      <xdr:rowOff>190501</xdr:rowOff>
    </xdr:to>
    <xdr:sp macro="" textlink="">
      <xdr:nvSpPr>
        <xdr:cNvPr id="12" name="Table">
          <a:hlinkClick xmlns:r="http://schemas.openxmlformats.org/officeDocument/2006/relationships" r:id="rId5"/>
          <a:extLst>
            <a:ext uri="{FF2B5EF4-FFF2-40B4-BE49-F238E27FC236}">
              <a16:creationId xmlns:a16="http://schemas.microsoft.com/office/drawing/2014/main" id="{A2FD78C9-8B71-4B0E-BC92-A3867AA8D4CB}"/>
            </a:ext>
          </a:extLst>
        </xdr:cNvPr>
        <xdr:cNvSpPr txBox="1"/>
      </xdr:nvSpPr>
      <xdr:spPr>
        <a:xfrm>
          <a:off x="15749530349" y="3543301"/>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Table</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923926</xdr:colOff>
      <xdr:row>22</xdr:row>
      <xdr:rowOff>123826</xdr:rowOff>
    </xdr:from>
    <xdr:to>
      <xdr:col>14</xdr:col>
      <xdr:colOff>57150</xdr:colOff>
      <xdr:row>25</xdr:row>
      <xdr:rowOff>76201</xdr:rowOff>
    </xdr:to>
    <xdr:sp macro="" textlink="">
      <xdr:nvSpPr>
        <xdr:cNvPr id="13" name="Dashboard">
          <a:hlinkClick xmlns:r="http://schemas.openxmlformats.org/officeDocument/2006/relationships" r:id="rId6"/>
          <a:extLst>
            <a:ext uri="{FF2B5EF4-FFF2-40B4-BE49-F238E27FC236}">
              <a16:creationId xmlns:a16="http://schemas.microsoft.com/office/drawing/2014/main" id="{E350CE34-5176-43BE-B48D-B06F45D3C167}"/>
            </a:ext>
          </a:extLst>
        </xdr:cNvPr>
        <xdr:cNvSpPr txBox="1"/>
      </xdr:nvSpPr>
      <xdr:spPr>
        <a:xfrm>
          <a:off x="15749368425" y="4924426"/>
          <a:ext cx="857249"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Dashboard</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0</xdr:row>
      <xdr:rowOff>95250</xdr:rowOff>
    </xdr:from>
    <xdr:to>
      <xdr:col>11</xdr:col>
      <xdr:colOff>120650</xdr:colOff>
      <xdr:row>20</xdr:row>
      <xdr:rowOff>71120</xdr:rowOff>
    </xdr:to>
    <xdr:graphicFrame macro="">
      <xdr:nvGraphicFramePr>
        <xdr:cNvPr id="8" name="Chart 7">
          <a:extLst>
            <a:ext uri="{FF2B5EF4-FFF2-40B4-BE49-F238E27FC236}">
              <a16:creationId xmlns:a16="http://schemas.microsoft.com/office/drawing/2014/main" id="{4D11F83E-DB4A-4ADA-990C-88C19BC80A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127000</xdr:colOff>
      <xdr:row>20</xdr:row>
      <xdr:rowOff>171450</xdr:rowOff>
    </xdr:from>
    <xdr:to>
      <xdr:col>14</xdr:col>
      <xdr:colOff>77470</xdr:colOff>
      <xdr:row>37</xdr:row>
      <xdr:rowOff>63500</xdr:rowOff>
    </xdr:to>
    <xdr:graphicFrame macro="">
      <xdr:nvGraphicFramePr>
        <xdr:cNvPr id="9" name="Chart 8">
          <a:extLst>
            <a:ext uri="{FF2B5EF4-FFF2-40B4-BE49-F238E27FC236}">
              <a16:creationId xmlns:a16="http://schemas.microsoft.com/office/drawing/2014/main" id="{393FE4A6-46F6-4776-9608-99CB66C0A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203200</xdr:colOff>
      <xdr:row>21</xdr:row>
      <xdr:rowOff>38100</xdr:rowOff>
    </xdr:from>
    <xdr:to>
      <xdr:col>19</xdr:col>
      <xdr:colOff>133350</xdr:colOff>
      <xdr:row>37</xdr:row>
      <xdr:rowOff>50800</xdr:rowOff>
    </xdr:to>
    <xdr:graphicFrame macro="">
      <xdr:nvGraphicFramePr>
        <xdr:cNvPr id="26" name="Chart 25">
          <a:extLst>
            <a:ext uri="{FF2B5EF4-FFF2-40B4-BE49-F238E27FC236}">
              <a16:creationId xmlns:a16="http://schemas.microsoft.com/office/drawing/2014/main" id="{035013DB-ECA8-4B71-847B-54ACBFDF9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69850</xdr:colOff>
      <xdr:row>22</xdr:row>
      <xdr:rowOff>44450</xdr:rowOff>
    </xdr:from>
    <xdr:to>
      <xdr:col>19</xdr:col>
      <xdr:colOff>31750</xdr:colOff>
      <xdr:row>23</xdr:row>
      <xdr:rowOff>120650</xdr:rowOff>
    </xdr:to>
    <xdr:sp macro="" textlink="Main!$I$28">
      <xdr:nvSpPr>
        <xdr:cNvPr id="27" name="TextBox 26">
          <a:extLst>
            <a:ext uri="{FF2B5EF4-FFF2-40B4-BE49-F238E27FC236}">
              <a16:creationId xmlns:a16="http://schemas.microsoft.com/office/drawing/2014/main" id="{C5678DD0-A8A3-4393-88BF-85C9946CA84A}"/>
            </a:ext>
          </a:extLst>
        </xdr:cNvPr>
        <xdr:cNvSpPr txBox="1"/>
      </xdr:nvSpPr>
      <xdr:spPr>
        <a:xfrm>
          <a:off x="10808735050" y="3956050"/>
          <a:ext cx="622300" cy="254000"/>
        </a:xfrm>
        <a:prstGeom prst="rect">
          <a:avLst/>
        </a:prstGeom>
        <a:solidFill>
          <a:srgbClr val="F29F0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1FB2E33D-C299-4BE0-8560-A1E9405E8132}" type="TxLink">
            <a:rPr lang="en-US" sz="1100" b="1" i="0" u="none" strike="noStrike" kern="1200">
              <a:solidFill>
                <a:schemeClr val="bg1"/>
              </a:solidFill>
              <a:latin typeface="Calibri" panose="020F0502020204030204" pitchFamily="34" charset="0"/>
              <a:ea typeface="Calibri" panose="020F0502020204030204" pitchFamily="34" charset="0"/>
              <a:cs typeface="Calibri" panose="020F0502020204030204" pitchFamily="34" charset="0"/>
            </a:rPr>
            <a:pPr algn="ctr" rtl="1"/>
            <a:t>106</a:t>
          </a:fld>
          <a:endParaRPr lang="ar-SA" sz="1100" b="1"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18</xdr:col>
      <xdr:colOff>64558</xdr:colOff>
      <xdr:row>23</xdr:row>
      <xdr:rowOff>165100</xdr:rowOff>
    </xdr:from>
    <xdr:to>
      <xdr:col>19</xdr:col>
      <xdr:colOff>26458</xdr:colOff>
      <xdr:row>25</xdr:row>
      <xdr:rowOff>63500</xdr:rowOff>
    </xdr:to>
    <xdr:sp macro="" textlink="Main!$I$29">
      <xdr:nvSpPr>
        <xdr:cNvPr id="28" name="TextBox 27">
          <a:extLst>
            <a:ext uri="{FF2B5EF4-FFF2-40B4-BE49-F238E27FC236}">
              <a16:creationId xmlns:a16="http://schemas.microsoft.com/office/drawing/2014/main" id="{BB994B59-9F23-4799-B272-5D579CA9481A}"/>
            </a:ext>
          </a:extLst>
        </xdr:cNvPr>
        <xdr:cNvSpPr txBox="1"/>
      </xdr:nvSpPr>
      <xdr:spPr>
        <a:xfrm>
          <a:off x="10912670792" y="4108450"/>
          <a:ext cx="628650" cy="2413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lgn="ctr" rtl="1"/>
          <a:fld id="{EDC28671-E8EE-4E5F-98CA-0DF364114BAA}" type="TxLink">
            <a:rPr lang="en-US" sz="1100" b="1" i="0" u="none" strike="noStrike" kern="1200">
              <a:solidFill>
                <a:schemeClr val="bg1"/>
              </a:solidFill>
              <a:latin typeface="Calibri" panose="020F0502020204030204" pitchFamily="34" charset="0"/>
              <a:ea typeface="Calibri" panose="020F0502020204030204" pitchFamily="34" charset="0"/>
              <a:cs typeface="Calibri" panose="020F0502020204030204" pitchFamily="34" charset="0"/>
            </a:rPr>
            <a:pPr marL="0" indent="0" algn="ctr" rtl="1"/>
            <a:t>106</a:t>
          </a:fld>
          <a:endParaRPr lang="ar-SA" sz="1100" b="1" i="0" u="none" strike="noStrike"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11</xdr:col>
      <xdr:colOff>330200</xdr:colOff>
      <xdr:row>0</xdr:row>
      <xdr:rowOff>101600</xdr:rowOff>
    </xdr:from>
    <xdr:to>
      <xdr:col>19</xdr:col>
      <xdr:colOff>165100</xdr:colOff>
      <xdr:row>20</xdr:row>
      <xdr:rowOff>25400</xdr:rowOff>
    </xdr:to>
    <xdr:graphicFrame macro="">
      <xdr:nvGraphicFramePr>
        <xdr:cNvPr id="32" name="Chart 31">
          <a:extLst>
            <a:ext uri="{FF2B5EF4-FFF2-40B4-BE49-F238E27FC236}">
              <a16:creationId xmlns:a16="http://schemas.microsoft.com/office/drawing/2014/main" id="{517D550C-6239-49B3-81BF-8948038D0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425450</xdr:colOff>
      <xdr:row>1</xdr:row>
      <xdr:rowOff>0</xdr:rowOff>
    </xdr:from>
    <xdr:to>
      <xdr:col>12</xdr:col>
      <xdr:colOff>464363</xdr:colOff>
      <xdr:row>2</xdr:row>
      <xdr:rowOff>76200</xdr:rowOff>
    </xdr:to>
    <xdr:sp macro="" textlink="Main!$E$28">
      <xdr:nvSpPr>
        <xdr:cNvPr id="33" name="TextBox 32">
          <a:extLst>
            <a:ext uri="{FF2B5EF4-FFF2-40B4-BE49-F238E27FC236}">
              <a16:creationId xmlns:a16="http://schemas.microsoft.com/office/drawing/2014/main" id="{B27A2ED9-F061-45E2-AAFF-E3CF70ABD40F}"/>
            </a:ext>
          </a:extLst>
        </xdr:cNvPr>
        <xdr:cNvSpPr txBox="1"/>
      </xdr:nvSpPr>
      <xdr:spPr>
        <a:xfrm>
          <a:off x="10812925237" y="177800"/>
          <a:ext cx="699313" cy="254000"/>
        </a:xfrm>
        <a:prstGeom prst="rect">
          <a:avLst/>
        </a:prstGeom>
        <a:solidFill>
          <a:srgbClr val="F29F0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B5D05C7F-6DF9-43B1-B444-3C13F8FB9459}" type="TxLink">
            <a:rPr lang="en-US" sz="1100" b="1" i="0" u="none" strike="noStrike" kern="1200">
              <a:solidFill>
                <a:srgbClr val="000000"/>
              </a:solidFill>
              <a:latin typeface="Calibri" panose="020F0502020204030204" pitchFamily="34" charset="0"/>
              <a:ea typeface="Calibri" panose="020F0502020204030204" pitchFamily="34" charset="0"/>
              <a:cs typeface="Calibri" panose="020F0502020204030204" pitchFamily="34" charset="0"/>
            </a:rPr>
            <a:pPr algn="ctr" rtl="1"/>
            <a:t>106</a:t>
          </a:fld>
          <a:endParaRPr lang="ar-SA" sz="1100" b="1"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549275</xdr:colOff>
      <xdr:row>1</xdr:row>
      <xdr:rowOff>0</xdr:rowOff>
    </xdr:from>
    <xdr:to>
      <xdr:col>13</xdr:col>
      <xdr:colOff>594538</xdr:colOff>
      <xdr:row>2</xdr:row>
      <xdr:rowOff>76200</xdr:rowOff>
    </xdr:to>
    <xdr:sp macro="" textlink="Main!$E$29">
      <xdr:nvSpPr>
        <xdr:cNvPr id="34" name="TextBox 33">
          <a:extLst>
            <a:ext uri="{FF2B5EF4-FFF2-40B4-BE49-F238E27FC236}">
              <a16:creationId xmlns:a16="http://schemas.microsoft.com/office/drawing/2014/main" id="{1BC7B16B-836F-444C-B120-E6DD010558F3}"/>
            </a:ext>
          </a:extLst>
        </xdr:cNvPr>
        <xdr:cNvSpPr txBox="1"/>
      </xdr:nvSpPr>
      <xdr:spPr>
        <a:xfrm>
          <a:off x="10916103212" y="171450"/>
          <a:ext cx="712013" cy="2476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marL="0" indent="0" algn="ctr" rtl="1"/>
          <a:fld id="{A16CB9EC-6081-4430-AFEB-01FEE96F9CC0}" type="TxLink">
            <a:rPr lang="en-US" sz="1100" b="1" i="0" u="none" strike="noStrike" kern="1200">
              <a:solidFill>
                <a:srgbClr val="000000"/>
              </a:solidFill>
              <a:latin typeface="Calibri" panose="020F0502020204030204" pitchFamily="34" charset="0"/>
              <a:ea typeface="Calibri" panose="020F0502020204030204" pitchFamily="34" charset="0"/>
              <a:cs typeface="Calibri" panose="020F0502020204030204" pitchFamily="34" charset="0"/>
            </a:rPr>
            <a:pPr marL="0" indent="0" algn="ctr" rtl="1"/>
            <a:t>106</a:t>
          </a:fld>
          <a:endParaRPr lang="ar-SA" sz="1100" b="1" i="0" u="none" strike="noStrike"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20</xdr:col>
      <xdr:colOff>63500</xdr:colOff>
      <xdr:row>0</xdr:row>
      <xdr:rowOff>25400</xdr:rowOff>
    </xdr:from>
    <xdr:to>
      <xdr:col>22</xdr:col>
      <xdr:colOff>571500</xdr:colOff>
      <xdr:row>12</xdr:row>
      <xdr:rowOff>142875</xdr:rowOff>
    </xdr:to>
    <mc:AlternateContent xmlns:mc="http://schemas.openxmlformats.org/markup-compatibility/2006" xmlns:a14="http://schemas.microsoft.com/office/drawing/2010/main">
      <mc:Choice Requires="a14">
        <xdr:graphicFrame macro="">
          <xdr:nvGraphicFramePr>
            <xdr:cNvPr id="36" name="المنطقة">
              <a:extLst>
                <a:ext uri="{FF2B5EF4-FFF2-40B4-BE49-F238E27FC236}">
                  <a16:creationId xmlns:a16="http://schemas.microsoft.com/office/drawing/2014/main" id="{6B6F600A-5F0F-8E57-6903-CAADE0D742EE}"/>
                </a:ext>
              </a:extLst>
            </xdr:cNvPr>
            <xdr:cNvGraphicFramePr/>
          </xdr:nvGraphicFramePr>
          <xdr:xfrm>
            <a:off x="0" y="0"/>
            <a:ext cx="0" cy="0"/>
          </xdr:xfrm>
          <a:graphic>
            <a:graphicData uri="http://schemas.microsoft.com/office/drawing/2010/slicer">
              <sle:slicer xmlns:sle="http://schemas.microsoft.com/office/drawing/2010/slicer" name="المنطقة"/>
            </a:graphicData>
          </a:graphic>
        </xdr:graphicFrame>
      </mc:Choice>
      <mc:Fallback xmlns="">
        <xdr:sp macro="" textlink="">
          <xdr:nvSpPr>
            <xdr:cNvPr id="0" name=""/>
            <xdr:cNvSpPr>
              <a:spLocks noTextEdit="1"/>
            </xdr:cNvSpPr>
          </xdr:nvSpPr>
          <xdr:spPr>
            <a:xfrm>
              <a:off x="10835903071" y="25400"/>
              <a:ext cx="1832429" cy="2189842"/>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31750</xdr:colOff>
      <xdr:row>5</xdr:row>
      <xdr:rowOff>69850</xdr:rowOff>
    </xdr:from>
    <xdr:to>
      <xdr:col>25</xdr:col>
      <xdr:colOff>539750</xdr:colOff>
      <xdr:row>12</xdr:row>
      <xdr:rowOff>47625</xdr:rowOff>
    </xdr:to>
    <mc:AlternateContent xmlns:mc="http://schemas.openxmlformats.org/markup-compatibility/2006" xmlns:a14="http://schemas.microsoft.com/office/drawing/2010/main">
      <mc:Choice Requires="a14">
        <xdr:graphicFrame macro="">
          <xdr:nvGraphicFramePr>
            <xdr:cNvPr id="37" name="السنة">
              <a:extLst>
                <a:ext uri="{FF2B5EF4-FFF2-40B4-BE49-F238E27FC236}">
                  <a16:creationId xmlns:a16="http://schemas.microsoft.com/office/drawing/2014/main" id="{522DD213-23E5-F9A1-9E82-7AFCD5696DB8}"/>
                </a:ext>
              </a:extLst>
            </xdr:cNvPr>
            <xdr:cNvGraphicFramePr/>
          </xdr:nvGraphicFramePr>
          <xdr:xfrm>
            <a:off x="0" y="0"/>
            <a:ext cx="0" cy="0"/>
          </xdr:xfrm>
          <a:graphic>
            <a:graphicData uri="http://schemas.microsoft.com/office/drawing/2010/slicer">
              <sle:slicer xmlns:sle="http://schemas.microsoft.com/office/drawing/2010/slicer" name="السنة"/>
            </a:graphicData>
          </a:graphic>
        </xdr:graphicFrame>
      </mc:Choice>
      <mc:Fallback xmlns="">
        <xdr:sp macro="" textlink="">
          <xdr:nvSpPr>
            <xdr:cNvPr id="0" name=""/>
            <xdr:cNvSpPr>
              <a:spLocks noTextEdit="1"/>
            </xdr:cNvSpPr>
          </xdr:nvSpPr>
          <xdr:spPr>
            <a:xfrm>
              <a:off x="10833948178" y="976994"/>
              <a:ext cx="1832429" cy="888093"/>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25400</xdr:colOff>
      <xdr:row>0</xdr:row>
      <xdr:rowOff>25401</xdr:rowOff>
    </xdr:from>
    <xdr:to>
      <xdr:col>25</xdr:col>
      <xdr:colOff>533400</xdr:colOff>
      <xdr:row>4</xdr:row>
      <xdr:rowOff>165101</xdr:rowOff>
    </xdr:to>
    <mc:AlternateContent xmlns:mc="http://schemas.openxmlformats.org/markup-compatibility/2006" xmlns:a14="http://schemas.microsoft.com/office/drawing/2010/main">
      <mc:Choice Requires="a14">
        <xdr:graphicFrame macro="">
          <xdr:nvGraphicFramePr>
            <xdr:cNvPr id="38" name="الحالة">
              <a:extLst>
                <a:ext uri="{FF2B5EF4-FFF2-40B4-BE49-F238E27FC236}">
                  <a16:creationId xmlns:a16="http://schemas.microsoft.com/office/drawing/2014/main" id="{DB1AA39D-CA97-8E72-5816-970EC94A7E51}"/>
                </a:ext>
              </a:extLst>
            </xdr:cNvPr>
            <xdr:cNvGraphicFramePr/>
          </xdr:nvGraphicFramePr>
          <xdr:xfrm>
            <a:off x="0" y="0"/>
            <a:ext cx="0" cy="0"/>
          </xdr:xfrm>
          <a:graphic>
            <a:graphicData uri="http://schemas.microsoft.com/office/drawing/2010/slicer">
              <sle:slicer xmlns:sle="http://schemas.microsoft.com/office/drawing/2010/slicer" name="الحالة"/>
            </a:graphicData>
          </a:graphic>
        </xdr:graphicFrame>
      </mc:Choice>
      <mc:Fallback xmlns="">
        <xdr:sp macro="" textlink="">
          <xdr:nvSpPr>
            <xdr:cNvPr id="0" name=""/>
            <xdr:cNvSpPr>
              <a:spLocks noTextEdit="1"/>
            </xdr:cNvSpPr>
          </xdr:nvSpPr>
          <xdr:spPr>
            <a:xfrm>
              <a:off x="10833954528" y="25401"/>
              <a:ext cx="1832429" cy="865414"/>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217666</xdr:colOff>
      <xdr:row>38</xdr:row>
      <xdr:rowOff>22075</xdr:rowOff>
    </xdr:from>
    <xdr:to>
      <xdr:col>9</xdr:col>
      <xdr:colOff>388625</xdr:colOff>
      <xdr:row>45</xdr:row>
      <xdr:rowOff>59872</xdr:rowOff>
    </xdr:to>
    <xdr:sp macro="" textlink="">
      <xdr:nvSpPr>
        <xdr:cNvPr id="39" name="Rectangle 38">
          <a:extLst>
            <a:ext uri="{FF2B5EF4-FFF2-40B4-BE49-F238E27FC236}">
              <a16:creationId xmlns:a16="http://schemas.microsoft.com/office/drawing/2014/main" id="{F740A59E-5201-44B8-8AB6-BB180AA59819}"/>
            </a:ext>
          </a:extLst>
        </xdr:cNvPr>
        <xdr:cNvSpPr/>
      </xdr:nvSpPr>
      <xdr:spPr>
        <a:xfrm>
          <a:off x="10874407289" y="6640589"/>
          <a:ext cx="1499016" cy="125699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b="0" kern="1200">
            <a:solidFill>
              <a:srgbClr val="C00000"/>
            </a:solidFill>
          </a:endParaRPr>
        </a:p>
      </xdr:txBody>
    </xdr:sp>
    <xdr:clientData/>
  </xdr:twoCellAnchor>
  <xdr:twoCellAnchor>
    <xdr:from>
      <xdr:col>7</xdr:col>
      <xdr:colOff>381587</xdr:colOff>
      <xdr:row>38</xdr:row>
      <xdr:rowOff>102628</xdr:rowOff>
    </xdr:from>
    <xdr:to>
      <xdr:col>9</xdr:col>
      <xdr:colOff>263070</xdr:colOff>
      <xdr:row>40</xdr:row>
      <xdr:rowOff>28121</xdr:rowOff>
    </xdr:to>
    <xdr:sp macro="" textlink="">
      <xdr:nvSpPr>
        <xdr:cNvPr id="40" name="Rectangle 39">
          <a:extLst>
            <a:ext uri="{FF2B5EF4-FFF2-40B4-BE49-F238E27FC236}">
              <a16:creationId xmlns:a16="http://schemas.microsoft.com/office/drawing/2014/main" id="{8B1915B3-0C7F-4549-8135-3C15E9F517B0}"/>
            </a:ext>
          </a:extLst>
        </xdr:cNvPr>
        <xdr:cNvSpPr/>
      </xdr:nvSpPr>
      <xdr:spPr>
        <a:xfrm>
          <a:off x="10874532844" y="6721142"/>
          <a:ext cx="1209540"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ctr" rtl="1"/>
          <a:r>
            <a:rPr lang="ar-SA" sz="1400" b="1"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t> قيمة التعاميد</a:t>
          </a:r>
          <a:endParaRPr lang="ar-SA" sz="1400" b="1"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222250</xdr:colOff>
      <xdr:row>40</xdr:row>
      <xdr:rowOff>37253</xdr:rowOff>
    </xdr:from>
    <xdr:to>
      <xdr:col>3</xdr:col>
      <xdr:colOff>566843</xdr:colOff>
      <xdr:row>41</xdr:row>
      <xdr:rowOff>134197</xdr:rowOff>
    </xdr:to>
    <xdr:sp macro="" textlink="$N$23">
      <xdr:nvSpPr>
        <xdr:cNvPr id="41" name="Rectangle 40">
          <a:extLst>
            <a:ext uri="{FF2B5EF4-FFF2-40B4-BE49-F238E27FC236}">
              <a16:creationId xmlns:a16="http://schemas.microsoft.com/office/drawing/2014/main" id="{19051A78-E824-4053-A2F5-E54ADA2C1B00}"/>
            </a:ext>
          </a:extLst>
        </xdr:cNvPr>
        <xdr:cNvSpPr/>
      </xdr:nvSpPr>
      <xdr:spPr>
        <a:xfrm>
          <a:off x="10749411657" y="7233920"/>
          <a:ext cx="1000760" cy="2768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fld id="{797C0C8A-E5F2-4108-89CA-91383524AAB5}" type="TxLink">
            <a:rPr lang="en-US" sz="1100" b="0" i="0" u="none" strike="noStrike" kern="1200">
              <a:solidFill>
                <a:srgbClr val="C00000"/>
              </a:solidFill>
              <a:latin typeface="Calibri" panose="020F0502020204030204" pitchFamily="34" charset="0"/>
              <a:ea typeface="Calibri" panose="020F0502020204030204" pitchFamily="34" charset="0"/>
              <a:cs typeface="Calibri" panose="020F0502020204030204" pitchFamily="34" charset="0"/>
            </a:rPr>
            <a:pPr algn="r" rtl="1"/>
            <a:t> </a:t>
          </a:fld>
          <a:endParaRPr lang="ar-SA" sz="1100" b="0" kern="1200">
            <a:solidFill>
              <a:srgbClr val="C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381587</xdr:colOff>
      <xdr:row>40</xdr:row>
      <xdr:rowOff>102627</xdr:rowOff>
    </xdr:from>
    <xdr:to>
      <xdr:col>9</xdr:col>
      <xdr:colOff>263070</xdr:colOff>
      <xdr:row>44</xdr:row>
      <xdr:rowOff>114300</xdr:rowOff>
    </xdr:to>
    <xdr:sp macro="" textlink="Main!H21">
      <xdr:nvSpPr>
        <xdr:cNvPr id="42" name="Rectangle 41">
          <a:extLst>
            <a:ext uri="{FF2B5EF4-FFF2-40B4-BE49-F238E27FC236}">
              <a16:creationId xmlns:a16="http://schemas.microsoft.com/office/drawing/2014/main" id="{90831AA4-4B6A-3C96-932A-C1D687A35A80}"/>
            </a:ext>
          </a:extLst>
        </xdr:cNvPr>
        <xdr:cNvSpPr/>
      </xdr:nvSpPr>
      <xdr:spPr>
        <a:xfrm>
          <a:off x="10874532844" y="7069484"/>
          <a:ext cx="1209540" cy="708359"/>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rtl="1"/>
          <a:fld id="{8666DA4C-FB95-491E-8D95-4859E38DB2EC}" type="TxLink">
            <a:rPr lang="en-US" sz="1400" b="1" i="0" u="none" strike="noStrike" kern="1200">
              <a:solidFill>
                <a:schemeClr val="bg1"/>
              </a:solidFill>
              <a:latin typeface="Calibri"/>
              <a:ea typeface="Calibri"/>
              <a:cs typeface="Calibri"/>
            </a:rPr>
            <a:pPr algn="ctr" rtl="1"/>
            <a:t>9,767,897.15</a:t>
          </a:fld>
          <a:endParaRPr lang="ar-SA" sz="1400" b="1"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600481</xdr:colOff>
      <xdr:row>38</xdr:row>
      <xdr:rowOff>22075</xdr:rowOff>
    </xdr:from>
    <xdr:to>
      <xdr:col>12</xdr:col>
      <xdr:colOff>107410</xdr:colOff>
      <xdr:row>45</xdr:row>
      <xdr:rowOff>59872</xdr:rowOff>
    </xdr:to>
    <xdr:sp macro="" textlink="">
      <xdr:nvSpPr>
        <xdr:cNvPr id="43" name="Rectangle 42">
          <a:extLst>
            <a:ext uri="{FF2B5EF4-FFF2-40B4-BE49-F238E27FC236}">
              <a16:creationId xmlns:a16="http://schemas.microsoft.com/office/drawing/2014/main" id="{77247124-ABD0-861A-60B4-0E69BB17C461}"/>
            </a:ext>
          </a:extLst>
        </xdr:cNvPr>
        <xdr:cNvSpPr/>
      </xdr:nvSpPr>
      <xdr:spPr>
        <a:xfrm>
          <a:off x="10872696418" y="6640589"/>
          <a:ext cx="1499015" cy="125699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b="0" kern="1200">
            <a:solidFill>
              <a:srgbClr val="C00000"/>
            </a:solidFill>
          </a:endParaRPr>
        </a:p>
      </xdr:txBody>
    </xdr:sp>
    <xdr:clientData/>
  </xdr:twoCellAnchor>
  <xdr:twoCellAnchor>
    <xdr:from>
      <xdr:col>10</xdr:col>
      <xdr:colOff>100418</xdr:colOff>
      <xdr:row>38</xdr:row>
      <xdr:rowOff>102628</xdr:rowOff>
    </xdr:from>
    <xdr:to>
      <xdr:col>11</xdr:col>
      <xdr:colOff>644238</xdr:colOff>
      <xdr:row>40</xdr:row>
      <xdr:rowOff>28121</xdr:rowOff>
    </xdr:to>
    <xdr:sp macro="" textlink="">
      <xdr:nvSpPr>
        <xdr:cNvPr id="44" name="Rectangle 43">
          <a:extLst>
            <a:ext uri="{FF2B5EF4-FFF2-40B4-BE49-F238E27FC236}">
              <a16:creationId xmlns:a16="http://schemas.microsoft.com/office/drawing/2014/main" id="{AB4A32CA-B3EC-361C-6695-F8B98AE9D6D1}"/>
            </a:ext>
          </a:extLst>
        </xdr:cNvPr>
        <xdr:cNvSpPr/>
      </xdr:nvSpPr>
      <xdr:spPr>
        <a:xfrm>
          <a:off x="10872823619" y="6721142"/>
          <a:ext cx="1207848"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ctr" rtl="1"/>
          <a:r>
            <a:rPr lang="ar-SA" sz="1400" b="1"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t>عدد الطلبات</a:t>
          </a:r>
          <a:endParaRPr lang="ar-SA" sz="1400" b="1"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10</xdr:col>
      <xdr:colOff>100418</xdr:colOff>
      <xdr:row>40</xdr:row>
      <xdr:rowOff>102627</xdr:rowOff>
    </xdr:from>
    <xdr:to>
      <xdr:col>11</xdr:col>
      <xdr:colOff>644238</xdr:colOff>
      <xdr:row>44</xdr:row>
      <xdr:rowOff>114300</xdr:rowOff>
    </xdr:to>
    <xdr:sp macro="" textlink="Main!H22">
      <xdr:nvSpPr>
        <xdr:cNvPr id="45" name="Rectangle 44">
          <a:extLst>
            <a:ext uri="{FF2B5EF4-FFF2-40B4-BE49-F238E27FC236}">
              <a16:creationId xmlns:a16="http://schemas.microsoft.com/office/drawing/2014/main" id="{7A7A3288-33F9-FB16-722F-B82416176065}"/>
            </a:ext>
          </a:extLst>
        </xdr:cNvPr>
        <xdr:cNvSpPr/>
      </xdr:nvSpPr>
      <xdr:spPr>
        <a:xfrm>
          <a:off x="10872823619" y="7069484"/>
          <a:ext cx="1207848" cy="708359"/>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algn="ctr" rtl="1"/>
          <a:fld id="{89BD85DA-C49B-4A11-9FF6-1368A3EB88F7}" type="TxLink">
            <a:rPr lang="en-US" sz="1600" b="1" i="0" u="none" strike="noStrike" kern="1200">
              <a:solidFill>
                <a:schemeClr val="bg1"/>
              </a:solidFill>
              <a:latin typeface="Calibri"/>
              <a:ea typeface="Calibri"/>
              <a:cs typeface="Calibri"/>
            </a:rPr>
            <a:pPr algn="ctr" rtl="1"/>
            <a:t>522</a:t>
          </a:fld>
          <a:endParaRPr lang="ar-SA" sz="1600" b="1" kern="12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238125</xdr:colOff>
      <xdr:row>38</xdr:row>
      <xdr:rowOff>22075</xdr:rowOff>
    </xdr:from>
    <xdr:to>
      <xdr:col>14</xdr:col>
      <xdr:colOff>533400</xdr:colOff>
      <xdr:row>45</xdr:row>
      <xdr:rowOff>59872</xdr:rowOff>
    </xdr:to>
    <xdr:sp macro="" textlink="">
      <xdr:nvSpPr>
        <xdr:cNvPr id="46" name="Rectangle 45">
          <a:extLst>
            <a:ext uri="{FF2B5EF4-FFF2-40B4-BE49-F238E27FC236}">
              <a16:creationId xmlns:a16="http://schemas.microsoft.com/office/drawing/2014/main" id="{18CF3EAD-8927-AEE2-6E92-EBBB67E37ECA}"/>
            </a:ext>
          </a:extLst>
        </xdr:cNvPr>
        <xdr:cNvSpPr/>
      </xdr:nvSpPr>
      <xdr:spPr>
        <a:xfrm>
          <a:off x="10915497600" y="6537175"/>
          <a:ext cx="1628775" cy="123794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b="0" kern="1200">
            <a:solidFill>
              <a:srgbClr val="C00000"/>
            </a:solidFill>
          </a:endParaRPr>
        </a:p>
      </xdr:txBody>
    </xdr:sp>
    <xdr:clientData/>
  </xdr:twoCellAnchor>
  <xdr:twoCellAnchor>
    <xdr:from>
      <xdr:col>12</xdr:col>
      <xdr:colOff>448715</xdr:colOff>
      <xdr:row>38</xdr:row>
      <xdr:rowOff>102628</xdr:rowOff>
    </xdr:from>
    <xdr:to>
      <xdr:col>14</xdr:col>
      <xdr:colOff>330200</xdr:colOff>
      <xdr:row>40</xdr:row>
      <xdr:rowOff>28121</xdr:rowOff>
    </xdr:to>
    <xdr:sp macro="" textlink="">
      <xdr:nvSpPr>
        <xdr:cNvPr id="47" name="Rectangle 46">
          <a:extLst>
            <a:ext uri="{FF2B5EF4-FFF2-40B4-BE49-F238E27FC236}">
              <a16:creationId xmlns:a16="http://schemas.microsoft.com/office/drawing/2014/main" id="{2A4C9482-3A58-6D9C-8C81-A2238CE8E1AC}"/>
            </a:ext>
          </a:extLst>
        </xdr:cNvPr>
        <xdr:cNvSpPr/>
      </xdr:nvSpPr>
      <xdr:spPr>
        <a:xfrm>
          <a:off x="10871145571" y="6721142"/>
          <a:ext cx="1209542"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ctr" rtl="1"/>
          <a:r>
            <a:rPr lang="ar-SA" sz="1400" b="1"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t>اكبر طلب</a:t>
          </a:r>
          <a:endParaRPr lang="ar-SA" sz="1400" b="1"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448715</xdr:colOff>
      <xdr:row>40</xdr:row>
      <xdr:rowOff>141516</xdr:rowOff>
    </xdr:from>
    <xdr:to>
      <xdr:col>14</xdr:col>
      <xdr:colOff>330200</xdr:colOff>
      <xdr:row>42</xdr:row>
      <xdr:rowOff>150589</xdr:rowOff>
    </xdr:to>
    <xdr:sp macro="" textlink="Main!H20">
      <xdr:nvSpPr>
        <xdr:cNvPr id="48" name="Rectangle 47">
          <a:extLst>
            <a:ext uri="{FF2B5EF4-FFF2-40B4-BE49-F238E27FC236}">
              <a16:creationId xmlns:a16="http://schemas.microsoft.com/office/drawing/2014/main" id="{2F79775C-1A58-FA6B-8963-0A7F0E85A151}"/>
            </a:ext>
          </a:extLst>
        </xdr:cNvPr>
        <xdr:cNvSpPr/>
      </xdr:nvSpPr>
      <xdr:spPr>
        <a:xfrm>
          <a:off x="10871145571" y="7108373"/>
          <a:ext cx="1209542" cy="35741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marL="0" indent="0" algn="ctr" rtl="1"/>
          <a:fld id="{0EA16338-A600-4F94-A735-45AA306201E5}" type="TxLink">
            <a:rPr lang="en-US" sz="1400" b="1" i="0" u="none" strike="noStrike" kern="1200">
              <a:solidFill>
                <a:schemeClr val="bg1"/>
              </a:solidFill>
              <a:latin typeface="Calibri"/>
              <a:ea typeface="Calibri"/>
              <a:cs typeface="Calibri"/>
            </a:rPr>
            <a:pPr marL="0" indent="0" algn="ctr" rtl="1"/>
            <a:t>625,763.30</a:t>
          </a:fld>
          <a:endParaRPr lang="ar-SA" sz="1400" b="1" i="0" u="none" strike="noStrike" kern="1200">
            <a:solidFill>
              <a:schemeClr val="bg1"/>
            </a:solidFill>
            <a:latin typeface="Calibri"/>
            <a:ea typeface="Calibri"/>
            <a:cs typeface="Calibri"/>
          </a:endParaRPr>
        </a:p>
      </xdr:txBody>
    </xdr:sp>
    <xdr:clientData/>
  </xdr:twoCellAnchor>
  <xdr:twoCellAnchor>
    <xdr:from>
      <xdr:col>12</xdr:col>
      <xdr:colOff>266701</xdr:colOff>
      <xdr:row>43</xdr:row>
      <xdr:rowOff>75414</xdr:rowOff>
    </xdr:from>
    <xdr:to>
      <xdr:col>14</xdr:col>
      <xdr:colOff>523876</xdr:colOff>
      <xdr:row>44</xdr:row>
      <xdr:rowOff>161925</xdr:rowOff>
    </xdr:to>
    <xdr:sp macro="" textlink="Main!G20">
      <xdr:nvSpPr>
        <xdr:cNvPr id="55" name="Rectangle 54">
          <a:extLst>
            <a:ext uri="{FF2B5EF4-FFF2-40B4-BE49-F238E27FC236}">
              <a16:creationId xmlns:a16="http://schemas.microsoft.com/office/drawing/2014/main" id="{08BB2482-85CD-112B-7ABA-E4A49DF47EF9}"/>
            </a:ext>
          </a:extLst>
        </xdr:cNvPr>
        <xdr:cNvSpPr/>
      </xdr:nvSpPr>
      <xdr:spPr>
        <a:xfrm>
          <a:off x="10915507124" y="7447764"/>
          <a:ext cx="1590675" cy="257961"/>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marL="0" indent="0" algn="ctr" rtl="1"/>
          <a:fld id="{91E29C9F-6C34-4F19-8E44-9CB2F964B82B}" type="TxLink">
            <a:rPr lang="ar-SA" sz="1100" b="1" i="0" u="none" strike="noStrike"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pPr marL="0" indent="0" algn="ctr" rtl="1"/>
            <a:t>تجمع المدينة المنورة الصحي</a:t>
          </a:fld>
          <a:endParaRPr lang="ar-SA" sz="1100" b="1" i="0" u="none" strike="noStrike" kern="1200" baseline="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14</xdr:col>
      <xdr:colOff>582337</xdr:colOff>
      <xdr:row>38</xdr:row>
      <xdr:rowOff>22075</xdr:rowOff>
    </xdr:from>
    <xdr:to>
      <xdr:col>17</xdr:col>
      <xdr:colOff>89268</xdr:colOff>
      <xdr:row>45</xdr:row>
      <xdr:rowOff>59872</xdr:rowOff>
    </xdr:to>
    <xdr:sp macro="" textlink="">
      <xdr:nvSpPr>
        <xdr:cNvPr id="56" name="Rectangle 55">
          <a:extLst>
            <a:ext uri="{FF2B5EF4-FFF2-40B4-BE49-F238E27FC236}">
              <a16:creationId xmlns:a16="http://schemas.microsoft.com/office/drawing/2014/main" id="{B638BC89-61EE-C006-FAA7-973F69F3AA2A}"/>
            </a:ext>
          </a:extLst>
        </xdr:cNvPr>
        <xdr:cNvSpPr/>
      </xdr:nvSpPr>
      <xdr:spPr>
        <a:xfrm>
          <a:off x="10869394417" y="6640589"/>
          <a:ext cx="1499017" cy="125699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b="0" kern="1200">
            <a:solidFill>
              <a:srgbClr val="C00000"/>
            </a:solidFill>
          </a:endParaRPr>
        </a:p>
      </xdr:txBody>
    </xdr:sp>
    <xdr:clientData/>
  </xdr:twoCellAnchor>
  <xdr:twoCellAnchor>
    <xdr:from>
      <xdr:col>15</xdr:col>
      <xdr:colOff>80415</xdr:colOff>
      <xdr:row>38</xdr:row>
      <xdr:rowOff>102628</xdr:rowOff>
    </xdr:from>
    <xdr:to>
      <xdr:col>16</xdr:col>
      <xdr:colOff>625927</xdr:colOff>
      <xdr:row>40</xdr:row>
      <xdr:rowOff>28121</xdr:rowOff>
    </xdr:to>
    <xdr:sp macro="" textlink="">
      <xdr:nvSpPr>
        <xdr:cNvPr id="57" name="Rectangle 56">
          <a:extLst>
            <a:ext uri="{FF2B5EF4-FFF2-40B4-BE49-F238E27FC236}">
              <a16:creationId xmlns:a16="http://schemas.microsoft.com/office/drawing/2014/main" id="{02288E8B-1626-5226-3C21-92A17FEDE2C0}"/>
            </a:ext>
          </a:extLst>
        </xdr:cNvPr>
        <xdr:cNvSpPr/>
      </xdr:nvSpPr>
      <xdr:spPr>
        <a:xfrm>
          <a:off x="10869521787" y="6721142"/>
          <a:ext cx="1209541"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ctr" rtl="1"/>
          <a:r>
            <a:rPr lang="ar-SA" sz="1400" b="1"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t>اكثر شهر طلبات</a:t>
          </a:r>
          <a:endParaRPr lang="ar-SA" sz="1400" b="1"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15</xdr:col>
      <xdr:colOff>80415</xdr:colOff>
      <xdr:row>40</xdr:row>
      <xdr:rowOff>141516</xdr:rowOff>
    </xdr:from>
    <xdr:to>
      <xdr:col>16</xdr:col>
      <xdr:colOff>625927</xdr:colOff>
      <xdr:row>42</xdr:row>
      <xdr:rowOff>150589</xdr:rowOff>
    </xdr:to>
    <xdr:sp macro="" textlink="Main!H18">
      <xdr:nvSpPr>
        <xdr:cNvPr id="58" name="Rectangle 57">
          <a:extLst>
            <a:ext uri="{FF2B5EF4-FFF2-40B4-BE49-F238E27FC236}">
              <a16:creationId xmlns:a16="http://schemas.microsoft.com/office/drawing/2014/main" id="{0BD0885C-C66D-1D7D-4333-91E0A5576067}"/>
            </a:ext>
          </a:extLst>
        </xdr:cNvPr>
        <xdr:cNvSpPr/>
      </xdr:nvSpPr>
      <xdr:spPr>
        <a:xfrm>
          <a:off x="10869521787" y="7108373"/>
          <a:ext cx="1209541" cy="35741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marL="0" indent="0" algn="ctr" rtl="1"/>
          <a:fld id="{A198DBAB-B35E-48D6-9A2A-3F070B595A02}" type="TxLink">
            <a:rPr lang="en-US" sz="1600" b="1" i="0" u="none" strike="noStrike" kern="1200">
              <a:solidFill>
                <a:schemeClr val="bg1"/>
              </a:solidFill>
              <a:latin typeface="Calibri"/>
              <a:ea typeface="Calibri"/>
              <a:cs typeface="Calibri"/>
            </a:rPr>
            <a:pPr marL="0" indent="0" algn="ctr" rtl="1"/>
            <a:t>50</a:t>
          </a:fld>
          <a:endParaRPr lang="ar-SA" sz="1600" b="1" i="0" u="none" strike="noStrike" kern="1200">
            <a:solidFill>
              <a:schemeClr val="bg1"/>
            </a:solidFill>
            <a:latin typeface="Calibri"/>
            <a:ea typeface="Calibri"/>
            <a:cs typeface="Calibri"/>
          </a:endParaRPr>
        </a:p>
      </xdr:txBody>
    </xdr:sp>
    <xdr:clientData/>
  </xdr:twoCellAnchor>
  <xdr:twoCellAnchor>
    <xdr:from>
      <xdr:col>15</xdr:col>
      <xdr:colOff>80415</xdr:colOff>
      <xdr:row>43</xdr:row>
      <xdr:rowOff>75413</xdr:rowOff>
    </xdr:from>
    <xdr:to>
      <xdr:col>16</xdr:col>
      <xdr:colOff>625927</xdr:colOff>
      <xdr:row>45</xdr:row>
      <xdr:rowOff>906</xdr:rowOff>
    </xdr:to>
    <xdr:sp macro="" textlink="Main!G18">
      <xdr:nvSpPr>
        <xdr:cNvPr id="59" name="Rectangle 58">
          <a:extLst>
            <a:ext uri="{FF2B5EF4-FFF2-40B4-BE49-F238E27FC236}">
              <a16:creationId xmlns:a16="http://schemas.microsoft.com/office/drawing/2014/main" id="{8FA6517E-51B1-98E6-6106-B1F0F6D35DA0}"/>
            </a:ext>
          </a:extLst>
        </xdr:cNvPr>
        <xdr:cNvSpPr/>
      </xdr:nvSpPr>
      <xdr:spPr>
        <a:xfrm>
          <a:off x="10869521787" y="7564784"/>
          <a:ext cx="1209541"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marL="0" indent="0" algn="ctr" rtl="1"/>
          <a:fld id="{E5C86B96-F1E2-4733-8734-6A55913E2B66}" type="TxLink">
            <a:rPr lang="ar-SA" sz="1400" b="1" i="0" u="none" strike="noStrike" kern="1200">
              <a:solidFill>
                <a:srgbClr val="F29F05"/>
              </a:solidFill>
              <a:latin typeface="Calibri" panose="020F0502020204030204" pitchFamily="34" charset="0"/>
              <a:ea typeface="Calibri" panose="020F0502020204030204" pitchFamily="34" charset="0"/>
              <a:cs typeface="Calibri" panose="020F0502020204030204" pitchFamily="34" charset="0"/>
            </a:rPr>
            <a:pPr marL="0" indent="0" algn="ctr" rtl="1"/>
            <a:t>أغسطس 24</a:t>
          </a:fld>
          <a:endParaRPr lang="ar-SA" sz="1400" b="1" i="0" u="none" strike="noStrike"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17</xdr:col>
      <xdr:colOff>206827</xdr:colOff>
      <xdr:row>38</xdr:row>
      <xdr:rowOff>22075</xdr:rowOff>
    </xdr:from>
    <xdr:to>
      <xdr:col>19</xdr:col>
      <xdr:colOff>376093</xdr:colOff>
      <xdr:row>45</xdr:row>
      <xdr:rowOff>59872</xdr:rowOff>
    </xdr:to>
    <xdr:sp macro="" textlink="">
      <xdr:nvSpPr>
        <xdr:cNvPr id="60" name="Rectangle 59">
          <a:extLst>
            <a:ext uri="{FF2B5EF4-FFF2-40B4-BE49-F238E27FC236}">
              <a16:creationId xmlns:a16="http://schemas.microsoft.com/office/drawing/2014/main" id="{ECCE6E2C-14D7-ABF3-3C93-BAB9D5FBD997}"/>
            </a:ext>
          </a:extLst>
        </xdr:cNvPr>
        <xdr:cNvSpPr/>
      </xdr:nvSpPr>
      <xdr:spPr>
        <a:xfrm>
          <a:off x="10867779535" y="6640589"/>
          <a:ext cx="1497323" cy="1256997"/>
        </a:xfrm>
        <a:prstGeom prst="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b="0" kern="1200">
            <a:solidFill>
              <a:srgbClr val="C00000"/>
            </a:solidFill>
          </a:endParaRPr>
        </a:p>
      </xdr:txBody>
    </xdr:sp>
    <xdr:clientData/>
  </xdr:twoCellAnchor>
  <xdr:twoCellAnchor>
    <xdr:from>
      <xdr:col>17</xdr:col>
      <xdr:colOff>368887</xdr:colOff>
      <xdr:row>38</xdr:row>
      <xdr:rowOff>102628</xdr:rowOff>
    </xdr:from>
    <xdr:to>
      <xdr:col>19</xdr:col>
      <xdr:colOff>250370</xdr:colOff>
      <xdr:row>40</xdr:row>
      <xdr:rowOff>28121</xdr:rowOff>
    </xdr:to>
    <xdr:sp macro="" textlink="">
      <xdr:nvSpPr>
        <xdr:cNvPr id="61" name="Rectangle 60">
          <a:extLst>
            <a:ext uri="{FF2B5EF4-FFF2-40B4-BE49-F238E27FC236}">
              <a16:creationId xmlns:a16="http://schemas.microsoft.com/office/drawing/2014/main" id="{5F4D3259-8515-51FE-FB82-267DA5C36029}"/>
            </a:ext>
          </a:extLst>
        </xdr:cNvPr>
        <xdr:cNvSpPr/>
      </xdr:nvSpPr>
      <xdr:spPr>
        <a:xfrm>
          <a:off x="10867905258" y="6721142"/>
          <a:ext cx="1209540"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ctr" rtl="1"/>
          <a:r>
            <a:rPr lang="ar-SA" sz="1400" b="1" kern="1200" baseline="0">
              <a:solidFill>
                <a:srgbClr val="F29F05"/>
              </a:solidFill>
              <a:latin typeface="Calibri" panose="020F0502020204030204" pitchFamily="34" charset="0"/>
              <a:ea typeface="Calibri" panose="020F0502020204030204" pitchFamily="34" charset="0"/>
              <a:cs typeface="Calibri" panose="020F0502020204030204" pitchFamily="34" charset="0"/>
            </a:rPr>
            <a:t>اكبر شهر طلبات</a:t>
          </a:r>
          <a:endParaRPr lang="ar-SA" sz="1400" b="1"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17</xdr:col>
      <xdr:colOff>368887</xdr:colOff>
      <xdr:row>40</xdr:row>
      <xdr:rowOff>141516</xdr:rowOff>
    </xdr:from>
    <xdr:to>
      <xdr:col>19</xdr:col>
      <xdr:colOff>250370</xdr:colOff>
      <xdr:row>42</xdr:row>
      <xdr:rowOff>150589</xdr:rowOff>
    </xdr:to>
    <xdr:sp macro="" textlink="Main!H19">
      <xdr:nvSpPr>
        <xdr:cNvPr id="62" name="Rectangle 61">
          <a:extLst>
            <a:ext uri="{FF2B5EF4-FFF2-40B4-BE49-F238E27FC236}">
              <a16:creationId xmlns:a16="http://schemas.microsoft.com/office/drawing/2014/main" id="{115B182D-9417-D298-C212-87C22EF3EFB1}"/>
            </a:ext>
          </a:extLst>
        </xdr:cNvPr>
        <xdr:cNvSpPr/>
      </xdr:nvSpPr>
      <xdr:spPr>
        <a:xfrm>
          <a:off x="10867905258" y="7108373"/>
          <a:ext cx="1209540" cy="35741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lstStyle/>
        <a:p>
          <a:pPr marL="0" indent="0" algn="ctr" rtl="1"/>
          <a:fld id="{130295BE-DFA8-4144-AD28-F0C47672FAF2}" type="TxLink">
            <a:rPr lang="en-US" sz="1400" b="1" i="0" u="none" strike="noStrike" kern="1200">
              <a:solidFill>
                <a:schemeClr val="bg1"/>
              </a:solidFill>
              <a:latin typeface="Calibri"/>
              <a:ea typeface="Calibri"/>
              <a:cs typeface="Calibri"/>
            </a:rPr>
            <a:pPr marL="0" indent="0" algn="ctr" rtl="1"/>
            <a:t>1,476,651.75</a:t>
          </a:fld>
          <a:endParaRPr lang="ar-SA" sz="1400" b="1" i="0" u="none" strike="noStrike" kern="1200">
            <a:solidFill>
              <a:schemeClr val="bg1"/>
            </a:solidFill>
            <a:latin typeface="Calibri"/>
            <a:ea typeface="Calibri"/>
            <a:cs typeface="Calibri"/>
          </a:endParaRPr>
        </a:p>
      </xdr:txBody>
    </xdr:sp>
    <xdr:clientData/>
  </xdr:twoCellAnchor>
  <xdr:twoCellAnchor>
    <xdr:from>
      <xdr:col>17</xdr:col>
      <xdr:colOff>368887</xdr:colOff>
      <xdr:row>43</xdr:row>
      <xdr:rowOff>75413</xdr:rowOff>
    </xdr:from>
    <xdr:to>
      <xdr:col>19</xdr:col>
      <xdr:colOff>250370</xdr:colOff>
      <xdr:row>45</xdr:row>
      <xdr:rowOff>906</xdr:rowOff>
    </xdr:to>
    <xdr:sp macro="" textlink="Main!G19">
      <xdr:nvSpPr>
        <xdr:cNvPr id="63" name="Rectangle 62">
          <a:extLst>
            <a:ext uri="{FF2B5EF4-FFF2-40B4-BE49-F238E27FC236}">
              <a16:creationId xmlns:a16="http://schemas.microsoft.com/office/drawing/2014/main" id="{8B806B24-EF8B-0B8F-E292-011740B4FA01}"/>
            </a:ext>
          </a:extLst>
        </xdr:cNvPr>
        <xdr:cNvSpPr/>
      </xdr:nvSpPr>
      <xdr:spPr>
        <a:xfrm>
          <a:off x="10867905258" y="7564784"/>
          <a:ext cx="1209540" cy="273836"/>
        </a:xfrm>
        <a:prstGeom prst="rect">
          <a:avLst/>
        </a:pr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marL="0" indent="0" algn="ctr" rtl="1"/>
          <a:fld id="{29D437CD-69AC-44A3-8EEB-7F8905D38939}" type="TxLink">
            <a:rPr lang="ar-SA" sz="1400" b="1" i="0" u="none" strike="noStrike" kern="1200">
              <a:solidFill>
                <a:srgbClr val="F29F05"/>
              </a:solidFill>
              <a:latin typeface="Calibri" panose="020F0502020204030204" pitchFamily="34" charset="0"/>
              <a:ea typeface="Calibri" panose="020F0502020204030204" pitchFamily="34" charset="0"/>
              <a:cs typeface="Calibri" panose="020F0502020204030204" pitchFamily="34" charset="0"/>
            </a:rPr>
            <a:pPr marL="0" indent="0" algn="ctr" rtl="1"/>
            <a:t>ابريل 25</a:t>
          </a:fld>
          <a:endParaRPr lang="ar-SA" sz="1400" b="1" i="0" u="none" strike="noStrike" kern="1200">
            <a:solidFill>
              <a:srgbClr val="F29F05"/>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152400</xdr:colOff>
      <xdr:row>37</xdr:row>
      <xdr:rowOff>141514</xdr:rowOff>
    </xdr:from>
    <xdr:to>
      <xdr:col>7</xdr:col>
      <xdr:colOff>54428</xdr:colOff>
      <xdr:row>50</xdr:row>
      <xdr:rowOff>43543</xdr:rowOff>
    </xdr:to>
    <xdr:graphicFrame macro="">
      <xdr:nvGraphicFramePr>
        <xdr:cNvPr id="2" name="Chart 1">
          <a:extLst>
            <a:ext uri="{FF2B5EF4-FFF2-40B4-BE49-F238E27FC236}">
              <a16:creationId xmlns:a16="http://schemas.microsoft.com/office/drawing/2014/main" id="{FF384AE6-3045-4BD8-BEB5-52BED8734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15875</xdr:colOff>
      <xdr:row>1</xdr:row>
      <xdr:rowOff>0</xdr:rowOff>
    </xdr:from>
    <xdr:to>
      <xdr:col>15</xdr:col>
      <xdr:colOff>54788</xdr:colOff>
      <xdr:row>2</xdr:row>
      <xdr:rowOff>76200</xdr:rowOff>
    </xdr:to>
    <xdr:sp macro="" textlink="Main!$E$30">
      <xdr:nvSpPr>
        <xdr:cNvPr id="3" name="TextBox 2">
          <a:extLst>
            <a:ext uri="{FF2B5EF4-FFF2-40B4-BE49-F238E27FC236}">
              <a16:creationId xmlns:a16="http://schemas.microsoft.com/office/drawing/2014/main" id="{A13E2EB5-9791-75AD-24EA-C84E2B896018}"/>
            </a:ext>
          </a:extLst>
        </xdr:cNvPr>
        <xdr:cNvSpPr txBox="1"/>
      </xdr:nvSpPr>
      <xdr:spPr>
        <a:xfrm>
          <a:off x="10915309462" y="171450"/>
          <a:ext cx="705663" cy="247650"/>
        </a:xfrm>
        <a:prstGeom prst="rect">
          <a:avLst/>
        </a:prstGeom>
        <a:solidFill>
          <a:srgbClr val="F29F0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5D587364-5311-42B6-B5CD-E816950926DF}" type="TxLink">
            <a:rPr lang="en-US" sz="1100" b="1" i="0" u="none" strike="noStrike" kern="1200">
              <a:solidFill>
                <a:schemeClr val="tx1"/>
              </a:solidFill>
              <a:latin typeface="Calibri" panose="020F0502020204030204" pitchFamily="34" charset="0"/>
              <a:ea typeface="Calibri" panose="020F0502020204030204" pitchFamily="34" charset="0"/>
              <a:cs typeface="Calibri" panose="020F0502020204030204" pitchFamily="34" charset="0"/>
            </a:rPr>
            <a:pPr algn="ctr" rtl="1"/>
            <a:t> </a:t>
          </a:fld>
          <a:endParaRPr lang="ar-SA" sz="1100" b="1" kern="1200">
            <a:solidFill>
              <a:schemeClr val="tx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editAs="oneCell">
    <xdr:from>
      <xdr:col>23</xdr:col>
      <xdr:colOff>11430</xdr:colOff>
      <xdr:row>13</xdr:row>
      <xdr:rowOff>11431</xdr:rowOff>
    </xdr:from>
    <xdr:to>
      <xdr:col>25</xdr:col>
      <xdr:colOff>506730</xdr:colOff>
      <xdr:row>18</xdr:row>
      <xdr:rowOff>76201</xdr:rowOff>
    </xdr:to>
    <mc:AlternateContent xmlns:mc="http://schemas.openxmlformats.org/markup-compatibility/2006" xmlns:a14="http://schemas.microsoft.com/office/drawing/2010/main">
      <mc:Choice Requires="a14">
        <xdr:graphicFrame macro="">
          <xdr:nvGraphicFramePr>
            <xdr:cNvPr id="12" name="حالة السداد">
              <a:extLst>
                <a:ext uri="{FF2B5EF4-FFF2-40B4-BE49-F238E27FC236}">
                  <a16:creationId xmlns:a16="http://schemas.microsoft.com/office/drawing/2014/main" id="{ABC431B3-6D16-3F14-DFE4-3B0CF5DBC3EC}"/>
                </a:ext>
              </a:extLst>
            </xdr:cNvPr>
            <xdr:cNvGraphicFramePr/>
          </xdr:nvGraphicFramePr>
          <xdr:xfrm>
            <a:off x="0" y="0"/>
            <a:ext cx="0" cy="0"/>
          </xdr:xfrm>
          <a:graphic>
            <a:graphicData uri="http://schemas.microsoft.com/office/drawing/2010/slicer">
              <sle:slicer xmlns:sle="http://schemas.microsoft.com/office/drawing/2010/slicer" name="حالة السداد"/>
            </a:graphicData>
          </a:graphic>
        </xdr:graphicFrame>
      </mc:Choice>
      <mc:Fallback xmlns="">
        <xdr:sp macro="" textlink="">
          <xdr:nvSpPr>
            <xdr:cNvPr id="0" name=""/>
            <xdr:cNvSpPr>
              <a:spLocks noTextEdit="1"/>
            </xdr:cNvSpPr>
          </xdr:nvSpPr>
          <xdr:spPr>
            <a:xfrm>
              <a:off x="10908190020" y="2240281"/>
              <a:ext cx="1828800" cy="922020"/>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464344</xdr:colOff>
      <xdr:row>0</xdr:row>
      <xdr:rowOff>95250</xdr:rowOff>
    </xdr:from>
    <xdr:to>
      <xdr:col>2</xdr:col>
      <xdr:colOff>102844</xdr:colOff>
      <xdr:row>48</xdr:row>
      <xdr:rowOff>76202</xdr:rowOff>
    </xdr:to>
    <xdr:sp macro="" textlink="">
      <xdr:nvSpPr>
        <xdr:cNvPr id="4" name="مستطيل 3">
          <a:extLst>
            <a:ext uri="{FF2B5EF4-FFF2-40B4-BE49-F238E27FC236}">
              <a16:creationId xmlns:a16="http://schemas.microsoft.com/office/drawing/2014/main" id="{26D6727E-709C-49A5-A52F-C80D0FC15FC0}"/>
            </a:ext>
          </a:extLst>
        </xdr:cNvPr>
        <xdr:cNvSpPr/>
      </xdr:nvSpPr>
      <xdr:spPr>
        <a:xfrm>
          <a:off x="10922595656" y="95250"/>
          <a:ext cx="972000" cy="8553452"/>
        </a:xfrm>
        <a:prstGeom prst="rect">
          <a:avLst/>
        </a:prstGeom>
        <a:solidFill>
          <a:schemeClr val="tx1">
            <a:lumMod val="65000"/>
            <a:lumOff val="3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1</xdr:col>
      <xdr:colOff>49594</xdr:colOff>
      <xdr:row>0</xdr:row>
      <xdr:rowOff>137587</xdr:rowOff>
    </xdr:from>
    <xdr:to>
      <xdr:col>2</xdr:col>
      <xdr:colOff>102844</xdr:colOff>
      <xdr:row>50</xdr:row>
      <xdr:rowOff>21168</xdr:rowOff>
    </xdr:to>
    <xdr:sp macro="" textlink="">
      <xdr:nvSpPr>
        <xdr:cNvPr id="5" name="مستطيل: زوايا علوية مستديرة 4">
          <a:extLst>
            <a:ext uri="{FF2B5EF4-FFF2-40B4-BE49-F238E27FC236}">
              <a16:creationId xmlns:a16="http://schemas.microsoft.com/office/drawing/2014/main" id="{DF012C5C-FFB4-499C-890C-2CA198D8F938}"/>
            </a:ext>
          </a:extLst>
        </xdr:cNvPr>
        <xdr:cNvSpPr/>
      </xdr:nvSpPr>
      <xdr:spPr>
        <a:xfrm rot="5400000">
          <a:off x="10918515949" y="4217294"/>
          <a:ext cx="8879414" cy="720000"/>
        </a:xfrm>
        <a:prstGeom prst="round2SameRect">
          <a:avLst/>
        </a:prstGeom>
        <a:solidFill>
          <a:schemeClr val="tx2">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twoCellAnchor>
    <xdr:from>
      <xdr:col>1</xdr:col>
      <xdr:colOff>54769</xdr:colOff>
      <xdr:row>25</xdr:row>
      <xdr:rowOff>14983</xdr:rowOff>
    </xdr:from>
    <xdr:to>
      <xdr:col>2</xdr:col>
      <xdr:colOff>123673</xdr:colOff>
      <xdr:row>28</xdr:row>
      <xdr:rowOff>125819</xdr:rowOff>
    </xdr:to>
    <xdr:grpSp>
      <xdr:nvGrpSpPr>
        <xdr:cNvPr id="6" name="مجموعة 5">
          <a:extLst>
            <a:ext uri="{FF2B5EF4-FFF2-40B4-BE49-F238E27FC236}">
              <a16:creationId xmlns:a16="http://schemas.microsoft.com/office/drawing/2014/main" id="{8E7AAC04-87B0-43A7-82F4-8D2926D7AAF8}"/>
            </a:ext>
          </a:extLst>
        </xdr:cNvPr>
        <xdr:cNvGrpSpPr/>
      </xdr:nvGrpSpPr>
      <xdr:grpSpPr>
        <a:xfrm>
          <a:off x="10922574827" y="4512900"/>
          <a:ext cx="735654" cy="650586"/>
          <a:chOff x="11235221046" y="355500"/>
          <a:chExt cx="679781" cy="598992"/>
        </a:xfrm>
        <a:solidFill>
          <a:schemeClr val="tx1">
            <a:lumMod val="65000"/>
            <a:lumOff val="35000"/>
          </a:schemeClr>
        </a:solidFill>
      </xdr:grpSpPr>
      <xdr:sp macro="" textlink="">
        <xdr:nvSpPr>
          <xdr:cNvPr id="7" name="مستطيل: زوايا علوية مستديرة 6">
            <a:extLst>
              <a:ext uri="{FF2B5EF4-FFF2-40B4-BE49-F238E27FC236}">
                <a16:creationId xmlns:a16="http://schemas.microsoft.com/office/drawing/2014/main" id="{F6144B17-CDF9-96E8-F098-08B879A2FF69}"/>
              </a:ext>
            </a:extLst>
          </xdr:cNvPr>
          <xdr:cNvSpPr/>
        </xdr:nvSpPr>
        <xdr:spPr>
          <a:xfrm rot="5400000">
            <a:off x="11235556174" y="420996"/>
            <a:ext cx="221306" cy="468000"/>
          </a:xfrm>
          <a:prstGeom prst="round2SameRect">
            <a:avLst>
              <a:gd name="adj1" fmla="val 47500"/>
              <a:gd name="adj2" fmla="val 0"/>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1" fromWordArt="0" anchor="t" anchorCtr="0" forceAA="0" compatLnSpc="1">
            <a:prstTxWarp prst="textNoShape">
              <a:avLst/>
            </a:prstTxWarp>
            <a:noAutofit/>
          </a:bodyPr>
          <a:lstStyle>
            <a:defPPr>
              <a:defRPr lang="ar-SA"/>
            </a:defPPr>
            <a:lvl1pPr marL="0" indent="0" algn="r" defTabSz="914400" rtl="1" eaLnBrk="1" latinLnBrk="0" hangingPunct="1">
              <a:defRPr sz="1100" kern="1200">
                <a:solidFill>
                  <a:schemeClr val="lt1"/>
                </a:solidFill>
                <a:latin typeface="+mn-lt"/>
                <a:ea typeface="+mn-ea"/>
                <a:cs typeface="+mn-cs"/>
              </a:defRPr>
            </a:lvl1pPr>
            <a:lvl2pPr marL="457200" indent="0" algn="r" defTabSz="914400" rtl="1" eaLnBrk="1" latinLnBrk="0" hangingPunct="1">
              <a:defRPr sz="1100" kern="1200">
                <a:solidFill>
                  <a:schemeClr val="lt1"/>
                </a:solidFill>
                <a:latin typeface="+mn-lt"/>
                <a:ea typeface="+mn-ea"/>
                <a:cs typeface="+mn-cs"/>
              </a:defRPr>
            </a:lvl2pPr>
            <a:lvl3pPr marL="914400" indent="0" algn="r" defTabSz="914400" rtl="1" eaLnBrk="1" latinLnBrk="0" hangingPunct="1">
              <a:defRPr sz="1100" kern="1200">
                <a:solidFill>
                  <a:schemeClr val="lt1"/>
                </a:solidFill>
                <a:latin typeface="+mn-lt"/>
                <a:ea typeface="+mn-ea"/>
                <a:cs typeface="+mn-cs"/>
              </a:defRPr>
            </a:lvl3pPr>
            <a:lvl4pPr marL="1371600" indent="0" algn="r" defTabSz="914400" rtl="1" eaLnBrk="1" latinLnBrk="0" hangingPunct="1">
              <a:defRPr sz="1100" kern="1200">
                <a:solidFill>
                  <a:schemeClr val="lt1"/>
                </a:solidFill>
                <a:latin typeface="+mn-lt"/>
                <a:ea typeface="+mn-ea"/>
                <a:cs typeface="+mn-cs"/>
              </a:defRPr>
            </a:lvl4pPr>
            <a:lvl5pPr marL="1828800" indent="0" algn="r" defTabSz="914400" rtl="1" eaLnBrk="1" latinLnBrk="0" hangingPunct="1">
              <a:defRPr sz="1100" kern="1200">
                <a:solidFill>
                  <a:schemeClr val="lt1"/>
                </a:solidFill>
                <a:latin typeface="+mn-lt"/>
                <a:ea typeface="+mn-ea"/>
                <a:cs typeface="+mn-cs"/>
              </a:defRPr>
            </a:lvl5pPr>
            <a:lvl6pPr marL="2286000" indent="0" algn="r" defTabSz="914400" rtl="1" eaLnBrk="1" latinLnBrk="0" hangingPunct="1">
              <a:defRPr sz="1100" kern="1200">
                <a:solidFill>
                  <a:schemeClr val="lt1"/>
                </a:solidFill>
                <a:latin typeface="+mn-lt"/>
                <a:ea typeface="+mn-ea"/>
                <a:cs typeface="+mn-cs"/>
              </a:defRPr>
            </a:lvl6pPr>
            <a:lvl7pPr marL="2743200" indent="0" algn="r" defTabSz="914400" rtl="1" eaLnBrk="1" latinLnBrk="0" hangingPunct="1">
              <a:defRPr sz="1100" kern="1200">
                <a:solidFill>
                  <a:schemeClr val="lt1"/>
                </a:solidFill>
                <a:latin typeface="+mn-lt"/>
                <a:ea typeface="+mn-ea"/>
                <a:cs typeface="+mn-cs"/>
              </a:defRPr>
            </a:lvl7pPr>
            <a:lvl8pPr marL="3200400" indent="0" algn="r" defTabSz="914400" rtl="1" eaLnBrk="1" latinLnBrk="0" hangingPunct="1">
              <a:defRPr sz="1100" kern="1200">
                <a:solidFill>
                  <a:schemeClr val="lt1"/>
                </a:solidFill>
                <a:latin typeface="+mn-lt"/>
                <a:ea typeface="+mn-ea"/>
                <a:cs typeface="+mn-cs"/>
              </a:defRPr>
            </a:lvl8pPr>
            <a:lvl9pPr marL="3657600" indent="0" algn="r" defTabSz="914400" rtl="1" eaLnBrk="1" latinLnBrk="0" hangingPunct="1">
              <a:defRPr sz="1100" kern="1200">
                <a:solidFill>
                  <a:schemeClr val="lt1"/>
                </a:solidFill>
                <a:latin typeface="+mn-lt"/>
                <a:ea typeface="+mn-ea"/>
                <a:cs typeface="+mn-cs"/>
              </a:defRPr>
            </a:lvl9pPr>
          </a:lstStyle>
          <a:p>
            <a:pPr algn="r" rtl="1"/>
            <a:endParaRPr lang="ar-SA" sz="1100"/>
          </a:p>
        </xdr:txBody>
      </xdr:sp>
      <xdr:sp macro="" textlink="">
        <xdr:nvSpPr>
          <xdr:cNvPr id="10" name="شكل حر: شكل 9">
            <a:extLst>
              <a:ext uri="{FF2B5EF4-FFF2-40B4-BE49-F238E27FC236}">
                <a16:creationId xmlns:a16="http://schemas.microsoft.com/office/drawing/2014/main" id="{6CB0E0AB-D7A3-1827-0EA7-370D8D666EDD}"/>
              </a:ext>
            </a:extLst>
          </xdr:cNvPr>
          <xdr:cNvSpPr/>
        </xdr:nvSpPr>
        <xdr:spPr>
          <a:xfrm rot="10800000">
            <a:off x="11235221046" y="355500"/>
            <a:ext cx="216000" cy="598992"/>
          </a:xfrm>
          <a:custGeom>
            <a:avLst/>
            <a:gdLst>
              <a:gd name="connsiteX0" fmla="*/ 178008 w 191775"/>
              <a:gd name="connsiteY0" fmla="*/ 0 h 571500"/>
              <a:gd name="connsiteX1" fmla="*/ 191775 w 191775"/>
              <a:gd name="connsiteY1" fmla="*/ 68190 h 571500"/>
              <a:gd name="connsiteX2" fmla="*/ 191775 w 191775"/>
              <a:gd name="connsiteY2" fmla="*/ 503311 h 571500"/>
              <a:gd name="connsiteX3" fmla="*/ 178008 w 191775"/>
              <a:gd name="connsiteY3" fmla="*/ 571500 h 571500"/>
              <a:gd name="connsiteX4" fmla="*/ 0 w 191775"/>
              <a:gd name="connsiteY4" fmla="*/ 393492 h 571500"/>
              <a:gd name="connsiteX5" fmla="*/ 0 w 191775"/>
              <a:gd name="connsiteY5" fmla="*/ 178008 h 571500"/>
              <a:gd name="connsiteX6" fmla="*/ 178008 w 191775"/>
              <a:gd name="connsiteY6" fmla="*/ 0 h 571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91775" h="571500">
                <a:moveTo>
                  <a:pt x="178008" y="0"/>
                </a:moveTo>
                <a:lnTo>
                  <a:pt x="191775" y="68190"/>
                </a:lnTo>
                <a:lnTo>
                  <a:pt x="191775" y="503311"/>
                </a:lnTo>
                <a:lnTo>
                  <a:pt x="178008" y="571500"/>
                </a:lnTo>
                <a:cubicBezTo>
                  <a:pt x="178008" y="473189"/>
                  <a:pt x="98311" y="393492"/>
                  <a:pt x="0" y="393492"/>
                </a:cubicBezTo>
                <a:lnTo>
                  <a:pt x="0" y="178008"/>
                </a:lnTo>
                <a:cubicBezTo>
                  <a:pt x="98311" y="178008"/>
                  <a:pt x="178008" y="98311"/>
                  <a:pt x="178008" y="0"/>
                </a:cubicBezTo>
                <a:close/>
              </a:path>
            </a:pathLst>
          </a:cu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1" anchor="ctr">
            <a:noAutofit/>
          </a:bodyPr>
          <a:lstStyle>
            <a:defPPr>
              <a:defRPr lang="ar-SA"/>
            </a:defPPr>
            <a:lvl1pPr marL="0" algn="r" defTabSz="914400" rtl="1" eaLnBrk="1" latinLnBrk="0" hangingPunct="1">
              <a:defRPr sz="1800" kern="1200">
                <a:solidFill>
                  <a:schemeClr val="lt1"/>
                </a:solidFill>
                <a:latin typeface="+mn-lt"/>
                <a:ea typeface="+mn-ea"/>
                <a:cs typeface="+mn-cs"/>
              </a:defRPr>
            </a:lvl1pPr>
            <a:lvl2pPr marL="457200" algn="r" defTabSz="914400" rtl="1" eaLnBrk="1" latinLnBrk="0" hangingPunct="1">
              <a:defRPr sz="1800" kern="1200">
                <a:solidFill>
                  <a:schemeClr val="lt1"/>
                </a:solidFill>
                <a:latin typeface="+mn-lt"/>
                <a:ea typeface="+mn-ea"/>
                <a:cs typeface="+mn-cs"/>
              </a:defRPr>
            </a:lvl2pPr>
            <a:lvl3pPr marL="914400" algn="r" defTabSz="914400" rtl="1" eaLnBrk="1" latinLnBrk="0" hangingPunct="1">
              <a:defRPr sz="1800" kern="1200">
                <a:solidFill>
                  <a:schemeClr val="lt1"/>
                </a:solidFill>
                <a:latin typeface="+mn-lt"/>
                <a:ea typeface="+mn-ea"/>
                <a:cs typeface="+mn-cs"/>
              </a:defRPr>
            </a:lvl3pPr>
            <a:lvl4pPr marL="1371600" algn="r" defTabSz="914400" rtl="1" eaLnBrk="1" latinLnBrk="0" hangingPunct="1">
              <a:defRPr sz="1800" kern="1200">
                <a:solidFill>
                  <a:schemeClr val="lt1"/>
                </a:solidFill>
                <a:latin typeface="+mn-lt"/>
                <a:ea typeface="+mn-ea"/>
                <a:cs typeface="+mn-cs"/>
              </a:defRPr>
            </a:lvl4pPr>
            <a:lvl5pPr marL="1828800" algn="r" defTabSz="914400" rtl="1" eaLnBrk="1" latinLnBrk="0" hangingPunct="1">
              <a:defRPr sz="1800" kern="1200">
                <a:solidFill>
                  <a:schemeClr val="lt1"/>
                </a:solidFill>
                <a:latin typeface="+mn-lt"/>
                <a:ea typeface="+mn-ea"/>
                <a:cs typeface="+mn-cs"/>
              </a:defRPr>
            </a:lvl5pPr>
            <a:lvl6pPr marL="2286000" algn="r" defTabSz="914400" rtl="1" eaLnBrk="1" latinLnBrk="0" hangingPunct="1">
              <a:defRPr sz="1800" kern="1200">
                <a:solidFill>
                  <a:schemeClr val="lt1"/>
                </a:solidFill>
                <a:latin typeface="+mn-lt"/>
                <a:ea typeface="+mn-ea"/>
                <a:cs typeface="+mn-cs"/>
              </a:defRPr>
            </a:lvl6pPr>
            <a:lvl7pPr marL="2743200" algn="r" defTabSz="914400" rtl="1" eaLnBrk="1" latinLnBrk="0" hangingPunct="1">
              <a:defRPr sz="1800" kern="1200">
                <a:solidFill>
                  <a:schemeClr val="lt1"/>
                </a:solidFill>
                <a:latin typeface="+mn-lt"/>
                <a:ea typeface="+mn-ea"/>
                <a:cs typeface="+mn-cs"/>
              </a:defRPr>
            </a:lvl7pPr>
            <a:lvl8pPr marL="3200400" algn="r" defTabSz="914400" rtl="1" eaLnBrk="1" latinLnBrk="0" hangingPunct="1">
              <a:defRPr sz="1800" kern="1200">
                <a:solidFill>
                  <a:schemeClr val="lt1"/>
                </a:solidFill>
                <a:latin typeface="+mn-lt"/>
                <a:ea typeface="+mn-ea"/>
                <a:cs typeface="+mn-cs"/>
              </a:defRPr>
            </a:lvl8pPr>
            <a:lvl9pPr marL="3657600" algn="r" defTabSz="914400" rtl="1" eaLnBrk="1" latinLnBrk="0" hangingPunct="1">
              <a:defRPr sz="1800" kern="1200">
                <a:solidFill>
                  <a:schemeClr val="lt1"/>
                </a:solidFill>
                <a:latin typeface="+mn-lt"/>
                <a:ea typeface="+mn-ea"/>
                <a:cs typeface="+mn-cs"/>
              </a:defRPr>
            </a:lvl9pPr>
          </a:lstStyle>
          <a:p>
            <a:pPr algn="ctr"/>
            <a:endParaRPr lang="ar-SA"/>
          </a:p>
        </xdr:txBody>
      </xdr:sp>
    </xdr:grpSp>
    <xdr:clientData/>
  </xdr:twoCellAnchor>
  <xdr:twoCellAnchor editAs="oneCell">
    <xdr:from>
      <xdr:col>1</xdr:col>
      <xdr:colOff>54769</xdr:colOff>
      <xdr:row>3</xdr:row>
      <xdr:rowOff>135186</xdr:rowOff>
    </xdr:from>
    <xdr:to>
      <xdr:col>2</xdr:col>
      <xdr:colOff>140494</xdr:colOff>
      <xdr:row>5</xdr:row>
      <xdr:rowOff>78584</xdr:rowOff>
    </xdr:to>
    <xdr:pic>
      <xdr:nvPicPr>
        <xdr:cNvPr id="11" name="logo">
          <a:extLst>
            <a:ext uri="{FF2B5EF4-FFF2-40B4-BE49-F238E27FC236}">
              <a16:creationId xmlns:a16="http://schemas.microsoft.com/office/drawing/2014/main" id="{2D5F9517-381E-45AD-AEA1-52E4EC6D6F29}"/>
            </a:ext>
          </a:extLst>
        </xdr:cNvPr>
        <xdr:cNvPicPr>
          <a:picLocks noChangeAspect="1"/>
        </xdr:cNvPicPr>
      </xdr:nvPicPr>
      <xdr:blipFill rotWithShape="1">
        <a:blip xmlns:r="http://schemas.openxmlformats.org/officeDocument/2006/relationships" r:embed="rId6" cstate="print">
          <a:extLst>
            <a:ext uri="{BEBA8EAE-BF5A-486C-A8C5-ECC9F3942E4B}">
              <a14:imgProps xmlns:a14="http://schemas.microsoft.com/office/drawing/2010/main">
                <a14:imgLayer r:embed="rId7">
                  <a14:imgEffect>
                    <a14:backgroundRemoval t="10000" b="90000" l="10000" r="90000">
                      <a14:foregroundMark x1="47559" y1="39685" x2="47559" y2="40909"/>
                      <a14:foregroundMark x1="64160" y1="37238" x2="64160" y2="37238"/>
                      <a14:foregroundMark x1="57910" y1="75524" x2="57910" y2="75524"/>
                    </a14:backgroundRemoval>
                  </a14:imgEffect>
                </a14:imgLayer>
              </a14:imgProps>
            </a:ext>
            <a:ext uri="{28A0092B-C50C-407E-A947-70E740481C1C}">
              <a14:useLocalDpi xmlns:a14="http://schemas.microsoft.com/office/drawing/2010/main" val="0"/>
            </a:ext>
          </a:extLst>
        </a:blip>
        <a:srcRect l="9656" t="11339" r="12413" b="32930"/>
        <a:stretch/>
      </xdr:blipFill>
      <xdr:spPr>
        <a:xfrm>
          <a:off x="10922558006" y="670967"/>
          <a:ext cx="752475" cy="300586"/>
        </a:xfrm>
        <a:prstGeom prst="rect">
          <a:avLst/>
        </a:prstGeom>
      </xdr:spPr>
    </xdr:pic>
    <xdr:clientData/>
  </xdr:twoCellAnchor>
  <xdr:twoCellAnchor>
    <xdr:from>
      <xdr:col>1</xdr:col>
      <xdr:colOff>130970</xdr:colOff>
      <xdr:row>6</xdr:row>
      <xdr:rowOff>157163</xdr:rowOff>
    </xdr:from>
    <xdr:to>
      <xdr:col>1</xdr:col>
      <xdr:colOff>664370</xdr:colOff>
      <xdr:row>8</xdr:row>
      <xdr:rowOff>85726</xdr:rowOff>
    </xdr:to>
    <xdr:sp macro="" textlink="">
      <xdr:nvSpPr>
        <xdr:cNvPr id="13" name="Main">
          <a:hlinkClick xmlns:r="http://schemas.openxmlformats.org/officeDocument/2006/relationships" r:id="rId8"/>
          <a:extLst>
            <a:ext uri="{FF2B5EF4-FFF2-40B4-BE49-F238E27FC236}">
              <a16:creationId xmlns:a16="http://schemas.microsoft.com/office/drawing/2014/main" id="{D1CE024B-8C86-430A-926E-D72C5E52CED1}"/>
            </a:ext>
          </a:extLst>
        </xdr:cNvPr>
        <xdr:cNvSpPr txBox="1"/>
      </xdr:nvSpPr>
      <xdr:spPr>
        <a:xfrm>
          <a:off x="10922700880" y="1228726"/>
          <a:ext cx="533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Main</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130970</xdr:colOff>
      <xdr:row>9</xdr:row>
      <xdr:rowOff>154782</xdr:rowOff>
    </xdr:from>
    <xdr:to>
      <xdr:col>1</xdr:col>
      <xdr:colOff>664370</xdr:colOff>
      <xdr:row>14</xdr:row>
      <xdr:rowOff>109538</xdr:rowOff>
    </xdr:to>
    <xdr:sp macro="" textlink="">
      <xdr:nvSpPr>
        <xdr:cNvPr id="14" name="Filter">
          <a:hlinkClick xmlns:r="http://schemas.openxmlformats.org/officeDocument/2006/relationships" r:id="rId9"/>
          <a:extLst>
            <a:ext uri="{FF2B5EF4-FFF2-40B4-BE49-F238E27FC236}">
              <a16:creationId xmlns:a16="http://schemas.microsoft.com/office/drawing/2014/main" id="{805B10B6-F16C-4860-832E-39E554EF3CDD}"/>
            </a:ext>
          </a:extLst>
        </xdr:cNvPr>
        <xdr:cNvSpPr txBox="1"/>
      </xdr:nvSpPr>
      <xdr:spPr>
        <a:xfrm>
          <a:off x="10922700880" y="1762126"/>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Filter</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xdr:col>
      <xdr:colOff>130970</xdr:colOff>
      <xdr:row>17</xdr:row>
      <xdr:rowOff>107157</xdr:rowOff>
    </xdr:from>
    <xdr:to>
      <xdr:col>1</xdr:col>
      <xdr:colOff>664370</xdr:colOff>
      <xdr:row>22</xdr:row>
      <xdr:rowOff>61913</xdr:rowOff>
    </xdr:to>
    <xdr:sp macro="" textlink="">
      <xdr:nvSpPr>
        <xdr:cNvPr id="15" name="Table">
          <a:hlinkClick xmlns:r="http://schemas.openxmlformats.org/officeDocument/2006/relationships" r:id="rId10"/>
          <a:extLst>
            <a:ext uri="{FF2B5EF4-FFF2-40B4-BE49-F238E27FC236}">
              <a16:creationId xmlns:a16="http://schemas.microsoft.com/office/drawing/2014/main" id="{0F38735B-5EB4-4FCF-B0A6-00D46E7EC3CF}"/>
            </a:ext>
          </a:extLst>
        </xdr:cNvPr>
        <xdr:cNvSpPr txBox="1"/>
      </xdr:nvSpPr>
      <xdr:spPr>
        <a:xfrm>
          <a:off x="10922700880" y="3143251"/>
          <a:ext cx="533400" cy="847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Table</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635795</xdr:colOff>
      <xdr:row>25</xdr:row>
      <xdr:rowOff>59532</xdr:rowOff>
    </xdr:from>
    <xdr:to>
      <xdr:col>2</xdr:col>
      <xdr:colOff>159544</xdr:colOff>
      <xdr:row>28</xdr:row>
      <xdr:rowOff>76201</xdr:rowOff>
    </xdr:to>
    <xdr:sp macro="" textlink="">
      <xdr:nvSpPr>
        <xdr:cNvPr id="16" name="Dashboard">
          <a:hlinkClick xmlns:r="http://schemas.openxmlformats.org/officeDocument/2006/relationships" r:id="rId11"/>
          <a:extLst>
            <a:ext uri="{FF2B5EF4-FFF2-40B4-BE49-F238E27FC236}">
              <a16:creationId xmlns:a16="http://schemas.microsoft.com/office/drawing/2014/main" id="{434F1C33-CF07-4657-AABF-35E6A701F5CE}"/>
            </a:ext>
          </a:extLst>
        </xdr:cNvPr>
        <xdr:cNvSpPr txBox="1"/>
      </xdr:nvSpPr>
      <xdr:spPr>
        <a:xfrm>
          <a:off x="10922538956" y="4524376"/>
          <a:ext cx="857249"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ctr"/>
        <a:lstStyle/>
        <a:p>
          <a:pPr algn="ctr" rtl="1"/>
          <a:r>
            <a:rPr lang="en-US" sz="1100" b="1">
              <a:latin typeface="Calibri" panose="020F0502020204030204" pitchFamily="34" charset="0"/>
              <a:ea typeface="Calibri" panose="020F0502020204030204" pitchFamily="34" charset="0"/>
              <a:cs typeface="Calibri" panose="020F0502020204030204" pitchFamily="34" charset="0"/>
            </a:rPr>
            <a:t>Dashboard</a:t>
          </a:r>
          <a:endParaRPr lang="ar-SA" sz="1100" b="1">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1605;&#1604;&#1601;&#1575;&#1578;&#1610;\&#1580;&#1583;&#1608;&#1604;%20&#1591;&#1604;&#1576;&#1575;&#1578;%20&#1575;&#1604;&#1587;&#1608;&#1602;%20&#1575;&#1604;&#1575;&#1604;&#1603;&#1578;&#1585;&#1608;&#1606;&#1610;.xlsx" TargetMode="External"/><Relationship Id="rId1" Type="http://schemas.openxmlformats.org/officeDocument/2006/relationships/externalLinkPath" Target="file:///G:\&#1605;&#1604;&#1601;&#1575;&#1578;&#1610;\&#1580;&#1583;&#1608;&#1604;%20&#1591;&#1604;&#1576;&#1575;&#1578;%20&#1575;&#1604;&#1587;&#1608;&#1602;%20&#1575;&#1604;&#1575;&#1604;&#1603;&#1578;&#1585;&#1608;&#1606;&#16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مطالبات السوق"/>
      <sheetName val="حالة الفواتير"/>
      <sheetName val="فواتير منصة"/>
    </sheetNames>
    <sheetDataSet>
      <sheetData sheetId="0"/>
      <sheetData sheetId="1"/>
      <sheetData sheetId="2">
        <row r="1">
          <cell r="E1" t="str">
            <v>رقم امر الشراء</v>
          </cell>
          <cell r="F1" t="str">
            <v>الحالة</v>
          </cell>
        </row>
        <row r="2">
          <cell r="E2">
            <v>6000016475</v>
          </cell>
          <cell r="F2" t="str">
            <v>مقبول من الجهة</v>
          </cell>
        </row>
        <row r="3">
          <cell r="E3">
            <v>6000017523</v>
          </cell>
          <cell r="F3" t="str">
            <v>تم إجراء الدفع</v>
          </cell>
        </row>
        <row r="4">
          <cell r="E4">
            <v>6000017381</v>
          </cell>
          <cell r="F4" t="str">
            <v>تم إجراء الدفع</v>
          </cell>
        </row>
        <row r="5">
          <cell r="E5">
            <v>6000016353</v>
          </cell>
          <cell r="F5" t="str">
            <v>تم إجراء الدفع</v>
          </cell>
        </row>
        <row r="6">
          <cell r="E6" t="str">
            <v xml:space="preserve"> 
6000015966</v>
          </cell>
          <cell r="F6" t="str">
            <v>تم إجراء الدفع</v>
          </cell>
        </row>
        <row r="7">
          <cell r="E7">
            <v>6000016354</v>
          </cell>
          <cell r="F7" t="str">
            <v>تم إجراء الدفع</v>
          </cell>
        </row>
        <row r="8">
          <cell r="E8">
            <v>6000016047</v>
          </cell>
          <cell r="F8" t="str">
            <v>تم إجراء الدفع</v>
          </cell>
        </row>
        <row r="9">
          <cell r="E9">
            <v>6000016144</v>
          </cell>
          <cell r="F9" t="str">
            <v>تم إجراء الدفع</v>
          </cell>
        </row>
        <row r="10">
          <cell r="E10">
            <v>6000015954</v>
          </cell>
          <cell r="F10" t="str">
            <v>تم إجراء الدفع</v>
          </cell>
        </row>
        <row r="11">
          <cell r="E11">
            <v>6000015967</v>
          </cell>
          <cell r="F11" t="str">
            <v>تم إجراء الدفع</v>
          </cell>
        </row>
        <row r="12">
          <cell r="E12">
            <v>6000018889</v>
          </cell>
          <cell r="F12" t="str">
            <v>تم إجراء الدفع</v>
          </cell>
        </row>
        <row r="13">
          <cell r="E13">
            <v>6000017242</v>
          </cell>
          <cell r="F13" t="str">
            <v>تم إجراء الدفع</v>
          </cell>
        </row>
        <row r="14">
          <cell r="E14">
            <v>6000020133</v>
          </cell>
          <cell r="F14" t="str">
            <v>تم إجراء الدفع</v>
          </cell>
        </row>
        <row r="15">
          <cell r="E15">
            <v>6000021227</v>
          </cell>
          <cell r="F15" t="str">
            <v>تم إجراء الدفع</v>
          </cell>
        </row>
        <row r="16">
          <cell r="E16">
            <v>6000021652</v>
          </cell>
          <cell r="F16" t="str">
            <v>مقبول من الجهة</v>
          </cell>
        </row>
        <row r="17">
          <cell r="E17">
            <v>6000022195</v>
          </cell>
          <cell r="F17" t="str">
            <v>مقبول من الجهة</v>
          </cell>
        </row>
        <row r="18">
          <cell r="E18">
            <v>6000021247</v>
          </cell>
          <cell r="F18" t="str">
            <v>مقبول من الجهة</v>
          </cell>
        </row>
        <row r="19">
          <cell r="E19">
            <v>6000020731</v>
          </cell>
          <cell r="F19" t="str">
            <v>مقبول من الجهة</v>
          </cell>
        </row>
        <row r="20">
          <cell r="E20">
            <v>6000024144</v>
          </cell>
          <cell r="F20" t="str">
            <v>تم إجراء الدفع</v>
          </cell>
        </row>
        <row r="21">
          <cell r="E21">
            <v>6000021056</v>
          </cell>
          <cell r="F21" t="str">
            <v>مقبول من الجهة</v>
          </cell>
        </row>
        <row r="22">
          <cell r="E22">
            <v>6000022200</v>
          </cell>
          <cell r="F22" t="str">
            <v>مقبول من الجهة</v>
          </cell>
        </row>
        <row r="23">
          <cell r="E23">
            <v>6000023111</v>
          </cell>
          <cell r="F23" t="str">
            <v>مقبول من الجهة</v>
          </cell>
        </row>
        <row r="24">
          <cell r="E24">
            <v>6000024043</v>
          </cell>
          <cell r="F24" t="str">
            <v>مقبول من الجهة</v>
          </cell>
        </row>
        <row r="25">
          <cell r="E25">
            <v>6000022160</v>
          </cell>
          <cell r="F25" t="str">
            <v>مقبول من الجهة</v>
          </cell>
        </row>
        <row r="26">
          <cell r="E26">
            <v>6000022219</v>
          </cell>
          <cell r="F26" t="str">
            <v>مقبول من الجهة</v>
          </cell>
        </row>
        <row r="27">
          <cell r="E27">
            <v>6000020079</v>
          </cell>
          <cell r="F27" t="str">
            <v>مقبول من الجهة</v>
          </cell>
        </row>
        <row r="28">
          <cell r="E28">
            <v>6000022354</v>
          </cell>
          <cell r="F28" t="str">
            <v>مقبول من الجهة</v>
          </cell>
        </row>
        <row r="29">
          <cell r="E29">
            <v>6000024215</v>
          </cell>
          <cell r="F29" t="str">
            <v>مقبول من الجهة</v>
          </cell>
        </row>
        <row r="30">
          <cell r="E30">
            <v>6000023213</v>
          </cell>
          <cell r="F30" t="str">
            <v>مقبول من الجهة</v>
          </cell>
        </row>
        <row r="31">
          <cell r="E31">
            <v>6000024357</v>
          </cell>
          <cell r="F31" t="str">
            <v>مقبول من الجهة</v>
          </cell>
        </row>
        <row r="32">
          <cell r="E32">
            <v>6000019014</v>
          </cell>
          <cell r="F32" t="str">
            <v>مقبول من الجهة</v>
          </cell>
        </row>
        <row r="33">
          <cell r="E33">
            <v>6000017702</v>
          </cell>
          <cell r="F33" t="str">
            <v>مقبول من الجهة</v>
          </cell>
        </row>
        <row r="34">
          <cell r="E34">
            <v>6000021089</v>
          </cell>
          <cell r="F34" t="str">
            <v>مقبول من الجهة</v>
          </cell>
        </row>
        <row r="35">
          <cell r="E35">
            <v>6000025924</v>
          </cell>
          <cell r="F35" t="str">
            <v>مقبول من الجهة</v>
          </cell>
        </row>
        <row r="36">
          <cell r="E36">
            <v>6000023928</v>
          </cell>
          <cell r="F36" t="str">
            <v>مقبول من الجهة</v>
          </cell>
        </row>
        <row r="37">
          <cell r="E37">
            <v>6000024610</v>
          </cell>
          <cell r="F37" t="str">
            <v>مقبول من الجهة</v>
          </cell>
        </row>
        <row r="38">
          <cell r="E38">
            <v>6000024619</v>
          </cell>
          <cell r="F38" t="str">
            <v>مقبول من الجهة</v>
          </cell>
        </row>
        <row r="39">
          <cell r="E39">
            <v>6000024624</v>
          </cell>
          <cell r="F39" t="str">
            <v>مقبول من الجهة</v>
          </cell>
        </row>
        <row r="40">
          <cell r="E40">
            <v>6000023688</v>
          </cell>
          <cell r="F40" t="str">
            <v>مقبول من الجهة</v>
          </cell>
        </row>
        <row r="41">
          <cell r="E41">
            <v>6000026275</v>
          </cell>
          <cell r="F41" t="str">
            <v>مقبول من الجهة</v>
          </cell>
        </row>
        <row r="42">
          <cell r="E42">
            <v>6000026324</v>
          </cell>
          <cell r="F42" t="str">
            <v>مقبول من الجهة</v>
          </cell>
        </row>
        <row r="43">
          <cell r="E43">
            <v>6000023052</v>
          </cell>
          <cell r="F43" t="str">
            <v>مقبول من الجهة</v>
          </cell>
        </row>
        <row r="44">
          <cell r="E44">
            <v>6000028102</v>
          </cell>
          <cell r="F44" t="str">
            <v>مقبول من الجهة</v>
          </cell>
        </row>
        <row r="45">
          <cell r="E45">
            <v>6000026592</v>
          </cell>
          <cell r="F45" t="str">
            <v>مقبول من الجهة</v>
          </cell>
        </row>
        <row r="46">
          <cell r="E46">
            <v>6000023977</v>
          </cell>
          <cell r="F46" t="str">
            <v>مقبول من الجهة</v>
          </cell>
        </row>
        <row r="47">
          <cell r="E47">
            <v>6000026036</v>
          </cell>
          <cell r="F47" t="str">
            <v>مقبول من الجهة</v>
          </cell>
        </row>
        <row r="48">
          <cell r="E48">
            <v>6000022155</v>
          </cell>
          <cell r="F48" t="str">
            <v>مقبول من الجهة</v>
          </cell>
        </row>
        <row r="49">
          <cell r="E49">
            <v>6000022246</v>
          </cell>
          <cell r="F49" t="str">
            <v>مقبول من الجهة</v>
          </cell>
        </row>
        <row r="50">
          <cell r="E50">
            <v>6000026601</v>
          </cell>
          <cell r="F50" t="str">
            <v>مقبول من الجهة</v>
          </cell>
        </row>
        <row r="51">
          <cell r="E51">
            <v>6000026965</v>
          </cell>
          <cell r="F51" t="str">
            <v>مقبول من الجهة</v>
          </cell>
        </row>
        <row r="52">
          <cell r="E52">
            <v>6000022646</v>
          </cell>
          <cell r="F52" t="str">
            <v>مقبول من الجهة</v>
          </cell>
        </row>
        <row r="53">
          <cell r="E53">
            <v>6000027363</v>
          </cell>
          <cell r="F53" t="str">
            <v>مقبول من الجهة</v>
          </cell>
        </row>
        <row r="54">
          <cell r="E54">
            <v>6000027720</v>
          </cell>
          <cell r="F54" t="str">
            <v>مقبول من الجهة</v>
          </cell>
        </row>
        <row r="55">
          <cell r="E55">
            <v>6000023671</v>
          </cell>
          <cell r="F55" t="str">
            <v>مرفوض بواسطة الزبون</v>
          </cell>
        </row>
        <row r="56">
          <cell r="E56">
            <v>6000023749</v>
          </cell>
          <cell r="F56" t="str">
            <v>مقبول من الجهة</v>
          </cell>
        </row>
        <row r="57">
          <cell r="E57">
            <v>6000028452</v>
          </cell>
          <cell r="F57" t="str">
            <v>مقبول من الجهة</v>
          </cell>
        </row>
        <row r="58">
          <cell r="E58">
            <v>6000028054</v>
          </cell>
          <cell r="F58" t="str">
            <v>مقبول من الجهة</v>
          </cell>
        </row>
        <row r="59">
          <cell r="E59">
            <v>6000025859</v>
          </cell>
          <cell r="F59" t="str">
            <v>مقبول من الجهة</v>
          </cell>
        </row>
        <row r="60">
          <cell r="E60">
            <v>6000026802</v>
          </cell>
          <cell r="F60" t="str">
            <v>مقبول من الجهة</v>
          </cell>
        </row>
        <row r="61">
          <cell r="E61">
            <v>6000028632</v>
          </cell>
          <cell r="F61" t="str">
            <v>مقبول من الجهة</v>
          </cell>
        </row>
        <row r="62">
          <cell r="E62">
            <v>6000028273</v>
          </cell>
          <cell r="F62" t="str">
            <v>مقبول من الجهة</v>
          </cell>
        </row>
        <row r="63">
          <cell r="E63">
            <v>6000021644</v>
          </cell>
          <cell r="F63" t="str">
            <v>مقبول من الجهة</v>
          </cell>
        </row>
        <row r="64">
          <cell r="E64">
            <v>6000023843</v>
          </cell>
          <cell r="F64" t="str">
            <v>مقبول من الجهة</v>
          </cell>
        </row>
        <row r="65">
          <cell r="E65">
            <v>6000025836</v>
          </cell>
          <cell r="F65" t="str">
            <v>مقبول من الجهة</v>
          </cell>
        </row>
        <row r="66">
          <cell r="E66">
            <v>6000028604</v>
          </cell>
          <cell r="F66" t="str">
            <v>مقبول من الجهة</v>
          </cell>
        </row>
        <row r="67">
          <cell r="E67">
            <v>6000028617</v>
          </cell>
          <cell r="F67" t="str">
            <v>مقبول من الجهة</v>
          </cell>
        </row>
        <row r="68">
          <cell r="E68">
            <v>6000027937</v>
          </cell>
          <cell r="F68" t="str">
            <v>مقبول من الجهة</v>
          </cell>
        </row>
        <row r="69">
          <cell r="E69">
            <v>6000020434</v>
          </cell>
          <cell r="F69" t="str">
            <v>مقبول من الجهة</v>
          </cell>
        </row>
        <row r="70">
          <cell r="E70">
            <v>6000026059</v>
          </cell>
          <cell r="F70" t="str">
            <v>مقبول من الجهة</v>
          </cell>
        </row>
        <row r="71">
          <cell r="E71">
            <v>6000023254</v>
          </cell>
          <cell r="F71" t="str">
            <v>مقبول من الجهة</v>
          </cell>
        </row>
        <row r="72">
          <cell r="E72">
            <v>6000029917</v>
          </cell>
          <cell r="F72" t="str">
            <v>مقبول من الجهة</v>
          </cell>
        </row>
        <row r="73">
          <cell r="E73">
            <v>6000026977</v>
          </cell>
          <cell r="F73" t="str">
            <v>مقبول من الجهة</v>
          </cell>
        </row>
        <row r="74">
          <cell r="E74">
            <v>6000026351</v>
          </cell>
          <cell r="F74" t="str">
            <v>مقبول من الجهة</v>
          </cell>
        </row>
        <row r="75">
          <cell r="E75">
            <v>6000023254</v>
          </cell>
          <cell r="F75" t="str">
            <v>مقبول من الجهة</v>
          </cell>
        </row>
        <row r="76">
          <cell r="E76">
            <v>6000027907</v>
          </cell>
          <cell r="F76" t="str">
            <v>مقبول من الجهة</v>
          </cell>
        </row>
        <row r="77">
          <cell r="E77">
            <v>6000031628</v>
          </cell>
          <cell r="F77" t="str">
            <v>مقبول من الجهة</v>
          </cell>
        </row>
        <row r="78">
          <cell r="E78">
            <v>6000030175</v>
          </cell>
          <cell r="F78" t="str">
            <v>مقبول من الجهة</v>
          </cell>
        </row>
        <row r="79">
          <cell r="E79">
            <v>6000029399</v>
          </cell>
          <cell r="F79" t="str">
            <v>مقبول من الجهة</v>
          </cell>
        </row>
        <row r="80">
          <cell r="E80">
            <v>6000025923</v>
          </cell>
          <cell r="F80" t="str">
            <v>مقبول من الجهة</v>
          </cell>
        </row>
        <row r="81">
          <cell r="E81">
            <v>6000028836</v>
          </cell>
          <cell r="F81" t="str">
            <v>مقبول من الجهة</v>
          </cell>
        </row>
        <row r="82">
          <cell r="E82">
            <v>6000028914</v>
          </cell>
          <cell r="F82" t="str">
            <v>مقبول من الجهة</v>
          </cell>
        </row>
        <row r="83">
          <cell r="E83">
            <v>6000029108</v>
          </cell>
          <cell r="F83" t="str">
            <v>مقبول من الجهة</v>
          </cell>
        </row>
        <row r="84">
          <cell r="E84">
            <v>6000029736</v>
          </cell>
          <cell r="F84" t="str">
            <v>مقبول من الجهة</v>
          </cell>
        </row>
        <row r="85">
          <cell r="E85">
            <v>6000029907</v>
          </cell>
          <cell r="F85" t="str">
            <v>مقبول من الجهة</v>
          </cell>
        </row>
        <row r="86">
          <cell r="E86">
            <v>6000029945</v>
          </cell>
          <cell r="F86" t="str">
            <v>مرفوض بواسطة الزبون</v>
          </cell>
        </row>
        <row r="87">
          <cell r="E87">
            <v>6000027683</v>
          </cell>
          <cell r="F87" t="str">
            <v>مقبول من الجهة</v>
          </cell>
        </row>
        <row r="88">
          <cell r="E88">
            <v>6000024922</v>
          </cell>
          <cell r="F88" t="str">
            <v>مقبول من الجهة</v>
          </cell>
        </row>
        <row r="89">
          <cell r="E89">
            <v>6000024922</v>
          </cell>
          <cell r="F89" t="str">
            <v>مقبول من الجهة</v>
          </cell>
        </row>
        <row r="90">
          <cell r="E90">
            <v>6000026351</v>
          </cell>
          <cell r="F90" t="str">
            <v>مقبول من الجهة</v>
          </cell>
        </row>
        <row r="91">
          <cell r="E91">
            <v>6000024650</v>
          </cell>
          <cell r="F91" t="str">
            <v>مقبول من الجهة</v>
          </cell>
        </row>
        <row r="92">
          <cell r="E92">
            <v>6000022237</v>
          </cell>
          <cell r="F92" t="str">
            <v>مقبول من الجهة</v>
          </cell>
        </row>
        <row r="93">
          <cell r="E93">
            <v>6000031557</v>
          </cell>
          <cell r="F93" t="str">
            <v>مقبول من الجهة</v>
          </cell>
        </row>
        <row r="94">
          <cell r="E94">
            <v>6000028030</v>
          </cell>
          <cell r="F94" t="str">
            <v>مقبول من الجهة</v>
          </cell>
        </row>
        <row r="95">
          <cell r="E95">
            <v>6000025807</v>
          </cell>
          <cell r="F95" t="str">
            <v>مقبول من الجهة</v>
          </cell>
        </row>
        <row r="96">
          <cell r="E96">
            <v>6000029916</v>
          </cell>
          <cell r="F96" t="str">
            <v>مقبول من الجهة</v>
          </cell>
        </row>
        <row r="97">
          <cell r="E97">
            <v>6000030627</v>
          </cell>
          <cell r="F97" t="str">
            <v>مقبول من الجهة</v>
          </cell>
        </row>
        <row r="98">
          <cell r="E98">
            <v>6000030181</v>
          </cell>
          <cell r="F98" t="str">
            <v>مقبول من الجهة</v>
          </cell>
        </row>
        <row r="99">
          <cell r="E99">
            <v>6000025881</v>
          </cell>
          <cell r="F99" t="str">
            <v>مقبول من الجهة</v>
          </cell>
        </row>
        <row r="100">
          <cell r="E100">
            <v>6000027225</v>
          </cell>
          <cell r="F100" t="str">
            <v>مقبول من الجهة</v>
          </cell>
        </row>
        <row r="101">
          <cell r="E101">
            <v>6000016838</v>
          </cell>
          <cell r="F101" t="str">
            <v>مقبول من الجهة</v>
          </cell>
        </row>
        <row r="102">
          <cell r="E102">
            <v>6000017094</v>
          </cell>
          <cell r="F102" t="str">
            <v>مقبول من الجهة</v>
          </cell>
        </row>
        <row r="103">
          <cell r="E103">
            <v>6000021476</v>
          </cell>
          <cell r="F103" t="str">
            <v>مقبول من الجهة</v>
          </cell>
        </row>
        <row r="104">
          <cell r="E104">
            <v>6000018922</v>
          </cell>
          <cell r="F104" t="str">
            <v>مقبول من الجهة</v>
          </cell>
        </row>
        <row r="105">
          <cell r="E105">
            <v>6000027936</v>
          </cell>
          <cell r="F105" t="str">
            <v>تم إجراء الدفع</v>
          </cell>
        </row>
        <row r="106">
          <cell r="E106">
            <v>6000027940</v>
          </cell>
          <cell r="F106" t="str">
            <v>مقبول من الجهة</v>
          </cell>
        </row>
        <row r="107">
          <cell r="E107">
            <v>6000028479</v>
          </cell>
          <cell r="F107" t="str">
            <v>مقبول من الجهة</v>
          </cell>
        </row>
        <row r="108">
          <cell r="E108">
            <v>6000029743</v>
          </cell>
          <cell r="F108" t="str">
            <v>مقبول من الجهة</v>
          </cell>
        </row>
        <row r="109">
          <cell r="E109">
            <v>6000031052</v>
          </cell>
          <cell r="F109" t="str">
            <v>مقبول من الجهة</v>
          </cell>
        </row>
        <row r="110">
          <cell r="E110">
            <v>6000023671</v>
          </cell>
          <cell r="F110" t="str">
            <v>مقبول من الجهة</v>
          </cell>
        </row>
        <row r="111">
          <cell r="E111">
            <v>6000026478</v>
          </cell>
          <cell r="F111" t="str">
            <v>تم إجراء الدفع</v>
          </cell>
        </row>
        <row r="112">
          <cell r="E112">
            <v>6000032670</v>
          </cell>
          <cell r="F112" t="str">
            <v>مقبول من الجهة</v>
          </cell>
        </row>
        <row r="113">
          <cell r="E113">
            <v>6000032278</v>
          </cell>
          <cell r="F113" t="str">
            <v>مقبول من الجهة</v>
          </cell>
        </row>
        <row r="114">
          <cell r="E114">
            <v>6000029819</v>
          </cell>
          <cell r="F114" t="str">
            <v>مقبول من الجهة</v>
          </cell>
        </row>
        <row r="115">
          <cell r="E115">
            <v>6000032817</v>
          </cell>
          <cell r="F115" t="str">
            <v>مقبول من الجهة</v>
          </cell>
        </row>
        <row r="116">
          <cell r="E116">
            <v>6000029352</v>
          </cell>
          <cell r="F116" t="str">
            <v>مقبول من الجهة</v>
          </cell>
        </row>
        <row r="117">
          <cell r="E117">
            <v>6000028085</v>
          </cell>
          <cell r="F117" t="str">
            <v>مقبول من الجهة</v>
          </cell>
        </row>
        <row r="118">
          <cell r="E118">
            <v>6000033462</v>
          </cell>
          <cell r="F118" t="str">
            <v>مقبول من الجهة</v>
          </cell>
        </row>
        <row r="119">
          <cell r="E119">
            <v>6000030352</v>
          </cell>
          <cell r="F119" t="str">
            <v>مقبول من الجهة</v>
          </cell>
        </row>
        <row r="120">
          <cell r="E120">
            <v>6000032494</v>
          </cell>
          <cell r="F120" t="str">
            <v>مقبول من الجهة</v>
          </cell>
        </row>
        <row r="121">
          <cell r="E121">
            <v>6000030236</v>
          </cell>
          <cell r="F121" t="str">
            <v>مقبول من الجهة</v>
          </cell>
        </row>
        <row r="122">
          <cell r="E122">
            <v>6000028198</v>
          </cell>
          <cell r="F122" t="str">
            <v>مستند تم إرساله</v>
          </cell>
        </row>
        <row r="123">
          <cell r="E123">
            <v>6000035022</v>
          </cell>
          <cell r="F123" t="str">
            <v>مقبول من الجهة</v>
          </cell>
        </row>
        <row r="124">
          <cell r="E124">
            <v>6000034333</v>
          </cell>
          <cell r="F124" t="str">
            <v>مقبول من الجهة</v>
          </cell>
        </row>
        <row r="125">
          <cell r="E125">
            <v>6000034935</v>
          </cell>
          <cell r="F125" t="str">
            <v>مقبول من الجهة</v>
          </cell>
        </row>
        <row r="126">
          <cell r="E126">
            <v>6000032242</v>
          </cell>
          <cell r="F126" t="str">
            <v>مقبول من الجهة</v>
          </cell>
        </row>
        <row r="127">
          <cell r="E127">
            <v>6000033154</v>
          </cell>
          <cell r="F127" t="str">
            <v>تم إجراء الدفع</v>
          </cell>
        </row>
        <row r="128">
          <cell r="E128">
            <v>6000032962</v>
          </cell>
          <cell r="F128" t="str">
            <v>مقبول من الجهة</v>
          </cell>
        </row>
        <row r="129">
          <cell r="E129">
            <v>6000034065</v>
          </cell>
          <cell r="F129" t="str">
            <v>مقبول من الجهة</v>
          </cell>
        </row>
        <row r="130">
          <cell r="E130">
            <v>6000031114</v>
          </cell>
          <cell r="F130" t="str">
            <v>مقبول من الجهة</v>
          </cell>
        </row>
        <row r="131">
          <cell r="E131">
            <v>6000032981</v>
          </cell>
          <cell r="F131" t="str">
            <v>مقبول من الجهة</v>
          </cell>
        </row>
        <row r="132">
          <cell r="E132">
            <v>6000029279</v>
          </cell>
          <cell r="F132" t="str">
            <v>مقبول من الجهة</v>
          </cell>
        </row>
        <row r="133">
          <cell r="E133">
            <v>6000034841</v>
          </cell>
          <cell r="F133" t="str">
            <v>مقبول من الجهة</v>
          </cell>
        </row>
        <row r="134">
          <cell r="E134">
            <v>6000034841</v>
          </cell>
          <cell r="F134" t="str">
            <v>مقبول من الجهة</v>
          </cell>
        </row>
        <row r="135">
          <cell r="E135">
            <v>6000033585</v>
          </cell>
          <cell r="F135" t="str">
            <v>تم إجراء الدفع</v>
          </cell>
        </row>
        <row r="136">
          <cell r="E136">
            <v>6000033572</v>
          </cell>
          <cell r="F136" t="str">
            <v>مقبول من الجهة</v>
          </cell>
        </row>
        <row r="137">
          <cell r="E137">
            <v>6000035827</v>
          </cell>
          <cell r="F137" t="str">
            <v>مقبول من الجهة</v>
          </cell>
        </row>
        <row r="138">
          <cell r="E138">
            <v>6000034894</v>
          </cell>
          <cell r="F138" t="str">
            <v>مقبول من الجهة</v>
          </cell>
        </row>
        <row r="139">
          <cell r="E139">
            <v>6000027765</v>
          </cell>
          <cell r="F139" t="str">
            <v>مقبول من الجهة</v>
          </cell>
        </row>
        <row r="140">
          <cell r="E140">
            <v>6000033598</v>
          </cell>
          <cell r="F140" t="str">
            <v>مقبول من الجهة</v>
          </cell>
        </row>
        <row r="141">
          <cell r="E141">
            <v>6000033557</v>
          </cell>
          <cell r="F141" t="str">
            <v>مقبول من الجهة</v>
          </cell>
        </row>
        <row r="142">
          <cell r="E142">
            <v>6000033591</v>
          </cell>
          <cell r="F142" t="str">
            <v>مقبول من الجهة</v>
          </cell>
        </row>
        <row r="143">
          <cell r="E143">
            <v>6000035026</v>
          </cell>
          <cell r="F143" t="str">
            <v>مقبول من الجهة</v>
          </cell>
        </row>
        <row r="144">
          <cell r="E144">
            <v>6000035227</v>
          </cell>
          <cell r="F144" t="str">
            <v>مقبول من الجهة</v>
          </cell>
        </row>
        <row r="145">
          <cell r="E145">
            <v>6000035156</v>
          </cell>
          <cell r="F145" t="str">
            <v>مقبول من الجهة</v>
          </cell>
        </row>
        <row r="146">
          <cell r="E146">
            <v>6000035217</v>
          </cell>
          <cell r="F146" t="str">
            <v>مقبول من الجهة</v>
          </cell>
        </row>
        <row r="147">
          <cell r="E147">
            <v>6000034841</v>
          </cell>
          <cell r="F147" t="str">
            <v>تم إجراء الدفع</v>
          </cell>
        </row>
        <row r="148">
          <cell r="E148">
            <v>6000033129</v>
          </cell>
          <cell r="F148" t="str">
            <v>مقبول من الجهة</v>
          </cell>
        </row>
        <row r="149">
          <cell r="E149">
            <v>6000033130</v>
          </cell>
          <cell r="F149" t="str">
            <v>مرفوض بواسطة الزبون</v>
          </cell>
        </row>
        <row r="150">
          <cell r="E150">
            <v>6000035522</v>
          </cell>
          <cell r="F150" t="str">
            <v>مقبول من الجهة</v>
          </cell>
        </row>
        <row r="151">
          <cell r="E151">
            <v>6000035523</v>
          </cell>
          <cell r="F151" t="str">
            <v>مقبول من الجهة</v>
          </cell>
        </row>
        <row r="152">
          <cell r="E152">
            <v>6000035532</v>
          </cell>
          <cell r="F152" t="str">
            <v>مقبول من الجهة</v>
          </cell>
        </row>
        <row r="153">
          <cell r="E153">
            <v>6000036008</v>
          </cell>
          <cell r="F153" t="str">
            <v>مقبول من الجهة</v>
          </cell>
        </row>
        <row r="154">
          <cell r="E154">
            <v>6000036468</v>
          </cell>
          <cell r="F154" t="str">
            <v>مقبول من الجهة</v>
          </cell>
        </row>
        <row r="155">
          <cell r="E155">
            <v>6000033367</v>
          </cell>
          <cell r="F155" t="str">
            <v>مقبول من الجهة</v>
          </cell>
        </row>
        <row r="156">
          <cell r="E156">
            <v>6000036469</v>
          </cell>
          <cell r="F156" t="str">
            <v>مقبول من الجهة</v>
          </cell>
        </row>
        <row r="157">
          <cell r="E157">
            <v>6000036474</v>
          </cell>
          <cell r="F157" t="str">
            <v>مقبول من الجهة</v>
          </cell>
        </row>
        <row r="158">
          <cell r="E158">
            <v>6000033131</v>
          </cell>
          <cell r="F158" t="str">
            <v>مقبول من الجهة</v>
          </cell>
        </row>
        <row r="159">
          <cell r="E159">
            <v>6000034081</v>
          </cell>
          <cell r="F159" t="str">
            <v>مقبول من الجهة</v>
          </cell>
        </row>
        <row r="160">
          <cell r="E160">
            <v>6000034901</v>
          </cell>
          <cell r="F160" t="str">
            <v>مستند تم إرساله</v>
          </cell>
        </row>
        <row r="161">
          <cell r="E161">
            <v>6000032961</v>
          </cell>
          <cell r="F161" t="str">
            <v>مقبول من الجهة</v>
          </cell>
        </row>
        <row r="162">
          <cell r="E162">
            <v>6000035232</v>
          </cell>
          <cell r="F162" t="str">
            <v>مقبول من الجهة</v>
          </cell>
        </row>
        <row r="163">
          <cell r="E163">
            <v>6000036227</v>
          </cell>
          <cell r="F163" t="str">
            <v>مقبول من الجهة</v>
          </cell>
        </row>
        <row r="164">
          <cell r="E164">
            <v>6000035703</v>
          </cell>
          <cell r="F164" t="str">
            <v>مقبول من الجهة</v>
          </cell>
        </row>
        <row r="165">
          <cell r="E165">
            <v>6000035298</v>
          </cell>
          <cell r="F165" t="str">
            <v>مقبول من الجهة</v>
          </cell>
        </row>
        <row r="166">
          <cell r="E166">
            <v>6000035256</v>
          </cell>
          <cell r="F166" t="str">
            <v>مقبول من الجهة</v>
          </cell>
        </row>
        <row r="167">
          <cell r="E167">
            <v>6000036397</v>
          </cell>
          <cell r="F167" t="str">
            <v>مقبول من الجهة</v>
          </cell>
        </row>
        <row r="168">
          <cell r="E168">
            <v>6000037383</v>
          </cell>
          <cell r="F168" t="str">
            <v>مقبول من الجهة</v>
          </cell>
        </row>
        <row r="169">
          <cell r="E169">
            <v>6000036249</v>
          </cell>
          <cell r="F169" t="str">
            <v>مقبول من الجهة</v>
          </cell>
        </row>
        <row r="170">
          <cell r="E170">
            <v>6000031454</v>
          </cell>
          <cell r="F170" t="str">
            <v>مستند تم إرساله</v>
          </cell>
        </row>
        <row r="171">
          <cell r="E171">
            <v>6000037167</v>
          </cell>
          <cell r="F171" t="str">
            <v>مقبول من الجهة</v>
          </cell>
        </row>
        <row r="172">
          <cell r="E172">
            <v>6000037177</v>
          </cell>
          <cell r="F172" t="str">
            <v>مقبول من الجهة</v>
          </cell>
        </row>
        <row r="173">
          <cell r="E173">
            <v>6000037286</v>
          </cell>
          <cell r="F173" t="str">
            <v>مقبول من الجهة</v>
          </cell>
        </row>
        <row r="174">
          <cell r="E174">
            <v>6000037290</v>
          </cell>
          <cell r="F174" t="str">
            <v>مقبول من الجهة</v>
          </cell>
        </row>
        <row r="175">
          <cell r="E175">
            <v>6000037323</v>
          </cell>
          <cell r="F175" t="str">
            <v>مقبول من الجهة</v>
          </cell>
        </row>
        <row r="176">
          <cell r="E176">
            <v>6000037408</v>
          </cell>
          <cell r="F176" t="str">
            <v>مقبول من الجهة</v>
          </cell>
        </row>
        <row r="177">
          <cell r="E177">
            <v>6000037445</v>
          </cell>
          <cell r="F177" t="str">
            <v>مقبول من الجهة</v>
          </cell>
        </row>
        <row r="178">
          <cell r="E178">
            <v>6000037446</v>
          </cell>
          <cell r="F178" t="str">
            <v>مقبول من الجهة</v>
          </cell>
        </row>
        <row r="179">
          <cell r="E179">
            <v>6000037454</v>
          </cell>
          <cell r="F179" t="str">
            <v>مقبول من الجهة</v>
          </cell>
        </row>
        <row r="180">
          <cell r="E180">
            <v>6000034836</v>
          </cell>
          <cell r="F180" t="str">
            <v>مقبول من الجهة</v>
          </cell>
        </row>
        <row r="181">
          <cell r="E181">
            <v>6000036395</v>
          </cell>
          <cell r="F181" t="str">
            <v>مقبول من الجهة</v>
          </cell>
        </row>
        <row r="182">
          <cell r="E182">
            <v>6000036401</v>
          </cell>
          <cell r="F182" t="str">
            <v>مقبول من الجهة</v>
          </cell>
        </row>
        <row r="183">
          <cell r="E183">
            <v>6000037263</v>
          </cell>
          <cell r="F183" t="str">
            <v>مقبول من الجهة</v>
          </cell>
        </row>
        <row r="184">
          <cell r="E184">
            <v>6000036356</v>
          </cell>
          <cell r="F184" t="str">
            <v>مقبول من الجهة</v>
          </cell>
        </row>
        <row r="185">
          <cell r="E185">
            <v>6000036362</v>
          </cell>
          <cell r="F185" t="str">
            <v>مقبول من الجهة</v>
          </cell>
        </row>
        <row r="186">
          <cell r="E186">
            <v>6000036111</v>
          </cell>
          <cell r="F186" t="str">
            <v>مقبول من الجهة</v>
          </cell>
        </row>
        <row r="187">
          <cell r="E187">
            <v>6000038052</v>
          </cell>
          <cell r="F187" t="str">
            <v>مقبول من الجهة</v>
          </cell>
        </row>
        <row r="188">
          <cell r="E188">
            <v>6000038053</v>
          </cell>
          <cell r="F188" t="str">
            <v>مقبول من الجهة</v>
          </cell>
        </row>
        <row r="189">
          <cell r="E189">
            <v>6000037711</v>
          </cell>
          <cell r="F189" t="str">
            <v>مقبول من الجهة</v>
          </cell>
        </row>
        <row r="190">
          <cell r="E190">
            <v>6000037714</v>
          </cell>
          <cell r="F190" t="str">
            <v>مقبول من الجهة</v>
          </cell>
        </row>
        <row r="191">
          <cell r="E191">
            <v>6000037958</v>
          </cell>
          <cell r="F191" t="str">
            <v>مقبول من الجهة</v>
          </cell>
        </row>
        <row r="192">
          <cell r="E192">
            <v>6000038392</v>
          </cell>
          <cell r="F192" t="str">
            <v>مقبول من الجهة</v>
          </cell>
        </row>
        <row r="193">
          <cell r="E193">
            <v>6000038212</v>
          </cell>
          <cell r="F193" t="str">
            <v>مقبول من الجهة</v>
          </cell>
        </row>
        <row r="194">
          <cell r="E194">
            <v>6000038434</v>
          </cell>
          <cell r="F194" t="str">
            <v>مقبول من الجهة</v>
          </cell>
        </row>
        <row r="195">
          <cell r="E195">
            <v>6000038183</v>
          </cell>
          <cell r="F195" t="str">
            <v>مقبول من الجهة</v>
          </cell>
        </row>
        <row r="196">
          <cell r="E196">
            <v>6000037293</v>
          </cell>
          <cell r="F196" t="str">
            <v>مقبول من الجهة</v>
          </cell>
        </row>
        <row r="197">
          <cell r="E197">
            <v>6000037722</v>
          </cell>
          <cell r="F197" t="str">
            <v>مقبول من الجهة</v>
          </cell>
        </row>
        <row r="198">
          <cell r="E198">
            <v>6000037697</v>
          </cell>
          <cell r="F198" t="str">
            <v>مقبول من الجهة</v>
          </cell>
        </row>
        <row r="199">
          <cell r="E199">
            <v>6000037451</v>
          </cell>
          <cell r="F199" t="str">
            <v>مقبول من الجهة</v>
          </cell>
        </row>
        <row r="200">
          <cell r="E200">
            <v>6000039159</v>
          </cell>
          <cell r="F200" t="str">
            <v>مقبول من الجهة</v>
          </cell>
        </row>
        <row r="201">
          <cell r="E201">
            <v>6000039739</v>
          </cell>
          <cell r="F201" t="str">
            <v>مقبول من الجهة</v>
          </cell>
        </row>
        <row r="202">
          <cell r="E202">
            <v>6000038776</v>
          </cell>
          <cell r="F202" t="str">
            <v>مقبول من الجهة</v>
          </cell>
        </row>
        <row r="203">
          <cell r="E203">
            <v>6000039287</v>
          </cell>
          <cell r="F203" t="str">
            <v>مقبول من الجهة</v>
          </cell>
        </row>
        <row r="204">
          <cell r="E204">
            <v>6000037941</v>
          </cell>
          <cell r="F204" t="str">
            <v>مقبول من الجهة</v>
          </cell>
        </row>
        <row r="205">
          <cell r="E205">
            <v>6000040532</v>
          </cell>
          <cell r="F205" t="str">
            <v>مقبول من الجهة</v>
          </cell>
        </row>
        <row r="206">
          <cell r="E206">
            <v>6000039044</v>
          </cell>
          <cell r="F206" t="str">
            <v>مقبول من الجهة</v>
          </cell>
        </row>
        <row r="207">
          <cell r="E207">
            <v>6000041363</v>
          </cell>
          <cell r="F207" t="str">
            <v>مقبول من الجهة</v>
          </cell>
        </row>
        <row r="208">
          <cell r="E208">
            <v>6000041602</v>
          </cell>
          <cell r="F208" t="str">
            <v>مقبول من الجهة</v>
          </cell>
        </row>
        <row r="209">
          <cell r="E209">
            <v>6000042224</v>
          </cell>
          <cell r="F209" t="str">
            <v>مقبول من الجهة</v>
          </cell>
        </row>
        <row r="210">
          <cell r="E210">
            <v>6000039102</v>
          </cell>
          <cell r="F210" t="str">
            <v>مقبول من الجهة</v>
          </cell>
        </row>
        <row r="211">
          <cell r="E211">
            <v>6000039787</v>
          </cell>
          <cell r="F211" t="str">
            <v>مقبول من الجهة</v>
          </cell>
        </row>
        <row r="212">
          <cell r="E212">
            <v>6000041507</v>
          </cell>
          <cell r="F212" t="str">
            <v>مقبول من الجهة</v>
          </cell>
        </row>
        <row r="213">
          <cell r="E213">
            <v>6000041095</v>
          </cell>
          <cell r="F213" t="str">
            <v>مقبول من الجهة</v>
          </cell>
        </row>
        <row r="214">
          <cell r="E214">
            <v>6000041387</v>
          </cell>
          <cell r="F214" t="str">
            <v>مقبول من الجهة</v>
          </cell>
        </row>
        <row r="215">
          <cell r="E215">
            <v>6000041921</v>
          </cell>
          <cell r="F215" t="str">
            <v>مقبول من الجهة</v>
          </cell>
        </row>
        <row r="216">
          <cell r="E216">
            <v>6000038593</v>
          </cell>
          <cell r="F216" t="str">
            <v>مقبول من الجهة</v>
          </cell>
        </row>
        <row r="217">
          <cell r="E217">
            <v>6000040895</v>
          </cell>
          <cell r="F217" t="str">
            <v>مستند تم إرساله</v>
          </cell>
        </row>
        <row r="218">
          <cell r="E218">
            <v>6000042823</v>
          </cell>
          <cell r="F218" t="str">
            <v>مقبول من الجهة</v>
          </cell>
        </row>
        <row r="219">
          <cell r="E219">
            <v>6000041484</v>
          </cell>
          <cell r="F219" t="str">
            <v>مقبول من الجهة</v>
          </cell>
        </row>
        <row r="220">
          <cell r="E220">
            <v>6000042527</v>
          </cell>
          <cell r="F220" t="str">
            <v>مقبول من الجهة</v>
          </cell>
        </row>
        <row r="221">
          <cell r="E221">
            <v>6000042662</v>
          </cell>
          <cell r="F221" t="str">
            <v>مقبول من الجهة</v>
          </cell>
        </row>
        <row r="222">
          <cell r="E222">
            <v>6000041224</v>
          </cell>
          <cell r="F222" t="str">
            <v>مقبول من الجهة</v>
          </cell>
        </row>
        <row r="223">
          <cell r="E223">
            <v>6000042544</v>
          </cell>
          <cell r="F223" t="str">
            <v>مقبول من الجهة</v>
          </cell>
        </row>
        <row r="224">
          <cell r="E224">
            <v>6000040017</v>
          </cell>
          <cell r="F224" t="str">
            <v>مقبول من الجهة</v>
          </cell>
        </row>
        <row r="225">
          <cell r="E225">
            <v>6000042791</v>
          </cell>
          <cell r="F225" t="str">
            <v>مقبول من الجهة</v>
          </cell>
        </row>
        <row r="226">
          <cell r="E226">
            <v>6000044354</v>
          </cell>
          <cell r="F226" t="str">
            <v>مقبول من الجهة</v>
          </cell>
        </row>
        <row r="227">
          <cell r="E227">
            <v>6000043834</v>
          </cell>
          <cell r="F227" t="str">
            <v>مقبول من الجهة</v>
          </cell>
        </row>
        <row r="228">
          <cell r="E228">
            <v>6000044245</v>
          </cell>
          <cell r="F228" t="str">
            <v>مقبول من الجهة</v>
          </cell>
        </row>
        <row r="229">
          <cell r="E229">
            <v>6000043727</v>
          </cell>
          <cell r="F229" t="str">
            <v>مقبول من الجهة</v>
          </cell>
        </row>
        <row r="230">
          <cell r="E230">
            <v>6000040498</v>
          </cell>
          <cell r="F230" t="str">
            <v>مقبول من الجهة</v>
          </cell>
        </row>
        <row r="231">
          <cell r="E231">
            <v>6000040981</v>
          </cell>
          <cell r="F231" t="str">
            <v>مقبول من الجهة</v>
          </cell>
        </row>
        <row r="232">
          <cell r="E232">
            <v>6000038765</v>
          </cell>
          <cell r="F232" t="str">
            <v>مقبول من الجهة</v>
          </cell>
        </row>
        <row r="233">
          <cell r="E233">
            <v>6000043610</v>
          </cell>
          <cell r="F233" t="str">
            <v>مقبول من الجهة</v>
          </cell>
        </row>
        <row r="234">
          <cell r="E234">
            <v>6000043866</v>
          </cell>
          <cell r="F234" t="str">
            <v>مقبول من الجهة</v>
          </cell>
        </row>
        <row r="235">
          <cell r="E235">
            <v>6000042641</v>
          </cell>
          <cell r="F235" t="str">
            <v>مقبول من الجهة</v>
          </cell>
        </row>
        <row r="236">
          <cell r="E236">
            <v>6000033591</v>
          </cell>
          <cell r="F236" t="str">
            <v>مقبول من الجهة</v>
          </cell>
        </row>
        <row r="237">
          <cell r="E237">
            <v>6000044493</v>
          </cell>
          <cell r="F237" t="str">
            <v>مقبول من الجهة</v>
          </cell>
        </row>
        <row r="238">
          <cell r="E238">
            <v>6000043499</v>
          </cell>
          <cell r="F238" t="str">
            <v>مقبول من الجهة</v>
          </cell>
        </row>
        <row r="239">
          <cell r="E239">
            <v>6000044875</v>
          </cell>
          <cell r="F239" t="str">
            <v>مقبول من الجهة</v>
          </cell>
        </row>
        <row r="240">
          <cell r="E240">
            <v>6000042581</v>
          </cell>
          <cell r="F240" t="str">
            <v>مقبول من الجهة</v>
          </cell>
        </row>
        <row r="241">
          <cell r="E241">
            <v>6000045166</v>
          </cell>
          <cell r="F241" t="str">
            <v>مقبول من الجهة</v>
          </cell>
        </row>
        <row r="242">
          <cell r="E242">
            <v>6000045398</v>
          </cell>
          <cell r="F242" t="str">
            <v>مقبول من الجهة</v>
          </cell>
        </row>
        <row r="243">
          <cell r="E243">
            <v>6000043688</v>
          </cell>
          <cell r="F243" t="str">
            <v>مقبول من الجهة</v>
          </cell>
        </row>
        <row r="244">
          <cell r="E244">
            <v>6000045960</v>
          </cell>
          <cell r="F244" t="str">
            <v>مقبول من الجهة</v>
          </cell>
        </row>
        <row r="245">
          <cell r="E245">
            <v>6000038544</v>
          </cell>
          <cell r="F245" t="str">
            <v>مقبول من الجهة</v>
          </cell>
        </row>
        <row r="246">
          <cell r="E246">
            <v>6000042583</v>
          </cell>
          <cell r="F246" t="str">
            <v>مقبول من الجهة</v>
          </cell>
        </row>
        <row r="247">
          <cell r="E247">
            <v>6000046704</v>
          </cell>
          <cell r="F247" t="str">
            <v>مقبول من الجهة</v>
          </cell>
        </row>
        <row r="248">
          <cell r="E248">
            <v>6000044138</v>
          </cell>
          <cell r="F248" t="str">
            <v>مقبول من الجهة</v>
          </cell>
        </row>
        <row r="249">
          <cell r="E249">
            <v>6000046685</v>
          </cell>
          <cell r="F249" t="str">
            <v>مقبول من الجهة</v>
          </cell>
        </row>
        <row r="250">
          <cell r="E250">
            <v>6000046849</v>
          </cell>
          <cell r="F250" t="str">
            <v>مقبول من الجهة</v>
          </cell>
        </row>
        <row r="251">
          <cell r="E251">
            <v>6000045335</v>
          </cell>
          <cell r="F251" t="str">
            <v>مقبول من الجهة</v>
          </cell>
        </row>
        <row r="252">
          <cell r="E252">
            <v>6000045873</v>
          </cell>
          <cell r="F252" t="str">
            <v>مقبول من الجهة</v>
          </cell>
        </row>
        <row r="253">
          <cell r="E253">
            <v>6000045665</v>
          </cell>
          <cell r="F253" t="str">
            <v>مقبول من الجهة</v>
          </cell>
        </row>
        <row r="254">
          <cell r="E254">
            <v>6000047944</v>
          </cell>
          <cell r="F254" t="str">
            <v>مقبول من الجهة</v>
          </cell>
        </row>
        <row r="255">
          <cell r="E255">
            <v>6000047371</v>
          </cell>
          <cell r="F255" t="str">
            <v>مقبول من الجهة</v>
          </cell>
        </row>
        <row r="256">
          <cell r="E256">
            <v>6000046484</v>
          </cell>
          <cell r="F256" t="str">
            <v>مقبول من الجهة</v>
          </cell>
        </row>
        <row r="257">
          <cell r="E257">
            <v>6000048332</v>
          </cell>
          <cell r="F257" t="str">
            <v>مقبول من الجهة</v>
          </cell>
        </row>
        <row r="258">
          <cell r="E258">
            <v>6000045844</v>
          </cell>
          <cell r="F258" t="str">
            <v>مستند تم إرساله</v>
          </cell>
        </row>
        <row r="259">
          <cell r="E259">
            <v>6000046881</v>
          </cell>
          <cell r="F259" t="str">
            <v>مقبول من الجهة</v>
          </cell>
        </row>
        <row r="260">
          <cell r="E260">
            <v>6000041666</v>
          </cell>
          <cell r="F260" t="str">
            <v>مقبول من الجهة</v>
          </cell>
        </row>
        <row r="261">
          <cell r="E261">
            <v>6000047031</v>
          </cell>
          <cell r="F261" t="str">
            <v>مقبول من الجهة</v>
          </cell>
        </row>
        <row r="262">
          <cell r="E262">
            <v>6000046482</v>
          </cell>
          <cell r="F262" t="str">
            <v>مقبول من الجهة</v>
          </cell>
        </row>
        <row r="263">
          <cell r="E263">
            <v>6000045265</v>
          </cell>
          <cell r="F263" t="str">
            <v>مقبول من الجهة</v>
          </cell>
        </row>
        <row r="264">
          <cell r="E264">
            <v>6000044149</v>
          </cell>
          <cell r="F264" t="str">
            <v>مقبول من الجهة</v>
          </cell>
        </row>
        <row r="265">
          <cell r="E265">
            <v>6000044160</v>
          </cell>
          <cell r="F265" t="str">
            <v>مقبول من الجهة</v>
          </cell>
        </row>
        <row r="266">
          <cell r="E266">
            <v>6000045795</v>
          </cell>
          <cell r="F266" t="str">
            <v>مقبول من الجهة</v>
          </cell>
        </row>
        <row r="267">
          <cell r="E267">
            <v>6000047785</v>
          </cell>
          <cell r="F267" t="str">
            <v>مقبول من الجهة</v>
          </cell>
        </row>
        <row r="268">
          <cell r="E268">
            <v>6000048940</v>
          </cell>
          <cell r="F268" t="str">
            <v>مقبول من الجهة</v>
          </cell>
        </row>
        <row r="269">
          <cell r="E269">
            <v>6000047388</v>
          </cell>
          <cell r="F269" t="str">
            <v>مقبول من الجهة</v>
          </cell>
        </row>
        <row r="270">
          <cell r="E270">
            <v>6000046839</v>
          </cell>
          <cell r="F270" t="str">
            <v>مقبول من الجهة</v>
          </cell>
        </row>
        <row r="271">
          <cell r="E271">
            <v>6000046949</v>
          </cell>
          <cell r="F271" t="str">
            <v>مقبول من الجهة</v>
          </cell>
        </row>
        <row r="272">
          <cell r="E272">
            <v>6000049783</v>
          </cell>
          <cell r="F272" t="str">
            <v>مقبول من الجهة</v>
          </cell>
        </row>
        <row r="273">
          <cell r="E273">
            <v>6000047704</v>
          </cell>
          <cell r="F273" t="str">
            <v>مقبول من الجهة</v>
          </cell>
        </row>
        <row r="274">
          <cell r="E274">
            <v>6000048460</v>
          </cell>
          <cell r="F274" t="str">
            <v>مقبول من الجهة</v>
          </cell>
        </row>
        <row r="275">
          <cell r="E275">
            <v>6000049169</v>
          </cell>
          <cell r="F275" t="str">
            <v>مقبول من الجهة</v>
          </cell>
        </row>
        <row r="276">
          <cell r="E276">
            <v>6000049367</v>
          </cell>
          <cell r="F276" t="str">
            <v>مقبول من الجهة</v>
          </cell>
        </row>
        <row r="277">
          <cell r="E277">
            <v>6000049638</v>
          </cell>
          <cell r="F277" t="str">
            <v>مقبول من الجهة</v>
          </cell>
        </row>
        <row r="278">
          <cell r="E278">
            <v>6000051575</v>
          </cell>
          <cell r="F278" t="str">
            <v>مقبول من الجهة</v>
          </cell>
        </row>
        <row r="279">
          <cell r="E279">
            <v>6000050460</v>
          </cell>
          <cell r="F279" t="str">
            <v>مقبول من الجهة</v>
          </cell>
        </row>
        <row r="280">
          <cell r="E280">
            <v>6000051222</v>
          </cell>
          <cell r="F280" t="str">
            <v>مقبول من الجهة</v>
          </cell>
        </row>
        <row r="281">
          <cell r="E281">
            <v>6000052194</v>
          </cell>
          <cell r="F281" t="str">
            <v>مقبول من الجهة</v>
          </cell>
        </row>
        <row r="282">
          <cell r="E282">
            <v>6000047898</v>
          </cell>
          <cell r="F282" t="str">
            <v>مستند تم إرساله</v>
          </cell>
        </row>
        <row r="283">
          <cell r="E283">
            <v>6000049838</v>
          </cell>
          <cell r="F283" t="str">
            <v>مستند تم إرساله</v>
          </cell>
        </row>
        <row r="284">
          <cell r="E284">
            <v>6000050017</v>
          </cell>
          <cell r="F284" t="str">
            <v>مقبول من الجهة</v>
          </cell>
        </row>
        <row r="285">
          <cell r="E285">
            <v>6000052024</v>
          </cell>
          <cell r="F285" t="str">
            <v>مقبول من الجهة</v>
          </cell>
        </row>
        <row r="286">
          <cell r="E286">
            <v>6000052360</v>
          </cell>
          <cell r="F286" t="str">
            <v>مقبول من الجهة</v>
          </cell>
        </row>
        <row r="287">
          <cell r="E287">
            <v>6000048854</v>
          </cell>
          <cell r="F287" t="str">
            <v>مقبول من الجهة</v>
          </cell>
        </row>
        <row r="288">
          <cell r="E288">
            <v>6000052338</v>
          </cell>
          <cell r="F288" t="str">
            <v>مقبول من الجهة</v>
          </cell>
        </row>
        <row r="289">
          <cell r="E289">
            <v>6000048252</v>
          </cell>
          <cell r="F289" t="str">
            <v>مقبول من الجهة</v>
          </cell>
        </row>
        <row r="290">
          <cell r="E290">
            <v>6000047700</v>
          </cell>
          <cell r="F290" t="str">
            <v>مقبول من الجهة</v>
          </cell>
        </row>
        <row r="291">
          <cell r="E291">
            <v>6000047712</v>
          </cell>
          <cell r="F291" t="str">
            <v>مقبول من الجهة</v>
          </cell>
        </row>
        <row r="292">
          <cell r="E292">
            <v>6000047722</v>
          </cell>
          <cell r="F292" t="str">
            <v>مقبول من الجهة</v>
          </cell>
        </row>
        <row r="293">
          <cell r="E293">
            <v>6000050278</v>
          </cell>
          <cell r="F293" t="str">
            <v>مقبول من الجهة</v>
          </cell>
        </row>
        <row r="294">
          <cell r="E294">
            <v>6000050291</v>
          </cell>
          <cell r="F294" t="str">
            <v>مقبول من الجهة</v>
          </cell>
        </row>
        <row r="295">
          <cell r="E295">
            <v>6000051633</v>
          </cell>
          <cell r="F295" t="str">
            <v>مقبول من الجهة</v>
          </cell>
        </row>
        <row r="296">
          <cell r="E296">
            <v>6000052865</v>
          </cell>
          <cell r="F296" t="str">
            <v>مقبول من الجهة</v>
          </cell>
        </row>
        <row r="297">
          <cell r="E297">
            <v>6000051130</v>
          </cell>
          <cell r="F297" t="str">
            <v>مقبول من الجهة</v>
          </cell>
        </row>
        <row r="298">
          <cell r="E298">
            <v>6000052234</v>
          </cell>
          <cell r="F298" t="str">
            <v>مقبول من الجهة</v>
          </cell>
        </row>
        <row r="299">
          <cell r="E299">
            <v>6000054215</v>
          </cell>
          <cell r="F299" t="str">
            <v>مستند تم إرساله</v>
          </cell>
        </row>
        <row r="300">
          <cell r="E300">
            <v>6000053522</v>
          </cell>
          <cell r="F300" t="str">
            <v>مقبول من الجهة</v>
          </cell>
        </row>
        <row r="301">
          <cell r="E301">
            <v>6000053917</v>
          </cell>
          <cell r="F301" t="str">
            <v>مقبول من الجهة</v>
          </cell>
        </row>
        <row r="302">
          <cell r="E302">
            <v>6000050440</v>
          </cell>
          <cell r="F302" t="str">
            <v>مقبول من الجهة</v>
          </cell>
        </row>
        <row r="303">
          <cell r="E303">
            <v>6000053585</v>
          </cell>
          <cell r="F303" t="str">
            <v>مقبول من الجهة</v>
          </cell>
        </row>
        <row r="304">
          <cell r="E304">
            <v>6000053591</v>
          </cell>
          <cell r="F304" t="str">
            <v>مقبول من الجهة</v>
          </cell>
        </row>
        <row r="305">
          <cell r="E305">
            <v>6000054024</v>
          </cell>
          <cell r="F305" t="str">
            <v>مقبول من الجهة</v>
          </cell>
        </row>
        <row r="306">
          <cell r="E306">
            <v>6000054026</v>
          </cell>
          <cell r="F306" t="str">
            <v>مقبول من الجهة</v>
          </cell>
        </row>
        <row r="307">
          <cell r="E307">
            <v>6000052247</v>
          </cell>
          <cell r="F307" t="str">
            <v>مقبول من الجهة</v>
          </cell>
        </row>
        <row r="308">
          <cell r="E308">
            <v>6000054508</v>
          </cell>
          <cell r="F308" t="str">
            <v>مقبول من الجهة</v>
          </cell>
        </row>
        <row r="309">
          <cell r="E309">
            <v>6000055023</v>
          </cell>
          <cell r="F309" t="str">
            <v>مقبول من الجهة</v>
          </cell>
        </row>
        <row r="310">
          <cell r="E310">
            <v>6000052794</v>
          </cell>
          <cell r="F310" t="str">
            <v>مقبول من الجهة</v>
          </cell>
        </row>
        <row r="311">
          <cell r="E311">
            <v>6000054573</v>
          </cell>
          <cell r="F311" t="str">
            <v>مقبول من الجهة</v>
          </cell>
        </row>
        <row r="312">
          <cell r="E312">
            <v>6000055601</v>
          </cell>
          <cell r="F312" t="str">
            <v>مقبول من الجهة</v>
          </cell>
        </row>
        <row r="313">
          <cell r="E313">
            <v>6000054696</v>
          </cell>
          <cell r="F313" t="str">
            <v>مقبول من الجهة</v>
          </cell>
        </row>
        <row r="314">
          <cell r="E314">
            <v>6000054697</v>
          </cell>
          <cell r="F314" t="str">
            <v>مقبول من الجهة</v>
          </cell>
        </row>
        <row r="315">
          <cell r="E315">
            <v>6000054704</v>
          </cell>
          <cell r="F315" t="str">
            <v>مقبول من الجهة</v>
          </cell>
        </row>
        <row r="316">
          <cell r="E316">
            <v>6000054705</v>
          </cell>
          <cell r="F316" t="str">
            <v>مقبول من الجهة</v>
          </cell>
        </row>
        <row r="317">
          <cell r="E317">
            <v>6000054706</v>
          </cell>
          <cell r="F317" t="str">
            <v>مقبول من الجهة</v>
          </cell>
        </row>
        <row r="318">
          <cell r="E318">
            <v>6000054710</v>
          </cell>
          <cell r="F318" t="str">
            <v>مقبول من الجهة</v>
          </cell>
        </row>
        <row r="319">
          <cell r="E319">
            <v>6000054707</v>
          </cell>
          <cell r="F319" t="str">
            <v>مقبول من الجهة</v>
          </cell>
        </row>
        <row r="320">
          <cell r="E320">
            <v>6000054711</v>
          </cell>
          <cell r="F320" t="str">
            <v>مقبول من الجهة</v>
          </cell>
        </row>
        <row r="321">
          <cell r="E321">
            <v>6000054708</v>
          </cell>
          <cell r="F321" t="str">
            <v>مقبول من الجهة</v>
          </cell>
        </row>
        <row r="322">
          <cell r="E322">
            <v>6000054709</v>
          </cell>
          <cell r="F322" t="str">
            <v>مقبول من الجهة</v>
          </cell>
        </row>
        <row r="323">
          <cell r="E323">
            <v>6000055843</v>
          </cell>
          <cell r="F323" t="str">
            <v>مقبول من الجهة</v>
          </cell>
        </row>
        <row r="324">
          <cell r="E324">
            <v>6000056357</v>
          </cell>
          <cell r="F324" t="str">
            <v>مقبول من الجهة</v>
          </cell>
        </row>
        <row r="325">
          <cell r="E325">
            <v>6000058384</v>
          </cell>
          <cell r="F325" t="str">
            <v>مقبول من الجهة</v>
          </cell>
        </row>
        <row r="326">
          <cell r="E326">
            <v>6000058667</v>
          </cell>
          <cell r="F326" t="str">
            <v>مقبول من الجهة</v>
          </cell>
        </row>
        <row r="327">
          <cell r="E327">
            <v>6000055852</v>
          </cell>
          <cell r="F327" t="str">
            <v>مقبول من الجهة</v>
          </cell>
        </row>
        <row r="328">
          <cell r="E328">
            <v>6000055234</v>
          </cell>
          <cell r="F328" t="str">
            <v>مقبول من الجهة</v>
          </cell>
        </row>
        <row r="329">
          <cell r="E329">
            <v>6000054695</v>
          </cell>
          <cell r="F329" t="str">
            <v>مقبول من الجهة</v>
          </cell>
        </row>
        <row r="330">
          <cell r="E330">
            <v>6000054703</v>
          </cell>
          <cell r="F330" t="str">
            <v>مقبول من الجهة</v>
          </cell>
        </row>
        <row r="331">
          <cell r="E331">
            <v>6000054698</v>
          </cell>
          <cell r="F331" t="str">
            <v>مقبول من الجهة</v>
          </cell>
        </row>
        <row r="332">
          <cell r="E332">
            <v>6000058584</v>
          </cell>
          <cell r="F332" t="str">
            <v>مقبول من الجهة</v>
          </cell>
        </row>
        <row r="333">
          <cell r="E333">
            <v>6000054699</v>
          </cell>
          <cell r="F333" t="str">
            <v>مقبول من الجهة</v>
          </cell>
        </row>
        <row r="334">
          <cell r="E334">
            <v>6000057786</v>
          </cell>
          <cell r="F334" t="str">
            <v>مقبول من الجهة</v>
          </cell>
        </row>
        <row r="335">
          <cell r="E335">
            <v>6000057107</v>
          </cell>
          <cell r="F335" t="str">
            <v>مقبول من الجهة</v>
          </cell>
        </row>
        <row r="336">
          <cell r="E336">
            <v>6000055570</v>
          </cell>
          <cell r="F336" t="str">
            <v>مقبول من الجهة</v>
          </cell>
        </row>
        <row r="337">
          <cell r="E337">
            <v>6000058407</v>
          </cell>
          <cell r="F337" t="str">
            <v>مقبول من الجهة</v>
          </cell>
        </row>
        <row r="338">
          <cell r="E338">
            <v>6000057088</v>
          </cell>
          <cell r="F338" t="str">
            <v>مقبول من الجهة</v>
          </cell>
        </row>
        <row r="339">
          <cell r="E339">
            <v>6000053576</v>
          </cell>
          <cell r="F339" t="str">
            <v>مقبول من الجهة</v>
          </cell>
        </row>
        <row r="340">
          <cell r="E340">
            <v>6000053584</v>
          </cell>
          <cell r="F340" t="str">
            <v>مقبول من الجهة</v>
          </cell>
        </row>
        <row r="341">
          <cell r="E341">
            <v>6000053587</v>
          </cell>
          <cell r="F341" t="str">
            <v>مقبول من الجهة</v>
          </cell>
        </row>
        <row r="342">
          <cell r="E342">
            <v>6000053593</v>
          </cell>
          <cell r="F342" t="str">
            <v>مقبول من الجهة</v>
          </cell>
        </row>
        <row r="343">
          <cell r="E343">
            <v>6000053600</v>
          </cell>
          <cell r="F343" t="str">
            <v>مقبول من الجهة</v>
          </cell>
        </row>
        <row r="344">
          <cell r="E344">
            <v>6000053602</v>
          </cell>
          <cell r="F344" t="str">
            <v>مقبول من الجهة</v>
          </cell>
        </row>
        <row r="345">
          <cell r="E345">
            <v>6000053604</v>
          </cell>
          <cell r="F345" t="str">
            <v>مقبول من الجهة</v>
          </cell>
        </row>
        <row r="346">
          <cell r="E346">
            <v>6000053609</v>
          </cell>
          <cell r="F346" t="str">
            <v>مقبول من الجهة</v>
          </cell>
        </row>
        <row r="347">
          <cell r="E347">
            <v>6000053613</v>
          </cell>
          <cell r="F347" t="str">
            <v>مقبول من الجهة</v>
          </cell>
        </row>
        <row r="348">
          <cell r="E348">
            <v>6000053616</v>
          </cell>
          <cell r="F348" t="str">
            <v>مقبول من الجهة</v>
          </cell>
        </row>
        <row r="349">
          <cell r="E349">
            <v>6000053619</v>
          </cell>
          <cell r="F349" t="str">
            <v>مقبول من الجهة</v>
          </cell>
        </row>
        <row r="350">
          <cell r="E350">
            <v>6000053622</v>
          </cell>
          <cell r="F350" t="str">
            <v>مقبول من الجهة</v>
          </cell>
        </row>
        <row r="351">
          <cell r="E351">
            <v>6000053624</v>
          </cell>
          <cell r="F351" t="str">
            <v>مقبول من الجهة</v>
          </cell>
        </row>
        <row r="352">
          <cell r="E352">
            <v>6000053628</v>
          </cell>
          <cell r="F352" t="str">
            <v>مقبول من الجهة</v>
          </cell>
        </row>
        <row r="353">
          <cell r="E353">
            <v>6000053637</v>
          </cell>
          <cell r="F353" t="str">
            <v>مقبول من الجهة</v>
          </cell>
        </row>
        <row r="354">
          <cell r="E354">
            <v>6000053641</v>
          </cell>
          <cell r="F354" t="str">
            <v>مقبول من الجهة</v>
          </cell>
        </row>
        <row r="355">
          <cell r="E355">
            <v>6000053646</v>
          </cell>
          <cell r="F355" t="str">
            <v>مقبول من الجهة</v>
          </cell>
        </row>
        <row r="356">
          <cell r="E356">
            <v>6000053648</v>
          </cell>
          <cell r="F356" t="str">
            <v>مقبول من الجهة</v>
          </cell>
        </row>
        <row r="357">
          <cell r="E357">
            <v>6000053649</v>
          </cell>
          <cell r="F357" t="str">
            <v>مقبول من الجهة</v>
          </cell>
        </row>
        <row r="358">
          <cell r="E358">
            <v>6000053653</v>
          </cell>
          <cell r="F358" t="str">
            <v>مقبول من الجهة</v>
          </cell>
        </row>
        <row r="359">
          <cell r="E359">
            <v>6000053655</v>
          </cell>
          <cell r="F359" t="str">
            <v>مقبول من الجهة</v>
          </cell>
        </row>
        <row r="360">
          <cell r="E360">
            <v>6000053659</v>
          </cell>
          <cell r="F360" t="str">
            <v>مقبول من الجهة</v>
          </cell>
        </row>
        <row r="361">
          <cell r="E361">
            <v>6000053662</v>
          </cell>
          <cell r="F361" t="str">
            <v>مقبول من الجهة</v>
          </cell>
        </row>
        <row r="362">
          <cell r="E362">
            <v>6000053664</v>
          </cell>
          <cell r="F362" t="str">
            <v>مقبول من الجهة</v>
          </cell>
        </row>
        <row r="363">
          <cell r="E363">
            <v>6000055200</v>
          </cell>
          <cell r="F363" t="str">
            <v>مقبول من الجهة</v>
          </cell>
        </row>
        <row r="364">
          <cell r="E364">
            <v>6000048252</v>
          </cell>
          <cell r="F364" t="str">
            <v>مقبول من الجهة</v>
          </cell>
        </row>
        <row r="365">
          <cell r="E365">
            <v>6000055060</v>
          </cell>
          <cell r="F365" t="str">
            <v>مقبول من الجهة</v>
          </cell>
        </row>
        <row r="366">
          <cell r="E366">
            <v>6000046651</v>
          </cell>
          <cell r="F366" t="str">
            <v>مقبول من الجهة</v>
          </cell>
        </row>
        <row r="367">
          <cell r="E367">
            <v>6000059827</v>
          </cell>
          <cell r="F367" t="str">
            <v>مستند تم إرساله</v>
          </cell>
        </row>
        <row r="368">
          <cell r="E368">
            <v>6000056629</v>
          </cell>
          <cell r="F368" t="str">
            <v>مقبول من الجهة</v>
          </cell>
        </row>
        <row r="369">
          <cell r="E369">
            <v>6000055892</v>
          </cell>
          <cell r="F369" t="str">
            <v>مقبول من الجهة</v>
          </cell>
        </row>
        <row r="370">
          <cell r="E370">
            <v>6000055674</v>
          </cell>
          <cell r="F370" t="str">
            <v>مقبول من الجهة</v>
          </cell>
        </row>
        <row r="371">
          <cell r="E371">
            <v>6000054800</v>
          </cell>
          <cell r="F371" t="str">
            <v>مقبول من الجهة</v>
          </cell>
        </row>
        <row r="372">
          <cell r="E372">
            <v>6000058381</v>
          </cell>
          <cell r="F372" t="str">
            <v>مقبول من الجهة</v>
          </cell>
        </row>
        <row r="373">
          <cell r="E373">
            <v>6000054777</v>
          </cell>
          <cell r="F373" t="str">
            <v>مقبول من الجهة</v>
          </cell>
        </row>
        <row r="374">
          <cell r="E374">
            <v>6000054787</v>
          </cell>
          <cell r="F374" t="str">
            <v>مقبول من الجهة</v>
          </cell>
        </row>
        <row r="375">
          <cell r="E375">
            <v>6000054794</v>
          </cell>
          <cell r="F375" t="str">
            <v>مقبول من الجهة</v>
          </cell>
        </row>
        <row r="376">
          <cell r="E376">
            <v>6000033598</v>
          </cell>
          <cell r="F376" t="str">
            <v>مقبول من الجهة</v>
          </cell>
        </row>
        <row r="377">
          <cell r="E377">
            <v>6000033557</v>
          </cell>
          <cell r="F377" t="str">
            <v>مقبول من الجهة</v>
          </cell>
        </row>
        <row r="378">
          <cell r="E378">
            <v>6000035026</v>
          </cell>
          <cell r="F378" t="str">
            <v>مقبول من الجهة</v>
          </cell>
        </row>
        <row r="379">
          <cell r="E379">
            <v>6000055673</v>
          </cell>
          <cell r="F379" t="str">
            <v>مقبول من الجهة</v>
          </cell>
        </row>
        <row r="380">
          <cell r="E380">
            <v>6000054780</v>
          </cell>
          <cell r="F380" t="str">
            <v>مقبول من الجهة</v>
          </cell>
        </row>
        <row r="381">
          <cell r="E381">
            <v>6000057952</v>
          </cell>
          <cell r="F381" t="str">
            <v>مقبول من الجهة</v>
          </cell>
        </row>
        <row r="382">
          <cell r="E382">
            <v>6000058750</v>
          </cell>
          <cell r="F382" t="str">
            <v>مقبول من الجهة</v>
          </cell>
        </row>
        <row r="383">
          <cell r="E383">
            <v>6000059499</v>
          </cell>
          <cell r="F383" t="str">
            <v>مقبول من الجهة</v>
          </cell>
        </row>
        <row r="384">
          <cell r="E384">
            <v>6000060403</v>
          </cell>
          <cell r="F384" t="str">
            <v>مقبول من الجهة</v>
          </cell>
        </row>
        <row r="385">
          <cell r="E385">
            <v>6000057880</v>
          </cell>
          <cell r="F385" t="str">
            <v>مقبول من الجهة</v>
          </cell>
        </row>
        <row r="386">
          <cell r="E386">
            <v>6000060495</v>
          </cell>
          <cell r="F386" t="str">
            <v>مقبول من الجهة</v>
          </cell>
        </row>
        <row r="387">
          <cell r="E387">
            <v>6000060475</v>
          </cell>
          <cell r="F387" t="str">
            <v>مقبول من الجهة</v>
          </cell>
        </row>
        <row r="388">
          <cell r="E388">
            <v>6000059496</v>
          </cell>
          <cell r="F388" t="str">
            <v>مقبول من الجهة</v>
          </cell>
        </row>
        <row r="389">
          <cell r="E389">
            <v>6000056651</v>
          </cell>
          <cell r="F389" t="str">
            <v>مقبول من الجهة</v>
          </cell>
        </row>
        <row r="390">
          <cell r="E390">
            <v>6000059337</v>
          </cell>
          <cell r="F390" t="str">
            <v>مقبول من الجهة</v>
          </cell>
        </row>
        <row r="391">
          <cell r="E391">
            <v>6000060503</v>
          </cell>
          <cell r="F391" t="str">
            <v>مقبول من الجهة</v>
          </cell>
        </row>
        <row r="392">
          <cell r="E392">
            <v>6000054785</v>
          </cell>
          <cell r="F392" t="str">
            <v>مقبول من الجهة</v>
          </cell>
        </row>
        <row r="393">
          <cell r="E393">
            <v>6000057955</v>
          </cell>
          <cell r="F393" t="str">
            <v>مقبول من الجهة</v>
          </cell>
        </row>
        <row r="394">
          <cell r="E394">
            <v>6000060080</v>
          </cell>
          <cell r="F394" t="str">
            <v>مقبول من الجهة</v>
          </cell>
        </row>
        <row r="395">
          <cell r="E395">
            <v>6000054766</v>
          </cell>
          <cell r="F395" t="str">
            <v>مقبول من الجهة</v>
          </cell>
        </row>
        <row r="396">
          <cell r="E396">
            <v>6000056041</v>
          </cell>
          <cell r="F396" t="str">
            <v>مقبول من الجهة</v>
          </cell>
        </row>
        <row r="397">
          <cell r="E397">
            <v>6000057744</v>
          </cell>
          <cell r="F397" t="str">
            <v>مقبول من الجهة</v>
          </cell>
        </row>
        <row r="398">
          <cell r="E398">
            <v>6000054796</v>
          </cell>
          <cell r="F398" t="str">
            <v>مقبول من الجهة</v>
          </cell>
        </row>
        <row r="399">
          <cell r="E399">
            <v>6000061531</v>
          </cell>
          <cell r="F399" t="str">
            <v>مقبول من الجهة</v>
          </cell>
        </row>
        <row r="400">
          <cell r="E400">
            <v>6000060820</v>
          </cell>
          <cell r="F400" t="str">
            <v>مقبول من الجهة</v>
          </cell>
        </row>
        <row r="401">
          <cell r="E401">
            <v>6000048347</v>
          </cell>
          <cell r="F401" t="str">
            <v>مقبول من الجهة</v>
          </cell>
        </row>
        <row r="402">
          <cell r="E402">
            <v>6000058236</v>
          </cell>
          <cell r="F402" t="str">
            <v>مقبول من الجهة</v>
          </cell>
        </row>
        <row r="403">
          <cell r="E403">
            <v>6000061336</v>
          </cell>
          <cell r="F403" t="str">
            <v>مقبول من الجهة</v>
          </cell>
        </row>
        <row r="404">
          <cell r="E404">
            <v>6000061432</v>
          </cell>
          <cell r="F404" t="str">
            <v>مقبول من الجهة</v>
          </cell>
        </row>
        <row r="405">
          <cell r="E405">
            <v>6000061136</v>
          </cell>
          <cell r="F405" t="str">
            <v>مقبول من الجهة</v>
          </cell>
        </row>
        <row r="406">
          <cell r="E406">
            <v>6000062244</v>
          </cell>
          <cell r="F406" t="str">
            <v>مقبول من الجهة</v>
          </cell>
        </row>
        <row r="407">
          <cell r="E407">
            <v>6000049628</v>
          </cell>
          <cell r="F407" t="str">
            <v>مقبول من الجهة</v>
          </cell>
        </row>
        <row r="408">
          <cell r="E408">
            <v>6000061915</v>
          </cell>
          <cell r="F408" t="str">
            <v>مقبول من الجهة</v>
          </cell>
        </row>
        <row r="409">
          <cell r="E409">
            <v>6000046078</v>
          </cell>
          <cell r="F409" t="str">
            <v>مقبول من الجهة</v>
          </cell>
        </row>
        <row r="410">
          <cell r="E410">
            <v>6000047702</v>
          </cell>
          <cell r="F410" t="str">
            <v>مقبول من الجهة</v>
          </cell>
        </row>
        <row r="411">
          <cell r="E411">
            <v>6000050386</v>
          </cell>
          <cell r="F411" t="str">
            <v>مقبول من الجهة</v>
          </cell>
        </row>
        <row r="412">
          <cell r="E412">
            <v>6000052635</v>
          </cell>
          <cell r="F412" t="str">
            <v>مقبول من الجهة</v>
          </cell>
        </row>
        <row r="413">
          <cell r="E413">
            <v>6000052741</v>
          </cell>
          <cell r="F413" t="str">
            <v>مقبول من الجهة</v>
          </cell>
        </row>
        <row r="414">
          <cell r="E414">
            <v>6000053596</v>
          </cell>
          <cell r="F414" t="str">
            <v>مقبول من الجهة</v>
          </cell>
        </row>
        <row r="415">
          <cell r="E415">
            <v>6000053599</v>
          </cell>
          <cell r="F415" t="str">
            <v>مقبول من الجهة</v>
          </cell>
        </row>
        <row r="416">
          <cell r="E416">
            <v>6000053626</v>
          </cell>
          <cell r="F416" t="str">
            <v>مقبول من الجهة</v>
          </cell>
        </row>
        <row r="417">
          <cell r="E417">
            <v>6000053631</v>
          </cell>
          <cell r="F417" t="str">
            <v>مقبول من الجهة</v>
          </cell>
        </row>
        <row r="418">
          <cell r="E418">
            <v>6000053633</v>
          </cell>
          <cell r="F418" t="str">
            <v>مقبول من الجهة</v>
          </cell>
        </row>
        <row r="419">
          <cell r="E419">
            <v>6000053636</v>
          </cell>
          <cell r="F419" t="str">
            <v>مقبول من الجهة</v>
          </cell>
        </row>
        <row r="420">
          <cell r="E420">
            <v>6000053640</v>
          </cell>
          <cell r="F420" t="str">
            <v>مقبول من الجهة</v>
          </cell>
        </row>
        <row r="421">
          <cell r="E421">
            <v>6000053644</v>
          </cell>
          <cell r="F421" t="str">
            <v>مقبول من الجهة</v>
          </cell>
        </row>
        <row r="422">
          <cell r="E422">
            <v>6000053671</v>
          </cell>
          <cell r="F422" t="str">
            <v>مقبول من الجهة</v>
          </cell>
        </row>
        <row r="423">
          <cell r="E423">
            <v>6000057948</v>
          </cell>
          <cell r="F423" t="str">
            <v>مقبول من الجهة</v>
          </cell>
        </row>
        <row r="424">
          <cell r="E424">
            <v>6000021318</v>
          </cell>
          <cell r="F424" t="str">
            <v>مقبول من الجهة</v>
          </cell>
        </row>
        <row r="425">
          <cell r="E425">
            <v>6000062111</v>
          </cell>
          <cell r="F425" t="str">
            <v>مقبول من الجهة</v>
          </cell>
        </row>
        <row r="426">
          <cell r="E426">
            <v>6000062481</v>
          </cell>
          <cell r="F426" t="str">
            <v>مقبول من الجهة</v>
          </cell>
        </row>
        <row r="427">
          <cell r="E427">
            <v>6000064001</v>
          </cell>
          <cell r="F427" t="str">
            <v>مقبول من الجهة</v>
          </cell>
        </row>
        <row r="428">
          <cell r="E428">
            <v>6000064293</v>
          </cell>
          <cell r="F428" t="str">
            <v>مستند تم إرساله</v>
          </cell>
        </row>
        <row r="429">
          <cell r="E429">
            <v>6000063690</v>
          </cell>
          <cell r="F429" t="str">
            <v>مقبول من الجهة</v>
          </cell>
        </row>
        <row r="430">
          <cell r="E430">
            <v>6000063881</v>
          </cell>
          <cell r="F430" t="str">
            <v>مقبول من الجهة</v>
          </cell>
        </row>
        <row r="431">
          <cell r="E431">
            <v>6000063884</v>
          </cell>
          <cell r="F431" t="str">
            <v>مقبول من الجهة</v>
          </cell>
        </row>
        <row r="432">
          <cell r="E432">
            <v>6000063886</v>
          </cell>
          <cell r="F432" t="str">
            <v>مقبول من الجهة</v>
          </cell>
        </row>
        <row r="433">
          <cell r="E433">
            <v>6000063888</v>
          </cell>
          <cell r="F433" t="str">
            <v>مقبول من الجهة</v>
          </cell>
        </row>
        <row r="434">
          <cell r="E434">
            <v>6000063889</v>
          </cell>
          <cell r="F434" t="str">
            <v>مقبول من الجهة</v>
          </cell>
        </row>
        <row r="435">
          <cell r="E435">
            <v>6000063890</v>
          </cell>
          <cell r="F435" t="str">
            <v>مقبول من الجهة</v>
          </cell>
        </row>
        <row r="436">
          <cell r="E436">
            <v>6000063893</v>
          </cell>
          <cell r="F436" t="str">
            <v>مقبول من الجهة</v>
          </cell>
        </row>
        <row r="437">
          <cell r="E437">
            <v>6000063911</v>
          </cell>
          <cell r="F437" t="str">
            <v>مقبول من الجهة</v>
          </cell>
        </row>
        <row r="438">
          <cell r="E438">
            <v>6000064531</v>
          </cell>
          <cell r="F438" t="str">
            <v>مقبول من الجهة</v>
          </cell>
        </row>
        <row r="439">
          <cell r="E439">
            <v>6000064532</v>
          </cell>
          <cell r="F439" t="str">
            <v>مقبول من الجهة</v>
          </cell>
        </row>
        <row r="440">
          <cell r="E440">
            <v>6000065034</v>
          </cell>
          <cell r="F440" t="str">
            <v>مستند تم إرساله</v>
          </cell>
        </row>
        <row r="441">
          <cell r="E441">
            <v>6000066191</v>
          </cell>
          <cell r="F441" t="str">
            <v>مقبول من الجهة</v>
          </cell>
        </row>
        <row r="442">
          <cell r="E442">
            <v>6000064818</v>
          </cell>
          <cell r="F442" t="str">
            <v>مستند تم إرساله</v>
          </cell>
        </row>
        <row r="443">
          <cell r="E443">
            <v>6000049213</v>
          </cell>
          <cell r="F443" t="str">
            <v>مستند تم إرساله</v>
          </cell>
        </row>
        <row r="444">
          <cell r="E444">
            <v>6000063879</v>
          </cell>
          <cell r="F444" t="str">
            <v>مقبول من الجهة</v>
          </cell>
        </row>
        <row r="445">
          <cell r="E445">
            <v>6000064419</v>
          </cell>
          <cell r="F445" t="str">
            <v>مستند تم إرساله</v>
          </cell>
        </row>
        <row r="446">
          <cell r="E446">
            <v>6000064520</v>
          </cell>
          <cell r="F446" t="str">
            <v>مقبول من الجهة</v>
          </cell>
        </row>
        <row r="447">
          <cell r="E447">
            <v>6000064512</v>
          </cell>
          <cell r="F447" t="str">
            <v>مقبول من الجهة</v>
          </cell>
        </row>
        <row r="448">
          <cell r="E448">
            <v>6000064524</v>
          </cell>
          <cell r="F448" t="str">
            <v>مقبول من الجهة</v>
          </cell>
        </row>
        <row r="449">
          <cell r="E449">
            <v>6000064527</v>
          </cell>
          <cell r="F449" t="str">
            <v>مقبول من الجهة</v>
          </cell>
        </row>
        <row r="450">
          <cell r="E450">
            <v>6000065713</v>
          </cell>
          <cell r="F450" t="str">
            <v>مستند تم إرساله</v>
          </cell>
        </row>
        <row r="451">
          <cell r="E451">
            <v>6000066095</v>
          </cell>
          <cell r="F451" t="str">
            <v>مقبول من الجهة</v>
          </cell>
        </row>
        <row r="452">
          <cell r="E452">
            <v>6000067579</v>
          </cell>
          <cell r="F452" t="str">
            <v>مقبول من الجهة</v>
          </cell>
        </row>
        <row r="453">
          <cell r="E453">
            <v>6000063874</v>
          </cell>
          <cell r="F453" t="str">
            <v>مقبول من الجهة</v>
          </cell>
        </row>
        <row r="454">
          <cell r="E454">
            <v>6000064522</v>
          </cell>
          <cell r="F454" t="str">
            <v>مقبول من الجهة</v>
          </cell>
        </row>
        <row r="455">
          <cell r="E455">
            <v>6000064525</v>
          </cell>
          <cell r="F455" t="str">
            <v>مقبول من الجهة</v>
          </cell>
        </row>
        <row r="456">
          <cell r="E456">
            <v>6000064516</v>
          </cell>
          <cell r="F456" t="str">
            <v>مقبول من الجهة</v>
          </cell>
        </row>
        <row r="457">
          <cell r="E457">
            <v>6000064530</v>
          </cell>
          <cell r="F457" t="str">
            <v>مقبول من الجهة</v>
          </cell>
        </row>
        <row r="458">
          <cell r="E458">
            <v>6000064533</v>
          </cell>
          <cell r="F458" t="str">
            <v>مقبول من الجهة</v>
          </cell>
        </row>
        <row r="459">
          <cell r="E459">
            <v>6000066274</v>
          </cell>
          <cell r="F459" t="str">
            <v>مقبول من الجهة</v>
          </cell>
        </row>
        <row r="460">
          <cell r="E460">
            <v>6000066290</v>
          </cell>
          <cell r="F460" t="str">
            <v>مقبول من الجهة</v>
          </cell>
        </row>
        <row r="461">
          <cell r="E461">
            <v>6000066554</v>
          </cell>
          <cell r="F461" t="str">
            <v>مقبول من الجهة</v>
          </cell>
        </row>
        <row r="462">
          <cell r="E462">
            <v>6000066562</v>
          </cell>
          <cell r="F462" t="str">
            <v>مقبول من الجهة</v>
          </cell>
        </row>
        <row r="463">
          <cell r="E463">
            <v>6000066563</v>
          </cell>
          <cell r="F463" t="str">
            <v>مقبول من الجهة</v>
          </cell>
        </row>
        <row r="464">
          <cell r="E464">
            <v>6000066555</v>
          </cell>
          <cell r="F464" t="str">
            <v>مقبول من الجهة</v>
          </cell>
        </row>
        <row r="465">
          <cell r="E465">
            <v>6000067154</v>
          </cell>
          <cell r="F465" t="str">
            <v>مقبول من الجهة</v>
          </cell>
        </row>
        <row r="466">
          <cell r="E466">
            <v>6000065890</v>
          </cell>
          <cell r="F466" t="str">
            <v>مقبول من الجهة</v>
          </cell>
        </row>
        <row r="467">
          <cell r="E467">
            <v>6000067633</v>
          </cell>
          <cell r="F467" t="str">
            <v>مستند تم إرساله</v>
          </cell>
        </row>
        <row r="468">
          <cell r="E468">
            <v>6000066751</v>
          </cell>
          <cell r="F468" t="str">
            <v>مقبول من الجهة</v>
          </cell>
        </row>
        <row r="469">
          <cell r="E469">
            <v>6000067323</v>
          </cell>
          <cell r="F469" t="str">
            <v>مستند تم إرساله</v>
          </cell>
        </row>
        <row r="470">
          <cell r="E470">
            <v>6000059759</v>
          </cell>
          <cell r="F470" t="str">
            <v>مستند تم إرساله</v>
          </cell>
        </row>
        <row r="471">
          <cell r="E471">
            <v>6000068554</v>
          </cell>
          <cell r="F471" t="str">
            <v>مقبول من الجهة</v>
          </cell>
        </row>
        <row r="472">
          <cell r="E472">
            <v>6000066288</v>
          </cell>
          <cell r="F472" t="str">
            <v>مستند تم إرساله</v>
          </cell>
        </row>
        <row r="473">
          <cell r="E473">
            <v>6000064514</v>
          </cell>
          <cell r="F473" t="str">
            <v>مستند تم إرساله</v>
          </cell>
        </row>
        <row r="474">
          <cell r="E474">
            <v>6000067839</v>
          </cell>
          <cell r="F474" t="str">
            <v>مقبول من الجهة</v>
          </cell>
        </row>
        <row r="475">
          <cell r="E475">
            <v>6000066799</v>
          </cell>
          <cell r="F475" t="str">
            <v>مستند تم إرساله</v>
          </cell>
        </row>
        <row r="476">
          <cell r="E476">
            <v>6000068254</v>
          </cell>
          <cell r="F476" t="str">
            <v>مقبول من الجهة</v>
          </cell>
        </row>
        <row r="477">
          <cell r="E477">
            <v>6000069573</v>
          </cell>
          <cell r="F477" t="str">
            <v>مقبول من الجهة</v>
          </cell>
        </row>
        <row r="478">
          <cell r="E478">
            <v>6000068210</v>
          </cell>
          <cell r="F478" t="str">
            <v>مقبول من الجهة</v>
          </cell>
        </row>
        <row r="479">
          <cell r="E479">
            <v>6000068036</v>
          </cell>
          <cell r="F479" t="str">
            <v>مستند تم إرساله</v>
          </cell>
        </row>
        <row r="480">
          <cell r="E480">
            <v>6000068291</v>
          </cell>
          <cell r="F480" t="str">
            <v>مقبول من الجهة</v>
          </cell>
        </row>
        <row r="481">
          <cell r="E481">
            <v>6000066549</v>
          </cell>
          <cell r="F481" t="str">
            <v>مقبول من الجهة</v>
          </cell>
        </row>
        <row r="482">
          <cell r="E482">
            <v>6000067216</v>
          </cell>
          <cell r="F482" t="str">
            <v>مستند تم إرساله</v>
          </cell>
        </row>
        <row r="483">
          <cell r="E483">
            <v>6000064414</v>
          </cell>
          <cell r="F483" t="str">
            <v>مستند تم إرساله</v>
          </cell>
        </row>
        <row r="484">
          <cell r="E484">
            <v>6000067766</v>
          </cell>
          <cell r="F484" t="str">
            <v>مقبول من الجهة</v>
          </cell>
        </row>
        <row r="485">
          <cell r="E485">
            <v>6000068177</v>
          </cell>
          <cell r="F485" t="str">
            <v>مستند تم إرساله</v>
          </cell>
        </row>
        <row r="486">
          <cell r="E486">
            <v>6000068175</v>
          </cell>
          <cell r="F486" t="str">
            <v>مستند تم إرساله</v>
          </cell>
        </row>
        <row r="487">
          <cell r="E487">
            <v>6000066286</v>
          </cell>
          <cell r="F487" t="str">
            <v>مستند تم إرساله</v>
          </cell>
        </row>
        <row r="488">
          <cell r="E488">
            <v>6000063878</v>
          </cell>
          <cell r="F488" t="str">
            <v>مستند تم إرساله</v>
          </cell>
        </row>
        <row r="489">
          <cell r="E489">
            <v>6000066793</v>
          </cell>
          <cell r="F489" t="str">
            <v>مستند تم إرساله</v>
          </cell>
        </row>
        <row r="490">
          <cell r="E490">
            <v>6000066800</v>
          </cell>
          <cell r="F490" t="str">
            <v>مستند تم إرساله</v>
          </cell>
        </row>
        <row r="491">
          <cell r="E491">
            <v>6000072131</v>
          </cell>
          <cell r="F491" t="str">
            <v>مقبول من الجهة</v>
          </cell>
        </row>
        <row r="492">
          <cell r="E492">
            <v>6000070643</v>
          </cell>
          <cell r="F492" t="str">
            <v>مقبول من الجهة</v>
          </cell>
        </row>
        <row r="493">
          <cell r="E493">
            <v>6000069867</v>
          </cell>
          <cell r="F493" t="str">
            <v>مستند تم إرساله</v>
          </cell>
        </row>
        <row r="494">
          <cell r="E494">
            <v>6000069337</v>
          </cell>
          <cell r="F494" t="str">
            <v>مستند تم إرساله</v>
          </cell>
        </row>
        <row r="495">
          <cell r="E495">
            <v>6000069109</v>
          </cell>
          <cell r="F495" t="str">
            <v>مستند تم إرساله</v>
          </cell>
        </row>
        <row r="496">
          <cell r="E496">
            <v>6000068557</v>
          </cell>
          <cell r="F496" t="str">
            <v>مستند تم إرساله</v>
          </cell>
        </row>
        <row r="497">
          <cell r="E497">
            <v>6000066521</v>
          </cell>
          <cell r="F497" t="str">
            <v>مستند تم إرساله</v>
          </cell>
        </row>
        <row r="498">
          <cell r="E498">
            <v>6000066292</v>
          </cell>
          <cell r="F498" t="str">
            <v>مستند تم إرساله</v>
          </cell>
        </row>
        <row r="499">
          <cell r="E499">
            <v>6000066279</v>
          </cell>
          <cell r="F499" t="str">
            <v>مستند تم إرساله</v>
          </cell>
        </row>
        <row r="500">
          <cell r="E500">
            <v>6000066278</v>
          </cell>
          <cell r="F500" t="str">
            <v>مستند تم إرساله</v>
          </cell>
        </row>
        <row r="501">
          <cell r="E501">
            <v>6000070898</v>
          </cell>
          <cell r="F501" t="str">
            <v>مستند تم إرساله</v>
          </cell>
        </row>
        <row r="502">
          <cell r="E502">
            <v>6000070765</v>
          </cell>
          <cell r="F502" t="str">
            <v>مستند تم إرساله</v>
          </cell>
        </row>
        <row r="503">
          <cell r="E503">
            <v>6000070725</v>
          </cell>
          <cell r="F503" t="str">
            <v>مستند تم إرساله</v>
          </cell>
        </row>
        <row r="504">
          <cell r="E504">
            <v>6000068649</v>
          </cell>
          <cell r="F504" t="str">
            <v>مستند تم إرساله</v>
          </cell>
        </row>
        <row r="505">
          <cell r="E505">
            <v>6000071849</v>
          </cell>
          <cell r="F505" t="str">
            <v>مستند تم إرساله</v>
          </cell>
        </row>
        <row r="506">
          <cell r="E506">
            <v>6000073955</v>
          </cell>
          <cell r="F506" t="str">
            <v>مستند تم إرساله</v>
          </cell>
        </row>
        <row r="507">
          <cell r="E507">
            <v>6000073661</v>
          </cell>
          <cell r="F507" t="str">
            <v>مستند تم إرساله</v>
          </cell>
        </row>
        <row r="508">
          <cell r="E508">
            <v>6000071989</v>
          </cell>
          <cell r="F508" t="str">
            <v>مستند تم إرساله</v>
          </cell>
        </row>
        <row r="509">
          <cell r="E509">
            <v>6000072370</v>
          </cell>
          <cell r="F509" t="str">
            <v>مستند تم إرساله</v>
          </cell>
        </row>
        <row r="510">
          <cell r="E510">
            <v>6000072216</v>
          </cell>
          <cell r="F510" t="str">
            <v>مستند تم إرساله</v>
          </cell>
        </row>
        <row r="511">
          <cell r="E511">
            <v>6000070598</v>
          </cell>
          <cell r="F511" t="str">
            <v>مستند تم إرساله</v>
          </cell>
        </row>
        <row r="512">
          <cell r="E512">
            <v>6000073478</v>
          </cell>
          <cell r="F512" t="str">
            <v>مستند تم إرساله</v>
          </cell>
        </row>
        <row r="513">
          <cell r="E513">
            <v>6000073104</v>
          </cell>
          <cell r="F513" t="str">
            <v>مستند تم إرساله</v>
          </cell>
        </row>
        <row r="514">
          <cell r="E514">
            <v>6000073120</v>
          </cell>
          <cell r="F514" t="str">
            <v>مستند تم إرساله</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sham alg" refreshedDate="45797.649582407408" createdVersion="8" refreshedVersion="8" minRefreshableVersion="3" recordCount="522" xr:uid="{69197151-67DB-42D1-81DB-4E8F7B345A9A}">
  <cacheSource type="worksheet">
    <worksheetSource name="Table7"/>
  </cacheSource>
  <cacheFields count="11">
    <cacheField name="#" numFmtId="0">
      <sharedItems containsSemiMixedTypes="0" containsString="0" containsNumber="1" containsInteger="1" minValue="1" maxValue="522"/>
    </cacheField>
    <cacheField name="رقم امر الشراء" numFmtId="0">
      <sharedItems containsSemiMixedTypes="0" containsString="0" containsNumber="1" containsInteger="1" minValue="6000015954" maxValue="6000074574"/>
    </cacheField>
    <cacheField name="الجهة" numFmtId="0">
      <sharedItems/>
    </cacheField>
    <cacheField name="المنطقة" numFmtId="0">
      <sharedItems containsBlank="1" count="14">
        <s v="الرياض"/>
        <s v="المدينة المنورة"/>
        <s v="جازان"/>
        <s v="الحدود الشمالية"/>
        <s v="القصيم"/>
        <s v="نجران"/>
        <s v="الشرقية"/>
        <s v="مكة المكرمة"/>
        <s v="عسير"/>
        <s v="تبوك"/>
        <s v="الباحة"/>
        <s v="حائل"/>
        <s v="الجوف"/>
        <m u="1"/>
      </sharedItems>
    </cacheField>
    <cacheField name="تاريخ امر الشراء" numFmtId="14">
      <sharedItems containsSemiMixedTypes="0" containsNonDate="0" containsDate="1" containsString="0" minDate="2023-03-13T00:00:00" maxDate="2025-05-09T00:00:00"/>
    </cacheField>
    <cacheField name="الشهر" numFmtId="0">
      <sharedItems containsBlank="1" count="27">
        <s v="مارس 23"/>
        <s v="ابريل 23"/>
        <s v="مايو 23"/>
        <s v="يونيو 23"/>
        <s v="يوليو 23"/>
        <s v="أغسطس 23"/>
        <s v="سبتمبر 23"/>
        <s v="أكتوبر 23"/>
        <s v="نوفمبر 23"/>
        <s v="ديسمبر 23"/>
        <s v="يناير 24"/>
        <s v="فبراير 24"/>
        <s v="مارس 24"/>
        <s v="ابريل 24"/>
        <s v="مايو 24"/>
        <s v="يونيو 24"/>
        <s v="يوليو 24"/>
        <s v="أغسطس 24"/>
        <s v="سبتمبر 24"/>
        <s v="أكتوبر 24"/>
        <s v="نوفمبر 24"/>
        <s v="يناير 25"/>
        <s v="فبراير 25"/>
        <s v="مارس 25"/>
        <s v="ابريل 25"/>
        <s v="مايو 25"/>
        <m u="1"/>
      </sharedItems>
    </cacheField>
    <cacheField name="السنة" numFmtId="0">
      <sharedItems containsSemiMixedTypes="0" containsString="0" containsNumber="1" containsInteger="1" minValue="2023" maxValue="2025" count="3">
        <n v="2023"/>
        <n v="2024"/>
        <n v="2025"/>
      </sharedItems>
    </cacheField>
    <cacheField name="رقم الشهر" numFmtId="0">
      <sharedItems containsSemiMixedTypes="0" containsString="0" containsNumber="1" containsInteger="1" minValue="3" maxValue="29" count="26">
        <n v="3"/>
        <n v="4"/>
        <n v="5"/>
        <n v="6"/>
        <n v="7"/>
        <n v="8"/>
        <n v="9"/>
        <n v="10"/>
        <n v="11"/>
        <n v="12"/>
        <n v="13"/>
        <n v="14"/>
        <n v="15"/>
        <n v="16"/>
        <n v="17"/>
        <n v="18"/>
        <n v="19"/>
        <n v="20"/>
        <n v="21"/>
        <n v="22"/>
        <n v="23"/>
        <n v="25"/>
        <n v="26"/>
        <n v="27"/>
        <n v="28"/>
        <n v="29"/>
      </sharedItems>
    </cacheField>
    <cacheField name="الحالة" numFmtId="0">
      <sharedItems containsBlank="1" count="9">
        <s v="تم إجراء الدفع"/>
        <s v="لم ترفع الفاتورة"/>
        <s v="مقبول من الجهة"/>
        <s v="مرفوض بواسطة الزبون"/>
        <s v="مستند تم إرساله"/>
        <m u="1"/>
        <s v="مسدد" u="1"/>
        <s v="غير مسدد" u="1"/>
        <s v=" مسدد" u="1"/>
      </sharedItems>
    </cacheField>
    <cacheField name="حالة السداد" numFmtId="0">
      <sharedItems containsBlank="1" count="4">
        <s v="مسدد"/>
        <s v="غير مسدد"/>
        <m u="1"/>
        <s v=" مسدد" u="1"/>
      </sharedItems>
    </cacheField>
    <cacheField name="المبلغ" numFmtId="4">
      <sharedItems containsSemiMixedTypes="0" containsString="0" containsNumber="1" minValue="40.25" maxValue="625763.30000000005"/>
    </cacheField>
  </cacheFields>
  <extLst>
    <ext xmlns:x14="http://schemas.microsoft.com/office/spreadsheetml/2009/9/main" uri="{725AE2AE-9491-48be-B2B4-4EB974FC3084}">
      <x14:pivotCacheDefinition pivotCacheId="9752302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2">
  <r>
    <n v="1"/>
    <n v="6000015967"/>
    <s v="وزارة الشـؤون الاسلامية والدعوة والإرشاد"/>
    <x v="0"/>
    <d v="2023-03-13T00:00:00"/>
    <x v="0"/>
    <x v="0"/>
    <x v="0"/>
    <x v="0"/>
    <x v="0"/>
    <n v="466.9"/>
  </r>
  <r>
    <n v="2"/>
    <n v="6000015954"/>
    <s v="وزارة الشـؤون الاسلامية والدعوة والإرشاد"/>
    <x v="0"/>
    <d v="2023-03-13T00:00:00"/>
    <x v="0"/>
    <x v="0"/>
    <x v="0"/>
    <x v="0"/>
    <x v="0"/>
    <n v="466.9"/>
  </r>
  <r>
    <n v="3"/>
    <n v="6000015966"/>
    <s v="وزارة الشـؤون الاسلامية والدعوة والإرشاد"/>
    <x v="0"/>
    <d v="2023-03-13T00:00:00"/>
    <x v="0"/>
    <x v="0"/>
    <x v="0"/>
    <x v="1"/>
    <x v="1"/>
    <n v="1860.7"/>
  </r>
  <r>
    <n v="4"/>
    <n v="6000016047"/>
    <s v="وزارة الشـؤون الاسلامية والدعوة والإرشاد"/>
    <x v="0"/>
    <d v="2023-03-14T00:00:00"/>
    <x v="0"/>
    <x v="0"/>
    <x v="0"/>
    <x v="0"/>
    <x v="0"/>
    <n v="5625.8"/>
  </r>
  <r>
    <n v="5"/>
    <n v="6000016144"/>
    <s v="وزارة الشـؤون الاسلامية والدعوة والإرشاد"/>
    <x v="0"/>
    <d v="2023-03-14T00:00:00"/>
    <x v="0"/>
    <x v="0"/>
    <x v="0"/>
    <x v="0"/>
    <x v="0"/>
    <n v="713"/>
  </r>
  <r>
    <n v="6"/>
    <n v="6000016354"/>
    <s v="وزارة الشـؤون الاسلامية والدعوة والإرشاد"/>
    <x v="1"/>
    <d v="2023-03-17T00:00:00"/>
    <x v="0"/>
    <x v="0"/>
    <x v="0"/>
    <x v="0"/>
    <x v="0"/>
    <n v="3670.8"/>
  </r>
  <r>
    <n v="7"/>
    <n v="6000016353"/>
    <s v="وزارة الشـؤون الاسلامية والدعوة والإرشاد"/>
    <x v="2"/>
    <d v="2023-03-17T00:00:00"/>
    <x v="0"/>
    <x v="0"/>
    <x v="0"/>
    <x v="0"/>
    <x v="1"/>
    <n v="21942"/>
  </r>
  <r>
    <n v="8"/>
    <n v="6000016475"/>
    <s v="بلدية طريف"/>
    <x v="3"/>
    <d v="2023-03-20T00:00:00"/>
    <x v="0"/>
    <x v="0"/>
    <x v="0"/>
    <x v="2"/>
    <x v="1"/>
    <n v="9901.5"/>
  </r>
  <r>
    <n v="9"/>
    <n v="6000016838"/>
    <s v="وزارة الشـؤون الاسلامية والدعوة والإرشاد"/>
    <x v="3"/>
    <d v="2023-03-23T00:00:00"/>
    <x v="0"/>
    <x v="0"/>
    <x v="0"/>
    <x v="2"/>
    <x v="0"/>
    <n v="4909.3500000000004"/>
  </r>
  <r>
    <n v="10"/>
    <n v="6000017094"/>
    <s v="وزارة الشـؤون الاسلامية والدعوة والإرشاد"/>
    <x v="0"/>
    <d v="2023-03-29T00:00:00"/>
    <x v="0"/>
    <x v="0"/>
    <x v="0"/>
    <x v="2"/>
    <x v="0"/>
    <n v="1301.8"/>
  </r>
  <r>
    <n v="11"/>
    <n v="6000017242"/>
    <s v="جامعة الأمير سطام"/>
    <x v="0"/>
    <d v="2023-03-30T00:00:00"/>
    <x v="0"/>
    <x v="0"/>
    <x v="0"/>
    <x v="0"/>
    <x v="0"/>
    <n v="6675.75"/>
  </r>
  <r>
    <n v="12"/>
    <n v="6000017381"/>
    <s v="جامعة القصيم"/>
    <x v="4"/>
    <d v="2023-04-03T00:00:00"/>
    <x v="0"/>
    <x v="0"/>
    <x v="0"/>
    <x v="0"/>
    <x v="0"/>
    <n v="14417.55"/>
  </r>
  <r>
    <n v="13"/>
    <n v="6000017523"/>
    <s v="جامعة الأمير سطام"/>
    <x v="0"/>
    <d v="2023-04-05T00:00:00"/>
    <x v="1"/>
    <x v="0"/>
    <x v="1"/>
    <x v="0"/>
    <x v="0"/>
    <n v="38368.6"/>
  </r>
  <r>
    <n v="14"/>
    <n v="6000017702"/>
    <s v="بلدية محافظة شرورة"/>
    <x v="5"/>
    <d v="2023-04-10T00:00:00"/>
    <x v="1"/>
    <x v="0"/>
    <x v="1"/>
    <x v="2"/>
    <x v="0"/>
    <n v="845.25"/>
  </r>
  <r>
    <n v="15"/>
    <n v="6000018889"/>
    <s v="وزارة الخارجية"/>
    <x v="0"/>
    <d v="2023-05-07T00:00:00"/>
    <x v="2"/>
    <x v="0"/>
    <x v="2"/>
    <x v="0"/>
    <x v="0"/>
    <n v="53130"/>
  </r>
  <r>
    <n v="16"/>
    <n v="6000018922"/>
    <s v="جامعة شقراء"/>
    <x v="0"/>
    <d v="2023-05-07T00:00:00"/>
    <x v="2"/>
    <x v="0"/>
    <x v="2"/>
    <x v="2"/>
    <x v="0"/>
    <n v="120.75"/>
  </r>
  <r>
    <n v="17"/>
    <n v="6000019014"/>
    <s v="ميناء الملك فهد "/>
    <x v="6"/>
    <d v="2023-05-08T00:00:00"/>
    <x v="2"/>
    <x v="0"/>
    <x v="2"/>
    <x v="2"/>
    <x v="0"/>
    <n v="1099.4000000000001"/>
  </r>
  <r>
    <n v="18"/>
    <n v="6000020133"/>
    <s v="كلية الملك خالد العـسكرية"/>
    <x v="0"/>
    <d v="2023-05-23T00:00:00"/>
    <x v="2"/>
    <x v="0"/>
    <x v="2"/>
    <x v="0"/>
    <x v="0"/>
    <n v="25137.85"/>
  </r>
  <r>
    <n v="19"/>
    <n v="6000020079"/>
    <s v="بلدية محافظة المهد"/>
    <x v="1"/>
    <d v="2023-05-23T00:00:00"/>
    <x v="2"/>
    <x v="0"/>
    <x v="2"/>
    <x v="2"/>
    <x v="0"/>
    <n v="12707.5"/>
  </r>
  <r>
    <n v="20"/>
    <n v="6000020434"/>
    <s v="وزارة البيئة والمياه والزراعة"/>
    <x v="0"/>
    <d v="2023-05-25T00:00:00"/>
    <x v="2"/>
    <x v="0"/>
    <x v="2"/>
    <x v="2"/>
    <x v="0"/>
    <n v="1759.5"/>
  </r>
  <r>
    <n v="21"/>
    <n v="6000020731"/>
    <s v="تجمع الرياض الصحي الثاني"/>
    <x v="0"/>
    <d v="2023-05-30T00:00:00"/>
    <x v="2"/>
    <x v="0"/>
    <x v="2"/>
    <x v="2"/>
    <x v="1"/>
    <n v="52865.5"/>
  </r>
  <r>
    <n v="22"/>
    <n v="6000021056"/>
    <s v="وزارة الشـؤون الاسلامية والدعوة والإرشاد"/>
    <x v="3"/>
    <d v="2023-06-05T00:00:00"/>
    <x v="3"/>
    <x v="0"/>
    <x v="3"/>
    <x v="2"/>
    <x v="1"/>
    <n v="621"/>
  </r>
  <r>
    <n v="23"/>
    <n v="6000021089"/>
    <s v="جامعة الأمير سطام"/>
    <x v="0"/>
    <d v="2023-06-05T00:00:00"/>
    <x v="3"/>
    <x v="0"/>
    <x v="3"/>
    <x v="2"/>
    <x v="0"/>
    <n v="17858.349999999999"/>
  </r>
  <r>
    <n v="24"/>
    <n v="6000021227"/>
    <s v="بلدية الجله وتبراك"/>
    <x v="0"/>
    <d v="2023-06-06T00:00:00"/>
    <x v="3"/>
    <x v="0"/>
    <x v="3"/>
    <x v="0"/>
    <x v="0"/>
    <n v="1730.75"/>
  </r>
  <r>
    <n v="25"/>
    <n v="6000021247"/>
    <s v="تجمع الرياض الصحي الثاني"/>
    <x v="0"/>
    <d v="2023-06-06T00:00:00"/>
    <x v="3"/>
    <x v="0"/>
    <x v="3"/>
    <x v="2"/>
    <x v="1"/>
    <n v="14582"/>
  </r>
  <r>
    <n v="26"/>
    <n v="6000021476"/>
    <s v="وزارة الشـؤون الاسلامية والدعوة والإرشاد"/>
    <x v="0"/>
    <d v="2023-06-07T00:00:00"/>
    <x v="3"/>
    <x v="0"/>
    <x v="3"/>
    <x v="2"/>
    <x v="0"/>
    <n v="448.5"/>
  </r>
  <r>
    <n v="27"/>
    <n v="6000021644"/>
    <s v="بلدية تمير"/>
    <x v="0"/>
    <d v="2023-06-11T00:00:00"/>
    <x v="3"/>
    <x v="0"/>
    <x v="3"/>
    <x v="2"/>
    <x v="0"/>
    <n v="9394.35"/>
  </r>
  <r>
    <n v="28"/>
    <n v="6000021652"/>
    <s v="جامعة شقراء"/>
    <x v="0"/>
    <d v="2023-06-11T00:00:00"/>
    <x v="3"/>
    <x v="0"/>
    <x v="3"/>
    <x v="2"/>
    <x v="0"/>
    <n v="954.5"/>
  </r>
  <r>
    <n v="29"/>
    <n v="6000022155"/>
    <s v="تجمع الشرقية الصحي"/>
    <x v="6"/>
    <d v="2023-06-14T00:00:00"/>
    <x v="3"/>
    <x v="0"/>
    <x v="3"/>
    <x v="2"/>
    <x v="0"/>
    <n v="31986.1"/>
  </r>
  <r>
    <n v="30"/>
    <n v="6000022195"/>
    <s v="الامن العام"/>
    <x v="7"/>
    <d v="2023-06-14T00:00:00"/>
    <x v="3"/>
    <x v="0"/>
    <x v="3"/>
    <x v="2"/>
    <x v="0"/>
    <n v="172281.5"/>
  </r>
  <r>
    <n v="31"/>
    <n v="6000022200"/>
    <s v="الامن العام"/>
    <x v="1"/>
    <d v="2023-06-14T00:00:00"/>
    <x v="3"/>
    <x v="0"/>
    <x v="3"/>
    <x v="2"/>
    <x v="0"/>
    <n v="5111.75"/>
  </r>
  <r>
    <n v="32"/>
    <n v="6000022160"/>
    <s v="تجمع الشرقية الصحي"/>
    <x v="6"/>
    <d v="2023-06-14T00:00:00"/>
    <x v="3"/>
    <x v="0"/>
    <x v="3"/>
    <x v="2"/>
    <x v="0"/>
    <n v="1636.45"/>
  </r>
  <r>
    <n v="33"/>
    <n v="6000022237"/>
    <s v="تجمع الشرقية الصحي"/>
    <x v="6"/>
    <d v="2023-06-15T00:00:00"/>
    <x v="3"/>
    <x v="0"/>
    <x v="3"/>
    <x v="2"/>
    <x v="0"/>
    <n v="4387.25"/>
  </r>
  <r>
    <n v="34"/>
    <n v="6000022246"/>
    <s v="تجمع الشرقية الصحي"/>
    <x v="6"/>
    <d v="2023-06-15T00:00:00"/>
    <x v="3"/>
    <x v="0"/>
    <x v="3"/>
    <x v="2"/>
    <x v="0"/>
    <n v="12402.75"/>
  </r>
  <r>
    <n v="35"/>
    <n v="6000022354"/>
    <s v="القوات البرية"/>
    <x v="0"/>
    <d v="2023-06-15T00:00:00"/>
    <x v="3"/>
    <x v="0"/>
    <x v="3"/>
    <x v="2"/>
    <x v="0"/>
    <n v="97.75"/>
  </r>
  <r>
    <n v="36"/>
    <n v="6000022219"/>
    <s v="القوات البرية"/>
    <x v="8"/>
    <d v="2023-06-15T00:00:00"/>
    <x v="3"/>
    <x v="0"/>
    <x v="3"/>
    <x v="2"/>
    <x v="0"/>
    <n v="276"/>
  </r>
  <r>
    <n v="37"/>
    <n v="6000022646"/>
    <s v="تجمع الشرقية الصحي"/>
    <x v="6"/>
    <d v="2023-06-20T00:00:00"/>
    <x v="3"/>
    <x v="0"/>
    <x v="3"/>
    <x v="2"/>
    <x v="0"/>
    <n v="4282.6000000000004"/>
  </r>
  <r>
    <n v="38"/>
    <n v="6000023052"/>
    <s v="جامعة شقراء"/>
    <x v="0"/>
    <d v="2023-06-26T00:00:00"/>
    <x v="3"/>
    <x v="0"/>
    <x v="3"/>
    <x v="2"/>
    <x v="0"/>
    <n v="26611"/>
  </r>
  <r>
    <n v="39"/>
    <n v="6000023111"/>
    <s v="وزارة الشـؤون الاسلامية والدعوة والإرشاد"/>
    <x v="4"/>
    <d v="2023-07-04T00:00:00"/>
    <x v="4"/>
    <x v="0"/>
    <x v="4"/>
    <x v="2"/>
    <x v="0"/>
    <n v="1668.65"/>
  </r>
  <r>
    <n v="40"/>
    <n v="6000023213"/>
    <s v="المركز الوطني للوقاية من الآفات والامراض"/>
    <x v="6"/>
    <d v="2023-07-05T00:00:00"/>
    <x v="4"/>
    <x v="0"/>
    <x v="4"/>
    <x v="2"/>
    <x v="0"/>
    <n v="1104"/>
  </r>
  <r>
    <n v="41"/>
    <n v="6000023254"/>
    <s v="مستشفى وادي الدواسر"/>
    <x v="0"/>
    <d v="2023-07-06T00:00:00"/>
    <x v="4"/>
    <x v="0"/>
    <x v="4"/>
    <x v="2"/>
    <x v="0"/>
    <n v="42924.9"/>
  </r>
  <r>
    <n v="42"/>
    <n v="6000023671"/>
    <s v="القوات البرية"/>
    <x v="8"/>
    <d v="2023-07-11T00:00:00"/>
    <x v="4"/>
    <x v="0"/>
    <x v="4"/>
    <x v="3"/>
    <x v="0"/>
    <n v="471.5"/>
  </r>
  <r>
    <n v="43"/>
    <n v="6000023688"/>
    <s v="وزارة الخارجية"/>
    <x v="0"/>
    <d v="2023-07-11T00:00:00"/>
    <x v="4"/>
    <x v="0"/>
    <x v="4"/>
    <x v="2"/>
    <x v="0"/>
    <n v="2564.5"/>
  </r>
  <r>
    <n v="44"/>
    <n v="6000023749"/>
    <s v="وزارة الشـؤون الاسلامية والدعوة والإرشاد"/>
    <x v="8"/>
    <d v="2023-07-12T00:00:00"/>
    <x v="4"/>
    <x v="0"/>
    <x v="4"/>
    <x v="2"/>
    <x v="1"/>
    <n v="17000.45"/>
  </r>
  <r>
    <n v="45"/>
    <n v="6000023843"/>
    <s v="اﻟﺒﺮﻧﺎﻣﺞ اﻟﻮﻃﻨﻲ ﻟﺘﻄﻮﻳﺮ ﻗﻄﺎع الثروة الحيوانية والسم"/>
    <x v="0"/>
    <d v="2023-07-12T00:00:00"/>
    <x v="4"/>
    <x v="0"/>
    <x v="4"/>
    <x v="2"/>
    <x v="1"/>
    <n v="2150.5"/>
  </r>
  <r>
    <n v="46"/>
    <n v="6000023928"/>
    <s v="ﺗﺠﻤﻊ اﻟﺸﺮﻗﻴﺔ الصحي"/>
    <x v="6"/>
    <d v="2023-07-13T00:00:00"/>
    <x v="4"/>
    <x v="0"/>
    <x v="4"/>
    <x v="2"/>
    <x v="0"/>
    <n v="7503.75"/>
  </r>
  <r>
    <n v="47"/>
    <n v="6000023977"/>
    <s v="جامعة الأمير سطام"/>
    <x v="0"/>
    <d v="2023-07-15T00:00:00"/>
    <x v="4"/>
    <x v="0"/>
    <x v="4"/>
    <x v="2"/>
    <x v="0"/>
    <n v="6452.65"/>
  </r>
  <r>
    <n v="48"/>
    <n v="6000024043"/>
    <s v="جامعة الأمير سطام"/>
    <x v="0"/>
    <d v="2023-07-16T00:00:00"/>
    <x v="4"/>
    <x v="0"/>
    <x v="4"/>
    <x v="2"/>
    <x v="0"/>
    <n v="3691.5"/>
  </r>
  <r>
    <n v="49"/>
    <n v="6000024144"/>
    <s v="إدارة مكافحة المخدرات"/>
    <x v="2"/>
    <d v="2023-07-17T00:00:00"/>
    <x v="4"/>
    <x v="0"/>
    <x v="4"/>
    <x v="0"/>
    <x v="0"/>
    <n v="322"/>
  </r>
  <r>
    <n v="50"/>
    <n v="6000024215"/>
    <s v="وزارة البيئة والمياه والزراعة"/>
    <x v="6"/>
    <d v="2023-07-18T00:00:00"/>
    <x v="4"/>
    <x v="0"/>
    <x v="4"/>
    <x v="2"/>
    <x v="0"/>
    <n v="1932"/>
  </r>
  <r>
    <n v="51"/>
    <n v="6000024357"/>
    <s v="إدارة مكافحة المخدرات"/>
    <x v="4"/>
    <d v="2023-07-19T00:00:00"/>
    <x v="4"/>
    <x v="0"/>
    <x v="4"/>
    <x v="2"/>
    <x v="0"/>
    <n v="230"/>
  </r>
  <r>
    <n v="52"/>
    <n v="6000024610"/>
    <s v="إدارة مكافحة المخدرات"/>
    <x v="9"/>
    <d v="2023-07-23T00:00:00"/>
    <x v="4"/>
    <x v="0"/>
    <x v="4"/>
    <x v="2"/>
    <x v="0"/>
    <n v="2340.25"/>
  </r>
  <r>
    <n v="53"/>
    <n v="6000024650"/>
    <s v="ﺗﺠﻤﻊ اﻟﺸﺮﻗﻴﺔ الصحي"/>
    <x v="6"/>
    <d v="2023-07-23T00:00:00"/>
    <x v="4"/>
    <x v="0"/>
    <x v="4"/>
    <x v="2"/>
    <x v="0"/>
    <n v="552"/>
  </r>
  <r>
    <n v="54"/>
    <n v="6000024619"/>
    <s v="إدارة مكافحة المخدرات"/>
    <x v="8"/>
    <d v="2023-07-23T00:00:00"/>
    <x v="4"/>
    <x v="0"/>
    <x v="4"/>
    <x v="2"/>
    <x v="0"/>
    <n v="2294.25"/>
  </r>
  <r>
    <n v="55"/>
    <n v="6000024624"/>
    <s v="إدارة مكافحة المخدرات"/>
    <x v="8"/>
    <d v="2023-07-23T00:00:00"/>
    <x v="4"/>
    <x v="0"/>
    <x v="4"/>
    <x v="2"/>
    <x v="0"/>
    <n v="4232"/>
  </r>
  <r>
    <n v="56"/>
    <n v="6000024922"/>
    <s v="أمارة منطقة الجوف"/>
    <x v="0"/>
    <d v="2023-07-26T00:00:00"/>
    <x v="4"/>
    <x v="0"/>
    <x v="4"/>
    <x v="2"/>
    <x v="0"/>
    <n v="30245"/>
  </r>
  <r>
    <n v="57"/>
    <n v="6000025807"/>
    <s v="القوات البرية"/>
    <x v="2"/>
    <d v="2023-08-06T00:00:00"/>
    <x v="5"/>
    <x v="0"/>
    <x v="5"/>
    <x v="2"/>
    <x v="0"/>
    <n v="17135"/>
  </r>
  <r>
    <n v="58"/>
    <n v="6000025881"/>
    <s v="امارة ﻣﻨﻄﻘﺔ ﻋﺴﻴﺮ"/>
    <x v="8"/>
    <d v="2023-08-07T00:00:00"/>
    <x v="5"/>
    <x v="0"/>
    <x v="5"/>
    <x v="2"/>
    <x v="0"/>
    <n v="4094"/>
  </r>
  <r>
    <n v="59"/>
    <n v="6000025923"/>
    <s v="ﺗﺠﻤﻊ اﻟﺸﺮﻗﻴﺔ الصحي"/>
    <x v="6"/>
    <d v="2023-08-07T00:00:00"/>
    <x v="5"/>
    <x v="0"/>
    <x v="5"/>
    <x v="2"/>
    <x v="0"/>
    <n v="6382.5"/>
  </r>
  <r>
    <n v="60"/>
    <n v="6000025859"/>
    <s v="قوات الدفاع الجوي"/>
    <x v="0"/>
    <d v="2023-08-07T00:00:00"/>
    <x v="5"/>
    <x v="0"/>
    <x v="5"/>
    <x v="2"/>
    <x v="0"/>
    <n v="20461.95"/>
  </r>
  <r>
    <n v="61"/>
    <n v="6000025836"/>
    <s v="قوات الدفاع الجوي"/>
    <x v="7"/>
    <d v="2023-08-07T00:00:00"/>
    <x v="5"/>
    <x v="0"/>
    <x v="5"/>
    <x v="2"/>
    <x v="0"/>
    <n v="1580.1"/>
  </r>
  <r>
    <n v="62"/>
    <n v="6000025924"/>
    <s v="هيئة الإذاعة والتلفزيون"/>
    <x v="10"/>
    <d v="2023-08-07T00:00:00"/>
    <x v="5"/>
    <x v="0"/>
    <x v="5"/>
    <x v="2"/>
    <x v="0"/>
    <n v="7848.75"/>
  </r>
  <r>
    <n v="63"/>
    <n v="6000026036"/>
    <s v="هيئة الإذاعة والتلفزيون"/>
    <x v="10"/>
    <d v="2023-08-08T00:00:00"/>
    <x v="5"/>
    <x v="0"/>
    <x v="5"/>
    <x v="2"/>
    <x v="0"/>
    <n v="4404.5"/>
  </r>
  <r>
    <n v="64"/>
    <n v="6000026059"/>
    <s v="القوات البرية"/>
    <x v="0"/>
    <d v="2023-08-09T00:00:00"/>
    <x v="5"/>
    <x v="0"/>
    <x v="5"/>
    <x v="2"/>
    <x v="0"/>
    <n v="18482.8"/>
  </r>
  <r>
    <n v="65"/>
    <n v="6000026275"/>
    <s v="إدارة مكافحة المخدرات"/>
    <x v="0"/>
    <d v="2023-08-13T00:00:00"/>
    <x v="5"/>
    <x v="0"/>
    <x v="5"/>
    <x v="2"/>
    <x v="0"/>
    <n v="6931.05"/>
  </r>
  <r>
    <n v="66"/>
    <n v="6000026351"/>
    <s v="بلدية الحصينية"/>
    <x v="5"/>
    <d v="2023-08-14T00:00:00"/>
    <x v="5"/>
    <x v="0"/>
    <x v="5"/>
    <x v="2"/>
    <x v="0"/>
    <n v="12744.3"/>
  </r>
  <r>
    <n v="67"/>
    <n v="6000026324"/>
    <s v="إدارة مكافحة المخدرات"/>
    <x v="8"/>
    <d v="2023-08-14T00:00:00"/>
    <x v="5"/>
    <x v="0"/>
    <x v="5"/>
    <x v="2"/>
    <x v="0"/>
    <n v="2679.5"/>
  </r>
  <r>
    <n v="68"/>
    <n v="6000026478"/>
    <s v="ﺑﻠﺪﻳﺔ ﺑﻨﻲ ﺳﻌﺪ"/>
    <x v="7"/>
    <d v="2023-08-15T00:00:00"/>
    <x v="5"/>
    <x v="0"/>
    <x v="5"/>
    <x v="0"/>
    <x v="0"/>
    <n v="16013.75"/>
  </r>
  <r>
    <n v="69"/>
    <n v="6000026601"/>
    <s v="تجمع الشرقية الصحي"/>
    <x v="6"/>
    <d v="2023-08-16T00:00:00"/>
    <x v="5"/>
    <x v="0"/>
    <x v="5"/>
    <x v="2"/>
    <x v="0"/>
    <n v="1299.5"/>
  </r>
  <r>
    <n v="70"/>
    <n v="6000026592"/>
    <s v="إدارة مكافحة المخدرات"/>
    <x v="9"/>
    <d v="2023-08-16T00:00:00"/>
    <x v="5"/>
    <x v="0"/>
    <x v="5"/>
    <x v="2"/>
    <x v="0"/>
    <n v="6388.25"/>
  </r>
  <r>
    <n v="71"/>
    <n v="6000026802"/>
    <s v="قوات الدفاع الجوي"/>
    <x v="0"/>
    <d v="2023-08-20T00:00:00"/>
    <x v="5"/>
    <x v="0"/>
    <x v="5"/>
    <x v="2"/>
    <x v="0"/>
    <n v="11264.25"/>
  </r>
  <r>
    <n v="72"/>
    <n v="6000026977"/>
    <s v="وزارة الشـؤون الاسلامية والدعوة والإرشاد"/>
    <x v="0"/>
    <d v="2023-08-21T00:00:00"/>
    <x v="5"/>
    <x v="0"/>
    <x v="5"/>
    <x v="2"/>
    <x v="0"/>
    <n v="138"/>
  </r>
  <r>
    <n v="73"/>
    <n v="6000026965"/>
    <s v="تجمع الشرقية الصحي"/>
    <x v="6"/>
    <d v="2023-08-21T00:00:00"/>
    <x v="5"/>
    <x v="0"/>
    <x v="5"/>
    <x v="2"/>
    <x v="0"/>
    <n v="276"/>
  </r>
  <r>
    <n v="74"/>
    <n v="6000027225"/>
    <s v="وزارة الشـؤون الاسلامية والدعوة والإرشاد"/>
    <x v="0"/>
    <d v="2023-08-24T00:00:00"/>
    <x v="5"/>
    <x v="0"/>
    <x v="5"/>
    <x v="2"/>
    <x v="0"/>
    <n v="11213.65"/>
  </r>
  <r>
    <n v="75"/>
    <n v="6000027363"/>
    <s v="إدارة التعليم بمحافظة عنيزة"/>
    <x v="4"/>
    <d v="2023-08-27T00:00:00"/>
    <x v="5"/>
    <x v="0"/>
    <x v="5"/>
    <x v="2"/>
    <x v="0"/>
    <n v="14962.65"/>
  </r>
  <r>
    <n v="76"/>
    <n v="6000027683"/>
    <s v="وزارة الشـؤون الاسلامية والدعوة والإرشاد"/>
    <x v="0"/>
    <d v="2023-08-29T00:00:00"/>
    <x v="5"/>
    <x v="0"/>
    <x v="5"/>
    <x v="2"/>
    <x v="0"/>
    <n v="3502.9"/>
  </r>
  <r>
    <n v="77"/>
    <n v="6000027765"/>
    <s v="تجمع الرياض الصحي الأول"/>
    <x v="0"/>
    <d v="2023-08-30T00:00:00"/>
    <x v="5"/>
    <x v="0"/>
    <x v="5"/>
    <x v="2"/>
    <x v="1"/>
    <n v="37108.199999999997"/>
  </r>
  <r>
    <n v="78"/>
    <n v="6000027720"/>
    <s v="إدارة التعليم بمحافظة عنيزة"/>
    <x v="4"/>
    <d v="2023-08-30T00:00:00"/>
    <x v="5"/>
    <x v="0"/>
    <x v="5"/>
    <x v="2"/>
    <x v="0"/>
    <n v="16570.349999999999"/>
  </r>
  <r>
    <n v="79"/>
    <n v="6000027940"/>
    <s v="هيئة الإذاعة والتلفزيون"/>
    <x v="0"/>
    <d v="2023-08-31T00:00:00"/>
    <x v="5"/>
    <x v="0"/>
    <x v="5"/>
    <x v="2"/>
    <x v="0"/>
    <n v="11040"/>
  </r>
  <r>
    <n v="80"/>
    <n v="6000027936"/>
    <s v="هيئة الإذاعة والتلفزيون"/>
    <x v="0"/>
    <d v="2023-08-31T00:00:00"/>
    <x v="5"/>
    <x v="0"/>
    <x v="5"/>
    <x v="0"/>
    <x v="0"/>
    <n v="18112.5"/>
  </r>
  <r>
    <n v="81"/>
    <n v="6000027907"/>
    <s v="الامن العام"/>
    <x v="0"/>
    <d v="2023-08-31T00:00:00"/>
    <x v="5"/>
    <x v="0"/>
    <x v="5"/>
    <x v="2"/>
    <x v="0"/>
    <n v="108109.2"/>
  </r>
  <r>
    <n v="82"/>
    <n v="6000027937"/>
    <s v="هيئة الإذاعة والتلفزيون"/>
    <x v="0"/>
    <d v="2023-08-31T00:00:00"/>
    <x v="5"/>
    <x v="0"/>
    <x v="5"/>
    <x v="2"/>
    <x v="0"/>
    <n v="37950"/>
  </r>
  <r>
    <n v="83"/>
    <n v="6000028085"/>
    <s v="هيئة الحكومة الرقمية"/>
    <x v="0"/>
    <d v="2023-09-03T00:00:00"/>
    <x v="6"/>
    <x v="0"/>
    <x v="6"/>
    <x v="2"/>
    <x v="0"/>
    <n v="82800"/>
  </r>
  <r>
    <n v="84"/>
    <n v="6000028030"/>
    <s v="جامعة الأمير سطام"/>
    <x v="0"/>
    <d v="2023-09-03T00:00:00"/>
    <x v="6"/>
    <x v="0"/>
    <x v="6"/>
    <x v="2"/>
    <x v="0"/>
    <n v="11916.3"/>
  </r>
  <r>
    <n v="85"/>
    <n v="6000028054"/>
    <s v="إدارة ميناء جازان"/>
    <x v="2"/>
    <d v="2023-09-03T00:00:00"/>
    <x v="6"/>
    <x v="0"/>
    <x v="6"/>
    <x v="2"/>
    <x v="0"/>
    <n v="5246.3"/>
  </r>
  <r>
    <n v="86"/>
    <n v="6000028198"/>
    <s v="المديرية العامة للشؤون الصحية بمنطقة تبوك"/>
    <x v="9"/>
    <d v="2023-09-04T00:00:00"/>
    <x v="6"/>
    <x v="0"/>
    <x v="6"/>
    <x v="4"/>
    <x v="1"/>
    <n v="52276.7"/>
  </r>
  <r>
    <n v="87"/>
    <n v="6000028102"/>
    <s v="جامعة المجمعة"/>
    <x v="0"/>
    <d v="2023-09-04T00:00:00"/>
    <x v="6"/>
    <x v="0"/>
    <x v="6"/>
    <x v="2"/>
    <x v="0"/>
    <n v="49542"/>
  </r>
  <r>
    <n v="88"/>
    <n v="6000028273"/>
    <s v="جامعة الأمير سطام"/>
    <x v="0"/>
    <d v="2023-09-05T00:00:00"/>
    <x v="6"/>
    <x v="0"/>
    <x v="6"/>
    <x v="2"/>
    <x v="0"/>
    <n v="8460.5499999999993"/>
  </r>
  <r>
    <n v="89"/>
    <n v="6000028479"/>
    <s v="بلدية محافظة القرى"/>
    <x v="10"/>
    <d v="2023-09-06T00:00:00"/>
    <x v="6"/>
    <x v="0"/>
    <x v="6"/>
    <x v="2"/>
    <x v="1"/>
    <n v="2564.5"/>
  </r>
  <r>
    <n v="90"/>
    <n v="6000028452"/>
    <s v="بلدية غامد الزناد"/>
    <x v="10"/>
    <d v="2023-09-06T00:00:00"/>
    <x v="6"/>
    <x v="0"/>
    <x v="6"/>
    <x v="2"/>
    <x v="0"/>
    <n v="793.5"/>
  </r>
  <r>
    <n v="91"/>
    <n v="6000028617"/>
    <s v="ﺗﺠﻤﻊ اﻟﺸﺮﻗﻴﺔ الصحي"/>
    <x v="6"/>
    <d v="2023-09-07T00:00:00"/>
    <x v="6"/>
    <x v="0"/>
    <x v="6"/>
    <x v="2"/>
    <x v="0"/>
    <n v="115"/>
  </r>
  <r>
    <n v="92"/>
    <n v="6000028604"/>
    <s v="ﺗﺠﻤﻊ اﻟﺸﺮﻗﻴﺔ الصحي"/>
    <x v="6"/>
    <d v="2023-09-07T00:00:00"/>
    <x v="6"/>
    <x v="0"/>
    <x v="6"/>
    <x v="2"/>
    <x v="0"/>
    <n v="925.75"/>
  </r>
  <r>
    <n v="93"/>
    <n v="6000028632"/>
    <s v="هيئة الإذاعة والتلفزيون"/>
    <x v="0"/>
    <d v="2023-09-07T00:00:00"/>
    <x v="6"/>
    <x v="0"/>
    <x v="6"/>
    <x v="2"/>
    <x v="0"/>
    <n v="5313"/>
  </r>
  <r>
    <n v="94"/>
    <n v="6000028836"/>
    <s v="ﺗﺠﻤﻊ اﻟﺸﺮﻗﻴﺔ الصحي"/>
    <x v="6"/>
    <d v="2023-09-11T00:00:00"/>
    <x v="6"/>
    <x v="0"/>
    <x v="6"/>
    <x v="2"/>
    <x v="0"/>
    <n v="9021.75"/>
  </r>
  <r>
    <n v="95"/>
    <n v="6000028914"/>
    <s v="وزارة الشـؤون الاسلامية والدعوة والإرشاد"/>
    <x v="0"/>
    <d v="2023-09-11T00:00:00"/>
    <x v="6"/>
    <x v="0"/>
    <x v="6"/>
    <x v="2"/>
    <x v="0"/>
    <n v="1224.75"/>
  </r>
  <r>
    <n v="96"/>
    <n v="6000029108"/>
    <s v="وزارة الشـؤون الاسلامية والدعوة والإرشاد"/>
    <x v="0"/>
    <d v="2023-09-13T00:00:00"/>
    <x v="6"/>
    <x v="0"/>
    <x v="6"/>
    <x v="2"/>
    <x v="0"/>
    <n v="1121.25"/>
  </r>
  <r>
    <n v="97"/>
    <n v="6000029279"/>
    <s v="جامعة حفر الباطن"/>
    <x v="6"/>
    <d v="2023-09-17T00:00:00"/>
    <x v="6"/>
    <x v="0"/>
    <x v="6"/>
    <x v="2"/>
    <x v="0"/>
    <n v="31050"/>
  </r>
  <r>
    <n v="98"/>
    <n v="6000029352"/>
    <s v="إدارة مكافحة المخدرات"/>
    <x v="0"/>
    <d v="2023-09-17T00:00:00"/>
    <x v="6"/>
    <x v="0"/>
    <x v="6"/>
    <x v="2"/>
    <x v="0"/>
    <n v="41848.5"/>
  </r>
  <r>
    <n v="99"/>
    <n v="6000029399"/>
    <s v="ﺗﺠﻤﻊ اﻟﺸﺮﻗﻴﺔ الصحي"/>
    <x v="6"/>
    <d v="2023-09-17T00:00:00"/>
    <x v="6"/>
    <x v="0"/>
    <x v="6"/>
    <x v="2"/>
    <x v="0"/>
    <n v="500.25"/>
  </r>
  <r>
    <n v="100"/>
    <n v="6000029743"/>
    <s v="وزارة الشـؤون الاسلامية والدعوة والإرشاد"/>
    <x v="0"/>
    <d v="2023-09-20T00:00:00"/>
    <x v="6"/>
    <x v="0"/>
    <x v="6"/>
    <x v="2"/>
    <x v="0"/>
    <n v="2946.3"/>
  </r>
  <r>
    <n v="101"/>
    <n v="6000029736"/>
    <s v="وزارة الشـؤون الاسلامية والدعوة والإرشاد"/>
    <x v="0"/>
    <d v="2023-09-20T00:00:00"/>
    <x v="6"/>
    <x v="0"/>
    <x v="6"/>
    <x v="2"/>
    <x v="0"/>
    <n v="612.95000000000005"/>
  </r>
  <r>
    <n v="102"/>
    <n v="6000029819"/>
    <s v="وزارة الشـؤون الاسلامية والدعوة والإرشاد"/>
    <x v="9"/>
    <d v="2023-09-21T00:00:00"/>
    <x v="6"/>
    <x v="0"/>
    <x v="6"/>
    <x v="2"/>
    <x v="0"/>
    <n v="11243.55"/>
  </r>
  <r>
    <n v="103"/>
    <n v="6000029916"/>
    <s v="وزارة الشـؤون الاسلامية والدعوة والإرشاد"/>
    <x v="0"/>
    <d v="2023-09-25T00:00:00"/>
    <x v="6"/>
    <x v="0"/>
    <x v="6"/>
    <x v="2"/>
    <x v="1"/>
    <n v="1121.25"/>
  </r>
  <r>
    <n v="104"/>
    <n v="6000029945"/>
    <s v="وزارة الشـؤون الاسلامية والدعوة والإرشاد"/>
    <x v="0"/>
    <d v="2023-09-25T00:00:00"/>
    <x v="6"/>
    <x v="0"/>
    <x v="6"/>
    <x v="3"/>
    <x v="1"/>
    <n v="1293.75"/>
  </r>
  <r>
    <n v="105"/>
    <n v="6000029907"/>
    <s v="وزارة الشـؤون الاسلامية والدعوة والإرشاد"/>
    <x v="0"/>
    <d v="2023-09-25T00:00:00"/>
    <x v="6"/>
    <x v="0"/>
    <x v="6"/>
    <x v="2"/>
    <x v="0"/>
    <n v="2693.3"/>
  </r>
  <r>
    <n v="106"/>
    <n v="6000029917"/>
    <s v="وزارة الشـؤون الاسلامية والدعوة والإرشاد"/>
    <x v="0"/>
    <d v="2023-09-25T00:00:00"/>
    <x v="6"/>
    <x v="0"/>
    <x v="6"/>
    <x v="2"/>
    <x v="0"/>
    <n v="2892.25"/>
  </r>
  <r>
    <n v="107"/>
    <n v="6000030236"/>
    <s v="جامعة جازان"/>
    <x v="2"/>
    <d v="2023-09-27T00:00:00"/>
    <x v="6"/>
    <x v="0"/>
    <x v="6"/>
    <x v="2"/>
    <x v="0"/>
    <n v="14501.5"/>
  </r>
  <r>
    <n v="108"/>
    <n v="6000030181"/>
    <s v="بلدية غامد الزناد"/>
    <x v="10"/>
    <d v="2023-09-27T00:00:00"/>
    <x v="6"/>
    <x v="0"/>
    <x v="6"/>
    <x v="2"/>
    <x v="0"/>
    <n v="481.85"/>
  </r>
  <r>
    <n v="109"/>
    <n v="6000030175"/>
    <s v="إدارة اﻟﺘﻌﻠﻴﻢ ﺑﻤﻨﻄﻘﺔ الجوف"/>
    <x v="0"/>
    <d v="2023-09-27T00:00:00"/>
    <x v="6"/>
    <x v="0"/>
    <x v="6"/>
    <x v="2"/>
    <x v="0"/>
    <n v="49788.1"/>
  </r>
  <r>
    <n v="110"/>
    <n v="6000030352"/>
    <s v="بلدية الرويضة"/>
    <x v="0"/>
    <d v="2023-09-28T00:00:00"/>
    <x v="6"/>
    <x v="0"/>
    <x v="6"/>
    <x v="2"/>
    <x v="0"/>
    <n v="20953"/>
  </r>
  <r>
    <n v="111"/>
    <n v="6000030627"/>
    <s v="مستشفى الجبيل"/>
    <x v="6"/>
    <d v="2023-10-02T00:00:00"/>
    <x v="7"/>
    <x v="0"/>
    <x v="7"/>
    <x v="2"/>
    <x v="0"/>
    <n v="2012.5"/>
  </r>
  <r>
    <n v="112"/>
    <n v="6000031052"/>
    <s v="وزارة الشـؤون الاسلامية والدعوة والإرشاد"/>
    <x v="0"/>
    <d v="2023-10-05T00:00:00"/>
    <x v="7"/>
    <x v="0"/>
    <x v="7"/>
    <x v="2"/>
    <x v="1"/>
    <n v="280.60000000000002"/>
  </r>
  <r>
    <n v="113"/>
    <n v="6000031114"/>
    <s v="إدارة التعليم بمحافظة القريات"/>
    <x v="0"/>
    <d v="2023-10-08T00:00:00"/>
    <x v="7"/>
    <x v="0"/>
    <x v="7"/>
    <x v="2"/>
    <x v="0"/>
    <n v="10367.25"/>
  </r>
  <r>
    <n v="114"/>
    <n v="6000031454"/>
    <s v="جامعة حفر الباطن"/>
    <x v="6"/>
    <d v="2023-10-10T00:00:00"/>
    <x v="7"/>
    <x v="0"/>
    <x v="7"/>
    <x v="4"/>
    <x v="1"/>
    <n v="64089.5"/>
  </r>
  <r>
    <n v="115"/>
    <n v="6000031557"/>
    <s v="وكالة الحرس الوطني القطاع الشرقي"/>
    <x v="6"/>
    <d v="2023-10-11T00:00:00"/>
    <x v="7"/>
    <x v="0"/>
    <x v="7"/>
    <x v="2"/>
    <x v="0"/>
    <n v="1775.6"/>
  </r>
  <r>
    <n v="116"/>
    <n v="6000031628"/>
    <s v="إدارة مكافحة المخدرات"/>
    <x v="7"/>
    <d v="2023-10-12T00:00:00"/>
    <x v="7"/>
    <x v="0"/>
    <x v="7"/>
    <x v="2"/>
    <x v="0"/>
    <n v="62485.25"/>
  </r>
  <r>
    <n v="117"/>
    <n v="6000032242"/>
    <s v="كلية الملك خالد العـسكرية"/>
    <x v="0"/>
    <d v="2023-10-18T00:00:00"/>
    <x v="7"/>
    <x v="0"/>
    <x v="7"/>
    <x v="2"/>
    <x v="0"/>
    <n v="25540.35"/>
  </r>
  <r>
    <n v="118"/>
    <n v="6000032278"/>
    <s v="إدارة مكافحة المخدرات"/>
    <x v="9"/>
    <d v="2023-10-18T00:00:00"/>
    <x v="7"/>
    <x v="0"/>
    <x v="7"/>
    <x v="2"/>
    <x v="0"/>
    <n v="7115.05"/>
  </r>
  <r>
    <n v="119"/>
    <n v="6000032494"/>
    <s v="القوات البرية"/>
    <x v="2"/>
    <d v="2023-10-21T00:00:00"/>
    <x v="7"/>
    <x v="0"/>
    <x v="7"/>
    <x v="2"/>
    <x v="0"/>
    <n v="20988.65"/>
  </r>
  <r>
    <n v="120"/>
    <n v="6000032670"/>
    <s v="إدارة مكافحة المخدرات"/>
    <x v="9"/>
    <d v="2023-10-23T00:00:00"/>
    <x v="7"/>
    <x v="0"/>
    <x v="7"/>
    <x v="2"/>
    <x v="0"/>
    <n v="1345.5"/>
  </r>
  <r>
    <n v="121"/>
    <n v="6000032817"/>
    <s v="بلدية محافظة المهد"/>
    <x v="1"/>
    <d v="2023-10-24T00:00:00"/>
    <x v="7"/>
    <x v="0"/>
    <x v="7"/>
    <x v="2"/>
    <x v="0"/>
    <n v="1552.5"/>
  </r>
  <r>
    <n v="122"/>
    <n v="6000032961"/>
    <s v="جامعة الأمير سطام"/>
    <x v="0"/>
    <d v="2023-10-25T00:00:00"/>
    <x v="7"/>
    <x v="0"/>
    <x v="7"/>
    <x v="2"/>
    <x v="0"/>
    <n v="41459.800000000003"/>
  </r>
  <r>
    <n v="123"/>
    <n v="6000032981"/>
    <s v="القوات البرية"/>
    <x v="6"/>
    <d v="2023-10-25T00:00:00"/>
    <x v="7"/>
    <x v="0"/>
    <x v="7"/>
    <x v="2"/>
    <x v="0"/>
    <n v="185512.25"/>
  </r>
  <r>
    <n v="124"/>
    <n v="6000032962"/>
    <s v="جامعة الأمير سطام"/>
    <x v="0"/>
    <d v="2023-10-25T00:00:00"/>
    <x v="7"/>
    <x v="0"/>
    <x v="7"/>
    <x v="2"/>
    <x v="0"/>
    <n v="123909.05"/>
  </r>
  <r>
    <n v="125"/>
    <n v="6000033131"/>
    <s v="وزارة الشـؤون الاسلامية والدعوة والإرشاد"/>
    <x v="6"/>
    <d v="2023-10-26T00:00:00"/>
    <x v="7"/>
    <x v="0"/>
    <x v="7"/>
    <x v="2"/>
    <x v="0"/>
    <n v="17680.099999999999"/>
  </r>
  <r>
    <n v="126"/>
    <n v="6000033130"/>
    <s v="وزارة الشـؤون الاسلامية والدعوة والإرشاد"/>
    <x v="0"/>
    <d v="2023-10-26T00:00:00"/>
    <x v="7"/>
    <x v="0"/>
    <x v="7"/>
    <x v="3"/>
    <x v="0"/>
    <n v="3445.4"/>
  </r>
  <r>
    <n v="127"/>
    <n v="6000033129"/>
    <s v="وزارة الشـؤون الاسلامية والدعوة والإرشاد"/>
    <x v="0"/>
    <d v="2023-10-26T00:00:00"/>
    <x v="7"/>
    <x v="0"/>
    <x v="7"/>
    <x v="2"/>
    <x v="1"/>
    <n v="1276.5"/>
  </r>
  <r>
    <n v="128"/>
    <n v="6000033154"/>
    <s v="إدارة مكافحة المخدرات"/>
    <x v="5"/>
    <d v="2023-10-26T00:00:00"/>
    <x v="7"/>
    <x v="0"/>
    <x v="7"/>
    <x v="0"/>
    <x v="0"/>
    <n v="6313.5"/>
  </r>
  <r>
    <n v="129"/>
    <n v="6000033367"/>
    <s v="وزارة الشـؤون الاسلامية والدعوة والإرشاد"/>
    <x v="0"/>
    <d v="2023-10-29T00:00:00"/>
    <x v="7"/>
    <x v="0"/>
    <x v="7"/>
    <x v="2"/>
    <x v="0"/>
    <n v="1576.65"/>
  </r>
  <r>
    <n v="130"/>
    <n v="6000033462"/>
    <s v="بلدية الرويضة"/>
    <x v="0"/>
    <d v="2023-10-30T00:00:00"/>
    <x v="7"/>
    <x v="0"/>
    <x v="7"/>
    <x v="2"/>
    <x v="0"/>
    <n v="25679.5"/>
  </r>
  <r>
    <n v="131"/>
    <n v="6000033591"/>
    <s v="تجمع الشرقية الصحي"/>
    <x v="6"/>
    <d v="2023-10-31T00:00:00"/>
    <x v="7"/>
    <x v="0"/>
    <x v="7"/>
    <x v="2"/>
    <x v="1"/>
    <n v="120426.85"/>
  </r>
  <r>
    <n v="132"/>
    <n v="6000033585"/>
    <s v="تجمع الشرقية الصحي"/>
    <x v="6"/>
    <d v="2023-10-31T00:00:00"/>
    <x v="7"/>
    <x v="0"/>
    <x v="7"/>
    <x v="0"/>
    <x v="0"/>
    <n v="5869.6"/>
  </r>
  <r>
    <n v="133"/>
    <n v="6000033572"/>
    <s v="تجمع الشرقية الصحي"/>
    <x v="6"/>
    <d v="2023-10-31T00:00:00"/>
    <x v="7"/>
    <x v="0"/>
    <x v="7"/>
    <x v="2"/>
    <x v="0"/>
    <n v="6670"/>
  </r>
  <r>
    <n v="134"/>
    <n v="6000033557"/>
    <s v="تجمع الشرقية الصحي"/>
    <x v="6"/>
    <d v="2023-10-31T00:00:00"/>
    <x v="7"/>
    <x v="0"/>
    <x v="7"/>
    <x v="2"/>
    <x v="1"/>
    <n v="16761.25"/>
  </r>
  <r>
    <n v="135"/>
    <n v="6000033598"/>
    <s v="تجمع الشرقية الصحي"/>
    <x v="6"/>
    <d v="2023-10-31T00:00:00"/>
    <x v="7"/>
    <x v="0"/>
    <x v="7"/>
    <x v="2"/>
    <x v="1"/>
    <n v="44131.25"/>
  </r>
  <r>
    <n v="136"/>
    <n v="6000034081"/>
    <s v="وزارة العدل - الديوان العام"/>
    <x v="0"/>
    <d v="2023-11-06T00:00:00"/>
    <x v="8"/>
    <x v="0"/>
    <x v="8"/>
    <x v="2"/>
    <x v="0"/>
    <n v="287.5"/>
  </r>
  <r>
    <n v="137"/>
    <n v="6000034065"/>
    <s v="وزارة العدل - الديوان العام"/>
    <x v="0"/>
    <d v="2023-11-06T00:00:00"/>
    <x v="8"/>
    <x v="0"/>
    <x v="8"/>
    <x v="2"/>
    <x v="0"/>
    <n v="1552.5"/>
  </r>
  <r>
    <n v="138"/>
    <n v="6000034333"/>
    <s v="كلية الملك خالد العـسكرية"/>
    <x v="0"/>
    <d v="2023-11-08T00:00:00"/>
    <x v="8"/>
    <x v="0"/>
    <x v="8"/>
    <x v="2"/>
    <x v="0"/>
    <n v="8855"/>
  </r>
  <r>
    <n v="139"/>
    <n v="6000034836"/>
    <s v="وزارة الشـؤون الاسلامية والدعوة والإرشاد"/>
    <x v="1"/>
    <d v="2023-11-13T00:00:00"/>
    <x v="8"/>
    <x v="0"/>
    <x v="8"/>
    <x v="2"/>
    <x v="0"/>
    <n v="466.9"/>
  </r>
  <r>
    <n v="140"/>
    <n v="6000034841"/>
    <s v="إدارة التعليم بمنطقة جازان"/>
    <x v="2"/>
    <d v="2023-11-13T00:00:00"/>
    <x v="8"/>
    <x v="0"/>
    <x v="8"/>
    <x v="2"/>
    <x v="0"/>
    <n v="72650.100000000006"/>
  </r>
  <r>
    <n v="141"/>
    <n v="6000034894"/>
    <s v="ﺟﺎﻣﻌﺔ ﻧﺠﺮان"/>
    <x v="5"/>
    <d v="2023-11-13T00:00:00"/>
    <x v="8"/>
    <x v="0"/>
    <x v="8"/>
    <x v="2"/>
    <x v="0"/>
    <n v="1656"/>
  </r>
  <r>
    <n v="142"/>
    <n v="6000034901"/>
    <s v="وزارة الشـؤون الاسلامية والدعوة والإرشاد"/>
    <x v="0"/>
    <d v="2023-11-14T00:00:00"/>
    <x v="8"/>
    <x v="0"/>
    <x v="8"/>
    <x v="4"/>
    <x v="1"/>
    <n v="6284.75"/>
  </r>
  <r>
    <n v="143"/>
    <n v="6000034935"/>
    <s v="كلية الملك خالد العـسكرية"/>
    <x v="0"/>
    <d v="2023-11-14T00:00:00"/>
    <x v="8"/>
    <x v="0"/>
    <x v="8"/>
    <x v="2"/>
    <x v="0"/>
    <n v="2052.75"/>
  </r>
  <r>
    <n v="144"/>
    <n v="6000035022"/>
    <s v="ميناء جدة الإسلامي"/>
    <x v="7"/>
    <d v="2023-11-14T00:00:00"/>
    <x v="8"/>
    <x v="0"/>
    <x v="8"/>
    <x v="2"/>
    <x v="0"/>
    <n v="172.5"/>
  </r>
  <r>
    <n v="145"/>
    <n v="6000035026"/>
    <s v="تجمع الشرقية الصحي"/>
    <x v="6"/>
    <d v="2023-11-14T00:00:00"/>
    <x v="8"/>
    <x v="0"/>
    <x v="8"/>
    <x v="2"/>
    <x v="1"/>
    <n v="16748.599999999999"/>
  </r>
  <r>
    <n v="146"/>
    <n v="6000035156"/>
    <s v="وزارة الشـؤون الاسلامية والدعوة والإرشاد"/>
    <x v="1"/>
    <d v="2023-11-15T00:00:00"/>
    <x v="8"/>
    <x v="0"/>
    <x v="8"/>
    <x v="2"/>
    <x v="0"/>
    <n v="2328.75"/>
  </r>
  <r>
    <n v="147"/>
    <n v="6000035256"/>
    <s v="وزارة الشـؤون الاسلامية والدعوة والإرشاد"/>
    <x v="0"/>
    <d v="2023-11-16T00:00:00"/>
    <x v="8"/>
    <x v="0"/>
    <x v="8"/>
    <x v="2"/>
    <x v="1"/>
    <n v="7860.25"/>
  </r>
  <r>
    <n v="148"/>
    <n v="6000035232"/>
    <s v="وزارة الشـؤون الاسلامية والدعوة والإرشاد"/>
    <x v="10"/>
    <d v="2023-11-16T00:00:00"/>
    <x v="8"/>
    <x v="0"/>
    <x v="8"/>
    <x v="2"/>
    <x v="0"/>
    <n v="2760"/>
  </r>
  <r>
    <n v="149"/>
    <n v="6000035217"/>
    <s v="وزارة الشـؤون الاسلامية والدعوة والإرشاد"/>
    <x v="0"/>
    <d v="2023-11-16T00:00:00"/>
    <x v="8"/>
    <x v="0"/>
    <x v="8"/>
    <x v="2"/>
    <x v="0"/>
    <n v="506"/>
  </r>
  <r>
    <n v="150"/>
    <n v="6000035227"/>
    <s v="وزارة الشـؤون الاسلامية والدعوة والإرشاد"/>
    <x v="0"/>
    <d v="2023-11-16T00:00:00"/>
    <x v="8"/>
    <x v="0"/>
    <x v="8"/>
    <x v="2"/>
    <x v="0"/>
    <n v="241.5"/>
  </r>
  <r>
    <n v="151"/>
    <n v="6000035298"/>
    <s v="تجمع الطائف الصحي"/>
    <x v="7"/>
    <d v="2023-11-18T00:00:00"/>
    <x v="8"/>
    <x v="0"/>
    <x v="8"/>
    <x v="2"/>
    <x v="1"/>
    <n v="768.2"/>
  </r>
  <r>
    <n v="152"/>
    <n v="6000035532"/>
    <s v="وزارة الشـؤون الاسلامية والدعوة والإرشاد"/>
    <x v="0"/>
    <d v="2023-11-21T00:00:00"/>
    <x v="8"/>
    <x v="0"/>
    <x v="8"/>
    <x v="2"/>
    <x v="0"/>
    <n v="575"/>
  </r>
  <r>
    <n v="153"/>
    <n v="6000035523"/>
    <s v="وزارة الشـؤون الاسلامية والدعوة والإرشاد"/>
    <x v="0"/>
    <d v="2023-11-21T00:00:00"/>
    <x v="8"/>
    <x v="0"/>
    <x v="8"/>
    <x v="2"/>
    <x v="0"/>
    <n v="1035"/>
  </r>
  <r>
    <n v="154"/>
    <n v="6000035522"/>
    <s v="وزارة الشـؤون الاسلامية والدعوة والإرشاد"/>
    <x v="0"/>
    <d v="2023-11-21T00:00:00"/>
    <x v="8"/>
    <x v="0"/>
    <x v="8"/>
    <x v="2"/>
    <x v="0"/>
    <n v="1174.1500000000001"/>
  </r>
  <r>
    <n v="155"/>
    <n v="6000035703"/>
    <s v="تجمع الطائف الصحي"/>
    <x v="7"/>
    <d v="2023-11-22T00:00:00"/>
    <x v="8"/>
    <x v="0"/>
    <x v="8"/>
    <x v="2"/>
    <x v="1"/>
    <n v="18710.5"/>
  </r>
  <r>
    <n v="156"/>
    <n v="6000035827"/>
    <s v="إدارة التعليم بالمنطقة الشرقية"/>
    <x v="0"/>
    <d v="2023-11-26T00:00:00"/>
    <x v="8"/>
    <x v="0"/>
    <x v="8"/>
    <x v="2"/>
    <x v="0"/>
    <n v="4772.5"/>
  </r>
  <r>
    <n v="157"/>
    <n v="6000036008"/>
    <s v="وزارة الشـؤون الاسلامية والدعوة والإرشاد"/>
    <x v="0"/>
    <d v="2023-11-27T00:00:00"/>
    <x v="8"/>
    <x v="0"/>
    <x v="8"/>
    <x v="2"/>
    <x v="0"/>
    <n v="845.25"/>
  </r>
  <r>
    <n v="158"/>
    <n v="6000036111"/>
    <s v="وزارة الشـؤون الاسلامية والدعوة والإرشاد"/>
    <x v="1"/>
    <d v="2023-11-29T00:00:00"/>
    <x v="8"/>
    <x v="0"/>
    <x v="8"/>
    <x v="2"/>
    <x v="0"/>
    <n v="902.75"/>
  </r>
  <r>
    <n v="159"/>
    <n v="6000036227"/>
    <s v="تجمع الطائف الصحي"/>
    <x v="7"/>
    <d v="2023-11-30T00:00:00"/>
    <x v="8"/>
    <x v="0"/>
    <x v="8"/>
    <x v="2"/>
    <x v="1"/>
    <n v="165128.5"/>
  </r>
  <r>
    <n v="160"/>
    <n v="6000036249"/>
    <s v="تجمع الشرقية الصحي"/>
    <x v="6"/>
    <d v="2023-12-03T00:00:00"/>
    <x v="9"/>
    <x v="0"/>
    <x v="9"/>
    <x v="2"/>
    <x v="0"/>
    <n v="2679.5"/>
  </r>
  <r>
    <n v="161"/>
    <n v="6000036395"/>
    <s v="وزارة الشـؤون الاسلامية والدعوة والإرشاد"/>
    <x v="0"/>
    <d v="2023-12-05T00:00:00"/>
    <x v="9"/>
    <x v="0"/>
    <x v="9"/>
    <x v="2"/>
    <x v="0"/>
    <n v="7318.6"/>
  </r>
  <r>
    <n v="162"/>
    <n v="6000036362"/>
    <s v="وزارة الشـؤون الاسلامية والدعوة والإرشاد"/>
    <x v="1"/>
    <d v="2023-12-05T00:00:00"/>
    <x v="9"/>
    <x v="0"/>
    <x v="9"/>
    <x v="2"/>
    <x v="0"/>
    <n v="759"/>
  </r>
  <r>
    <n v="163"/>
    <n v="6000036356"/>
    <s v="وزارة الشـؤون الاسلامية والدعوة والإرشاد"/>
    <x v="1"/>
    <d v="2023-12-05T00:00:00"/>
    <x v="9"/>
    <x v="0"/>
    <x v="9"/>
    <x v="2"/>
    <x v="0"/>
    <n v="414"/>
  </r>
  <r>
    <n v="164"/>
    <n v="6000036401"/>
    <s v="وزارة الشـؤون الاسلامية والدعوة والإرشاد"/>
    <x v="1"/>
    <d v="2023-12-05T00:00:00"/>
    <x v="9"/>
    <x v="0"/>
    <x v="9"/>
    <x v="2"/>
    <x v="0"/>
    <n v="216.2"/>
  </r>
  <r>
    <n v="165"/>
    <n v="6000036397"/>
    <s v="وزارة الشـؤون الاسلامية والدعوة والإرشاد"/>
    <x v="0"/>
    <d v="2023-12-05T00:00:00"/>
    <x v="9"/>
    <x v="0"/>
    <x v="9"/>
    <x v="2"/>
    <x v="0"/>
    <n v="189.75"/>
  </r>
  <r>
    <n v="166"/>
    <n v="6000036474"/>
    <s v="وزارة الشـؤون الاسلامية والدعوة والإرشاد"/>
    <x v="0"/>
    <d v="2023-12-10T00:00:00"/>
    <x v="9"/>
    <x v="0"/>
    <x v="9"/>
    <x v="2"/>
    <x v="0"/>
    <n v="764.75"/>
  </r>
  <r>
    <n v="167"/>
    <n v="6000036469"/>
    <s v="وزارة الشـؤون الاسلامية والدعوة والإرشاد"/>
    <x v="0"/>
    <d v="2023-12-10T00:00:00"/>
    <x v="9"/>
    <x v="0"/>
    <x v="9"/>
    <x v="2"/>
    <x v="0"/>
    <n v="51.75"/>
  </r>
  <r>
    <n v="168"/>
    <n v="6000036468"/>
    <s v="وزارة الشـؤون الاسلامية والدعوة والإرشاد"/>
    <x v="0"/>
    <d v="2023-12-10T00:00:00"/>
    <x v="9"/>
    <x v="0"/>
    <x v="9"/>
    <x v="2"/>
    <x v="0"/>
    <n v="4732.25"/>
  </r>
  <r>
    <n v="169"/>
    <n v="6000037177"/>
    <s v="المديرية العامة للجوازات"/>
    <x v="7"/>
    <d v="2024-01-14T00:00:00"/>
    <x v="10"/>
    <x v="1"/>
    <x v="10"/>
    <x v="2"/>
    <x v="0"/>
    <n v="12075"/>
  </r>
  <r>
    <n v="170"/>
    <n v="6000037167"/>
    <s v="المديرية العامة للجوازات"/>
    <x v="0"/>
    <d v="2024-01-14T00:00:00"/>
    <x v="10"/>
    <x v="1"/>
    <x v="10"/>
    <x v="2"/>
    <x v="0"/>
    <n v="189.75"/>
  </r>
  <r>
    <n v="171"/>
    <n v="6000037263"/>
    <s v="وزارة الشـؤون الاسلامية والدعوة والإرشاد"/>
    <x v="0"/>
    <d v="2024-01-15T00:00:00"/>
    <x v="10"/>
    <x v="1"/>
    <x v="10"/>
    <x v="2"/>
    <x v="0"/>
    <n v="667"/>
  </r>
  <r>
    <n v="172"/>
    <n v="6000037293"/>
    <s v="المديرية العامة للجوازات"/>
    <x v="10"/>
    <d v="2024-01-16T00:00:00"/>
    <x v="10"/>
    <x v="1"/>
    <x v="10"/>
    <x v="2"/>
    <x v="1"/>
    <n v="155.25"/>
  </r>
  <r>
    <n v="173"/>
    <n v="6000037290"/>
    <s v="المديرية العامة للجوازات"/>
    <x v="7"/>
    <d v="2024-01-16T00:00:00"/>
    <x v="10"/>
    <x v="1"/>
    <x v="10"/>
    <x v="2"/>
    <x v="0"/>
    <n v="6089.25"/>
  </r>
  <r>
    <n v="174"/>
    <n v="6000037286"/>
    <s v="المديرية العامة للجوازات"/>
    <x v="8"/>
    <d v="2024-01-16T00:00:00"/>
    <x v="10"/>
    <x v="1"/>
    <x v="10"/>
    <x v="2"/>
    <x v="1"/>
    <n v="394.45"/>
  </r>
  <r>
    <n v="175"/>
    <n v="6000037323"/>
    <s v="المديرية العامة للجوازات"/>
    <x v="1"/>
    <d v="2024-01-16T00:00:00"/>
    <x v="10"/>
    <x v="1"/>
    <x v="10"/>
    <x v="2"/>
    <x v="0"/>
    <n v="1897.5"/>
  </r>
  <r>
    <n v="176"/>
    <n v="6000037383"/>
    <s v="تجمع الطائف الصحي"/>
    <x v="7"/>
    <d v="2024-01-17T00:00:00"/>
    <x v="10"/>
    <x v="1"/>
    <x v="10"/>
    <x v="2"/>
    <x v="1"/>
    <n v="45540"/>
  </r>
  <r>
    <n v="177"/>
    <n v="6000037408"/>
    <s v="المديرية العامة للجوازات"/>
    <x v="6"/>
    <d v="2024-01-17T00:00:00"/>
    <x v="10"/>
    <x v="1"/>
    <x v="10"/>
    <x v="2"/>
    <x v="0"/>
    <n v="644"/>
  </r>
  <r>
    <n v="178"/>
    <n v="6000037451"/>
    <s v="المديرية العامة للجوازات"/>
    <x v="2"/>
    <d v="2024-01-18T00:00:00"/>
    <x v="10"/>
    <x v="1"/>
    <x v="10"/>
    <x v="2"/>
    <x v="1"/>
    <n v="5658"/>
  </r>
  <r>
    <n v="179"/>
    <n v="6000037454"/>
    <s v="المديرية العامة للجوازات"/>
    <x v="1"/>
    <d v="2024-01-18T00:00:00"/>
    <x v="10"/>
    <x v="1"/>
    <x v="10"/>
    <x v="2"/>
    <x v="1"/>
    <n v="563.5"/>
  </r>
  <r>
    <n v="180"/>
    <n v="6000037446"/>
    <s v="المديرية العامة للجوازات"/>
    <x v="6"/>
    <d v="2024-01-18T00:00:00"/>
    <x v="10"/>
    <x v="1"/>
    <x v="10"/>
    <x v="2"/>
    <x v="1"/>
    <n v="264.5"/>
  </r>
  <r>
    <n v="181"/>
    <n v="6000037445"/>
    <s v="المديرية العامة للجوازات"/>
    <x v="0"/>
    <d v="2024-01-18T00:00:00"/>
    <x v="10"/>
    <x v="1"/>
    <x v="10"/>
    <x v="2"/>
    <x v="0"/>
    <n v="910.8"/>
  </r>
  <r>
    <n v="182"/>
    <n v="6000037722"/>
    <s v="المديرية العامة للجوازات"/>
    <x v="0"/>
    <d v="2024-01-23T00:00:00"/>
    <x v="10"/>
    <x v="1"/>
    <x v="10"/>
    <x v="2"/>
    <x v="0"/>
    <n v="10147.6"/>
  </r>
  <r>
    <n v="183"/>
    <n v="6000037697"/>
    <s v="المديرية العامة للجوازات"/>
    <x v="6"/>
    <d v="2024-01-23T00:00:00"/>
    <x v="10"/>
    <x v="1"/>
    <x v="10"/>
    <x v="2"/>
    <x v="0"/>
    <n v="448.5"/>
  </r>
  <r>
    <n v="184"/>
    <n v="6000037711"/>
    <s v="المديرية العامة للجوازات"/>
    <x v="6"/>
    <d v="2024-01-23T00:00:00"/>
    <x v="10"/>
    <x v="1"/>
    <x v="10"/>
    <x v="2"/>
    <x v="0"/>
    <n v="441.6"/>
  </r>
  <r>
    <n v="185"/>
    <n v="6000037714"/>
    <s v="المديرية العامة للجوازات"/>
    <x v="0"/>
    <d v="2024-01-23T00:00:00"/>
    <x v="10"/>
    <x v="1"/>
    <x v="10"/>
    <x v="2"/>
    <x v="1"/>
    <n v="3990.5"/>
  </r>
  <r>
    <n v="186"/>
    <n v="6000037941"/>
    <s v="المديرية العامة للجوازات"/>
    <x v="7"/>
    <d v="2024-01-29T00:00:00"/>
    <x v="10"/>
    <x v="1"/>
    <x v="10"/>
    <x v="2"/>
    <x v="0"/>
    <n v="120.75"/>
  </r>
  <r>
    <n v="187"/>
    <n v="6000037958"/>
    <s v="المديرية العامة للجوازات"/>
    <x v="0"/>
    <d v="2024-01-29T00:00:00"/>
    <x v="10"/>
    <x v="1"/>
    <x v="10"/>
    <x v="2"/>
    <x v="1"/>
    <n v="2650.75"/>
  </r>
  <r>
    <n v="188"/>
    <n v="6000038053"/>
    <s v="وزارة الشـؤون الاسلامية والدعوة والإرشاد"/>
    <x v="0"/>
    <d v="2024-01-30T00:00:00"/>
    <x v="10"/>
    <x v="1"/>
    <x v="10"/>
    <x v="2"/>
    <x v="0"/>
    <n v="4910.5"/>
  </r>
  <r>
    <n v="189"/>
    <n v="6000038052"/>
    <s v="وزارة الشـؤون الاسلامية والدعوة والإرشاد"/>
    <x v="0"/>
    <d v="2024-01-30T00:00:00"/>
    <x v="10"/>
    <x v="1"/>
    <x v="10"/>
    <x v="2"/>
    <x v="0"/>
    <n v="954.5"/>
  </r>
  <r>
    <n v="190"/>
    <n v="6000038183"/>
    <s v="بلدية محافظة القطيف"/>
    <x v="6"/>
    <d v="2024-02-01T00:00:00"/>
    <x v="11"/>
    <x v="1"/>
    <x v="11"/>
    <x v="2"/>
    <x v="0"/>
    <n v="770.5"/>
  </r>
  <r>
    <n v="191"/>
    <n v="6000038212"/>
    <s v="المديرية العامة للجوازات"/>
    <x v="5"/>
    <d v="2024-02-02T00:00:00"/>
    <x v="11"/>
    <x v="1"/>
    <x v="11"/>
    <x v="2"/>
    <x v="1"/>
    <n v="316.25"/>
  </r>
  <r>
    <n v="192"/>
    <n v="6000038392"/>
    <s v="المديرية العامة للجوازات"/>
    <x v="0"/>
    <d v="2024-02-05T00:00:00"/>
    <x v="11"/>
    <x v="1"/>
    <x v="11"/>
    <x v="2"/>
    <x v="0"/>
    <n v="731.4"/>
  </r>
  <r>
    <n v="193"/>
    <n v="6000038434"/>
    <s v="وزارة الشـؤون الاسلامية والدعوة والإرشاد"/>
    <x v="0"/>
    <d v="2024-02-07T00:00:00"/>
    <x v="11"/>
    <x v="1"/>
    <x v="11"/>
    <x v="2"/>
    <x v="0"/>
    <n v="4196.3500000000004"/>
  </r>
  <r>
    <n v="194"/>
    <n v="6000038544"/>
    <s v="الشؤون الصحية بوزارة الحرس الوطني"/>
    <x v="0"/>
    <d v="2024-02-08T00:00:00"/>
    <x v="11"/>
    <x v="1"/>
    <x v="11"/>
    <x v="2"/>
    <x v="0"/>
    <n v="48114.85"/>
  </r>
  <r>
    <n v="195"/>
    <n v="6000038593"/>
    <s v="جامعة جازان"/>
    <x v="2"/>
    <d v="2024-02-08T00:00:00"/>
    <x v="11"/>
    <x v="1"/>
    <x v="11"/>
    <x v="2"/>
    <x v="0"/>
    <n v="247784.75"/>
  </r>
  <r>
    <n v="196"/>
    <n v="6000038765"/>
    <s v="الديوان العام لرئاسة امن الدولة"/>
    <x v="0"/>
    <d v="2024-02-13T00:00:00"/>
    <x v="11"/>
    <x v="1"/>
    <x v="11"/>
    <x v="2"/>
    <x v="0"/>
    <n v="32890"/>
  </r>
  <r>
    <n v="197"/>
    <n v="6000038776"/>
    <s v="امارة منطقة الباحة"/>
    <x v="10"/>
    <d v="2024-02-13T00:00:00"/>
    <x v="11"/>
    <x v="1"/>
    <x v="11"/>
    <x v="2"/>
    <x v="0"/>
    <n v="5175"/>
  </r>
  <r>
    <n v="198"/>
    <n v="6000039044"/>
    <s v="المديرية العامة للجوازات"/>
    <x v="6"/>
    <d v="2024-02-15T00:00:00"/>
    <x v="11"/>
    <x v="1"/>
    <x v="11"/>
    <x v="2"/>
    <x v="0"/>
    <n v="487.5"/>
  </r>
  <r>
    <n v="199"/>
    <n v="6000039102"/>
    <s v="تجمع الطائف الصحي"/>
    <x v="7"/>
    <d v="2024-02-18T00:00:00"/>
    <x v="11"/>
    <x v="1"/>
    <x v="11"/>
    <x v="2"/>
    <x v="1"/>
    <n v="13420.5"/>
  </r>
  <r>
    <n v="200"/>
    <n v="6000039159"/>
    <s v="مستشفى حفر الباطن"/>
    <x v="6"/>
    <d v="2024-02-18T00:00:00"/>
    <x v="11"/>
    <x v="1"/>
    <x v="11"/>
    <x v="2"/>
    <x v="0"/>
    <n v="22137.5"/>
  </r>
  <r>
    <n v="201"/>
    <n v="6000039787"/>
    <s v="وزارة الشـؤون الاسلامية والدعوة والإرشاد"/>
    <x v="0"/>
    <d v="2024-02-26T00:00:00"/>
    <x v="11"/>
    <x v="1"/>
    <x v="11"/>
    <x v="2"/>
    <x v="0"/>
    <n v="11707"/>
  </r>
  <r>
    <n v="202"/>
    <n v="6000039739"/>
    <s v="بلدية جلاجل"/>
    <x v="0"/>
    <d v="2024-02-26T00:00:00"/>
    <x v="11"/>
    <x v="1"/>
    <x v="11"/>
    <x v="2"/>
    <x v="0"/>
    <n v="6397.45"/>
  </r>
  <r>
    <n v="203"/>
    <n v="6000040017"/>
    <s v="الرئاسة العامة للبحوث العلمية والإفتاء"/>
    <x v="0"/>
    <d v="2024-02-29T00:00:00"/>
    <x v="11"/>
    <x v="1"/>
    <x v="11"/>
    <x v="2"/>
    <x v="0"/>
    <n v="1609.9"/>
  </r>
  <r>
    <n v="204"/>
    <n v="6000040498"/>
    <s v="جامعة المجمعة"/>
    <x v="0"/>
    <d v="2024-03-05T00:00:00"/>
    <x v="12"/>
    <x v="1"/>
    <x v="12"/>
    <x v="2"/>
    <x v="0"/>
    <n v="26737.5"/>
  </r>
  <r>
    <n v="205"/>
    <n v="6000040532"/>
    <s v="إدارة مكافحة المخدرات"/>
    <x v="2"/>
    <d v="2024-03-05T00:00:00"/>
    <x v="12"/>
    <x v="1"/>
    <x v="12"/>
    <x v="2"/>
    <x v="0"/>
    <n v="4157.25"/>
  </r>
  <r>
    <n v="206"/>
    <n v="6000040895"/>
    <s v="تجمع الطائف الصحي"/>
    <x v="7"/>
    <d v="2024-03-11T00:00:00"/>
    <x v="12"/>
    <x v="1"/>
    <x v="12"/>
    <x v="4"/>
    <x v="1"/>
    <n v="50841.5"/>
  </r>
  <r>
    <n v="207"/>
    <n v="6000040981"/>
    <s v="أمارة منطقة الجوف"/>
    <x v="0"/>
    <d v="2024-03-12T00:00:00"/>
    <x v="12"/>
    <x v="1"/>
    <x v="12"/>
    <x v="2"/>
    <x v="0"/>
    <n v="10580"/>
  </r>
  <r>
    <n v="208"/>
    <n v="6000041095"/>
    <s v="إدارة التعليم بمنطقة القصيم"/>
    <x v="4"/>
    <d v="2024-03-13T00:00:00"/>
    <x v="12"/>
    <x v="1"/>
    <x v="12"/>
    <x v="2"/>
    <x v="0"/>
    <n v="25030.9"/>
  </r>
  <r>
    <n v="209"/>
    <n v="6000041224"/>
    <s v="وزارة الشـؤون الاسلامية والدعوة والإرشاد"/>
    <x v="7"/>
    <d v="2024-03-16T00:00:00"/>
    <x v="12"/>
    <x v="1"/>
    <x v="12"/>
    <x v="2"/>
    <x v="0"/>
    <n v="3018.75"/>
  </r>
  <r>
    <n v="210"/>
    <n v="6000041363"/>
    <s v="إدارة مكافحة المخدرات"/>
    <x v="8"/>
    <d v="2024-03-18T00:00:00"/>
    <x v="12"/>
    <x v="1"/>
    <x v="12"/>
    <x v="2"/>
    <x v="0"/>
    <n v="4996.75"/>
  </r>
  <r>
    <n v="211"/>
    <n v="6000041387"/>
    <s v="إدارة التعليم بمنطقة مكة المكرمة"/>
    <x v="7"/>
    <d v="2024-03-19T00:00:00"/>
    <x v="12"/>
    <x v="1"/>
    <x v="12"/>
    <x v="2"/>
    <x v="0"/>
    <n v="27485"/>
  </r>
  <r>
    <n v="212"/>
    <n v="6000041484"/>
    <s v="قوات الدفاع الجوي"/>
    <x v="7"/>
    <d v="2024-03-20T00:00:00"/>
    <x v="12"/>
    <x v="1"/>
    <x v="12"/>
    <x v="2"/>
    <x v="0"/>
    <n v="4473.5"/>
  </r>
  <r>
    <n v="213"/>
    <n v="6000041507"/>
    <s v="وزارة الشـؤون الاسلامية والدعوة والإرشاد"/>
    <x v="5"/>
    <d v="2024-03-20T00:00:00"/>
    <x v="12"/>
    <x v="1"/>
    <x v="12"/>
    <x v="2"/>
    <x v="0"/>
    <n v="7475"/>
  </r>
  <r>
    <n v="214"/>
    <n v="6000041602"/>
    <s v="قوات الدفاع الجوي"/>
    <x v="0"/>
    <d v="2024-03-20T00:00:00"/>
    <x v="12"/>
    <x v="1"/>
    <x v="12"/>
    <x v="2"/>
    <x v="0"/>
    <n v="1568.6"/>
  </r>
  <r>
    <n v="215"/>
    <n v="6000041666"/>
    <s v="بلدية القريع بني مالك"/>
    <x v="7"/>
    <d v="2024-03-21T00:00:00"/>
    <x v="12"/>
    <x v="1"/>
    <x v="12"/>
    <x v="2"/>
    <x v="1"/>
    <n v="108"/>
  </r>
  <r>
    <n v="216"/>
    <n v="6000041921"/>
    <s v="وزارة البيئة والمياه والزراعة"/>
    <x v="7"/>
    <d v="2024-03-26T00:00:00"/>
    <x v="12"/>
    <x v="1"/>
    <x v="12"/>
    <x v="2"/>
    <x v="0"/>
    <n v="298.89999999999998"/>
  </r>
  <r>
    <n v="217"/>
    <n v="6000042224"/>
    <s v="إدارة مكافحة المخدرات"/>
    <x v="0"/>
    <d v="2024-03-31T00:00:00"/>
    <x v="12"/>
    <x v="1"/>
    <x v="12"/>
    <x v="2"/>
    <x v="0"/>
    <n v="4974.8999999999996"/>
  </r>
  <r>
    <n v="218"/>
    <n v="6000042581"/>
    <s v="وزارة الشـؤون الاسلامية والدعوة والإرشاد"/>
    <x v="0"/>
    <d v="2024-04-15T00:00:00"/>
    <x v="13"/>
    <x v="1"/>
    <x v="13"/>
    <x v="2"/>
    <x v="0"/>
    <n v="8188"/>
  </r>
  <r>
    <n v="219"/>
    <n v="6000042583"/>
    <s v="وزارة الشـؤون الاسلامية والدعوة والإرشاد"/>
    <x v="1"/>
    <d v="2024-04-15T00:00:00"/>
    <x v="13"/>
    <x v="1"/>
    <x v="13"/>
    <x v="2"/>
    <x v="0"/>
    <n v="3991.65"/>
  </r>
  <r>
    <n v="220"/>
    <n v="6000042641"/>
    <s v="بلدية ظلم"/>
    <x v="7"/>
    <d v="2024-04-15T00:00:00"/>
    <x v="13"/>
    <x v="1"/>
    <x v="13"/>
    <x v="2"/>
    <x v="1"/>
    <n v="11181.45"/>
  </r>
  <r>
    <n v="221"/>
    <n v="6000042544"/>
    <s v="إدارة مكافحة المخدرات"/>
    <x v="4"/>
    <d v="2024-04-15T00:00:00"/>
    <x v="13"/>
    <x v="1"/>
    <x v="13"/>
    <x v="2"/>
    <x v="0"/>
    <n v="5593.6"/>
  </r>
  <r>
    <n v="222"/>
    <n v="6000042527"/>
    <s v="ديوان المظالم"/>
    <x v="3"/>
    <d v="2024-04-15T00:00:00"/>
    <x v="13"/>
    <x v="1"/>
    <x v="13"/>
    <x v="2"/>
    <x v="0"/>
    <n v="10522.5"/>
  </r>
  <r>
    <n v="223"/>
    <n v="6000042662"/>
    <s v="بلدية القريع بني مالك"/>
    <x v="7"/>
    <d v="2024-04-16T00:00:00"/>
    <x v="13"/>
    <x v="1"/>
    <x v="13"/>
    <x v="2"/>
    <x v="0"/>
    <n v="7590"/>
  </r>
  <r>
    <n v="224"/>
    <n v="6000042791"/>
    <s v="إدارة مكافحة المخدرات"/>
    <x v="8"/>
    <d v="2024-04-17T00:00:00"/>
    <x v="13"/>
    <x v="1"/>
    <x v="13"/>
    <x v="2"/>
    <x v="0"/>
    <n v="35198.050000000003"/>
  </r>
  <r>
    <n v="225"/>
    <n v="6000042823"/>
    <s v="ميناء الملك فهد الصناعي بينبع"/>
    <x v="1"/>
    <d v="2024-04-17T00:00:00"/>
    <x v="13"/>
    <x v="1"/>
    <x v="13"/>
    <x v="2"/>
    <x v="0"/>
    <n v="32884.25"/>
  </r>
  <r>
    <n v="226"/>
    <n v="6000043499"/>
    <s v="مدينة الملك سعود الطبية"/>
    <x v="0"/>
    <d v="2024-04-24T00:00:00"/>
    <x v="13"/>
    <x v="1"/>
    <x v="13"/>
    <x v="2"/>
    <x v="0"/>
    <n v="249538.5"/>
  </r>
  <r>
    <n v="227"/>
    <n v="6000043610"/>
    <s v="إدارة مكافحة المخدرات"/>
    <x v="1"/>
    <d v="2024-04-25T00:00:00"/>
    <x v="13"/>
    <x v="1"/>
    <x v="13"/>
    <x v="2"/>
    <x v="0"/>
    <n v="4933.5"/>
  </r>
  <r>
    <n v="228"/>
    <n v="6000043688"/>
    <s v="ديوان المظالم"/>
    <x v="0"/>
    <d v="2024-04-28T00:00:00"/>
    <x v="13"/>
    <x v="1"/>
    <x v="13"/>
    <x v="2"/>
    <x v="0"/>
    <n v="558.9"/>
  </r>
  <r>
    <n v="229"/>
    <n v="6000043727"/>
    <s v="قوات الدفاع الجوي"/>
    <x v="8"/>
    <d v="2024-04-28T00:00:00"/>
    <x v="13"/>
    <x v="1"/>
    <x v="13"/>
    <x v="2"/>
    <x v="0"/>
    <n v="5865"/>
  </r>
  <r>
    <n v="230"/>
    <n v="6000043866"/>
    <s v="إدارة مكافحة المخدرات"/>
    <x v="5"/>
    <d v="2024-04-29T00:00:00"/>
    <x v="13"/>
    <x v="1"/>
    <x v="13"/>
    <x v="2"/>
    <x v="0"/>
    <n v="15055.8"/>
  </r>
  <r>
    <n v="231"/>
    <n v="6000043834"/>
    <s v="وكالة الحرس الوطني القطاع الشرقي"/>
    <x v="6"/>
    <d v="2024-04-29T00:00:00"/>
    <x v="13"/>
    <x v="1"/>
    <x v="13"/>
    <x v="2"/>
    <x v="0"/>
    <n v="562.35"/>
  </r>
  <r>
    <n v="232"/>
    <n v="6000044245"/>
    <s v="إدارة مكافحة المخدرات"/>
    <x v="2"/>
    <d v="2024-05-02T00:00:00"/>
    <x v="14"/>
    <x v="1"/>
    <x v="14"/>
    <x v="2"/>
    <x v="0"/>
    <n v="9769.25"/>
  </r>
  <r>
    <n v="233"/>
    <n v="6000044138"/>
    <s v="المديرية العامة للجوازات"/>
    <x v="0"/>
    <d v="2024-05-02T00:00:00"/>
    <x v="14"/>
    <x v="1"/>
    <x v="14"/>
    <x v="2"/>
    <x v="0"/>
    <n v="1265"/>
  </r>
  <r>
    <n v="234"/>
    <n v="6000044160"/>
    <s v="المديرية العامة للجوازات"/>
    <x v="6"/>
    <d v="2024-05-02T00:00:00"/>
    <x v="14"/>
    <x v="1"/>
    <x v="14"/>
    <x v="2"/>
    <x v="0"/>
    <n v="115"/>
  </r>
  <r>
    <n v="235"/>
    <n v="6000044149"/>
    <s v="المديرية العامة للجوازات"/>
    <x v="0"/>
    <d v="2024-05-02T00:00:00"/>
    <x v="14"/>
    <x v="1"/>
    <x v="14"/>
    <x v="2"/>
    <x v="0"/>
    <n v="120.75"/>
  </r>
  <r>
    <n v="236"/>
    <n v="6000044354"/>
    <s v="بلدية ينبع النخل"/>
    <x v="1"/>
    <d v="2024-05-05T00:00:00"/>
    <x v="14"/>
    <x v="1"/>
    <x v="14"/>
    <x v="2"/>
    <x v="0"/>
    <n v="5720.1"/>
  </r>
  <r>
    <n v="237"/>
    <n v="6000044493"/>
    <s v="قوات الدفاع الجوي"/>
    <x v="6"/>
    <d v="2024-05-06T00:00:00"/>
    <x v="14"/>
    <x v="1"/>
    <x v="14"/>
    <x v="2"/>
    <x v="0"/>
    <n v="32757.75"/>
  </r>
  <r>
    <n v="238"/>
    <n v="6000044875"/>
    <s v="إدارة مكافحة المخدرات"/>
    <x v="0"/>
    <d v="2024-05-09T00:00:00"/>
    <x v="14"/>
    <x v="1"/>
    <x v="14"/>
    <x v="2"/>
    <x v="0"/>
    <n v="29066.25"/>
  </r>
  <r>
    <n v="239"/>
    <n v="6000045166"/>
    <s v="وزارة البيئة والمياه والزراعة"/>
    <x v="3"/>
    <d v="2024-05-14T00:00:00"/>
    <x v="14"/>
    <x v="1"/>
    <x v="14"/>
    <x v="2"/>
    <x v="0"/>
    <n v="683.1"/>
  </r>
  <r>
    <n v="240"/>
    <n v="6000045265"/>
    <s v="المديرية العامة للجوازات"/>
    <x v="7"/>
    <d v="2024-05-14T00:00:00"/>
    <x v="14"/>
    <x v="1"/>
    <x v="14"/>
    <x v="2"/>
    <x v="0"/>
    <n v="74.75"/>
  </r>
  <r>
    <n v="241"/>
    <n v="6000045398"/>
    <s v="إدارة مكافحة المخدرات"/>
    <x v="1"/>
    <d v="2024-05-15T00:00:00"/>
    <x v="14"/>
    <x v="1"/>
    <x v="14"/>
    <x v="2"/>
    <x v="0"/>
    <n v="10226.950000000001"/>
  </r>
  <r>
    <n v="242"/>
    <n v="6000045335"/>
    <s v="إدارة مكافحة المخدرات"/>
    <x v="0"/>
    <d v="2024-05-15T00:00:00"/>
    <x v="14"/>
    <x v="1"/>
    <x v="14"/>
    <x v="2"/>
    <x v="0"/>
    <n v="7624.5"/>
  </r>
  <r>
    <n v="243"/>
    <n v="6000045795"/>
    <s v="قوات الدفاع الجوي"/>
    <x v="7"/>
    <d v="2024-05-20T00:00:00"/>
    <x v="14"/>
    <x v="1"/>
    <x v="14"/>
    <x v="2"/>
    <x v="0"/>
    <n v="310.5"/>
  </r>
  <r>
    <n v="244"/>
    <n v="6000045873"/>
    <s v="أمارة منطقة الجوف"/>
    <x v="0"/>
    <d v="2024-05-21T00:00:00"/>
    <x v="14"/>
    <x v="1"/>
    <x v="14"/>
    <x v="2"/>
    <x v="0"/>
    <n v="4255"/>
  </r>
  <r>
    <n v="245"/>
    <n v="6000045844"/>
    <s v="قوات الدفاع الجوي"/>
    <x v="0"/>
    <d v="2024-05-21T00:00:00"/>
    <x v="14"/>
    <x v="1"/>
    <x v="14"/>
    <x v="4"/>
    <x v="1"/>
    <n v="56068.25"/>
  </r>
  <r>
    <n v="246"/>
    <n v="6000045960"/>
    <s v="إدارة مكافحة المخدرات"/>
    <x v="9"/>
    <d v="2024-05-22T00:00:00"/>
    <x v="14"/>
    <x v="1"/>
    <x v="14"/>
    <x v="2"/>
    <x v="0"/>
    <n v="4976.05"/>
  </r>
  <r>
    <n v="247"/>
    <n v="6000046078"/>
    <s v="القوات البرية"/>
    <x v="9"/>
    <d v="2024-05-23T00:00:00"/>
    <x v="14"/>
    <x v="1"/>
    <x v="14"/>
    <x v="1"/>
    <x v="0"/>
    <n v="164.45"/>
  </r>
  <r>
    <n v="248"/>
    <n v="6000046484"/>
    <s v="المديرية العامة للجوازات"/>
    <x v="7"/>
    <d v="2024-05-28T00:00:00"/>
    <x v="14"/>
    <x v="1"/>
    <x v="14"/>
    <x v="2"/>
    <x v="0"/>
    <n v="12822.5"/>
  </r>
  <r>
    <n v="249"/>
    <n v="6000046482"/>
    <s v="المديرية العامة للجوازات"/>
    <x v="7"/>
    <d v="2024-05-28T00:00:00"/>
    <x v="14"/>
    <x v="1"/>
    <x v="14"/>
    <x v="2"/>
    <x v="1"/>
    <n v="115"/>
  </r>
  <r>
    <n v="250"/>
    <n v="6000046651"/>
    <s v="بنك التنمية الاجتماعية"/>
    <x v="0"/>
    <d v="2024-05-29T00:00:00"/>
    <x v="14"/>
    <x v="1"/>
    <x v="14"/>
    <x v="2"/>
    <x v="0"/>
    <n v="1350.1"/>
  </r>
  <r>
    <n v="251"/>
    <n v="6000046704"/>
    <s v="قوات الدفاع الجوي"/>
    <x v="9"/>
    <d v="2024-05-30T00:00:00"/>
    <x v="14"/>
    <x v="1"/>
    <x v="14"/>
    <x v="2"/>
    <x v="0"/>
    <n v="99962.6"/>
  </r>
  <r>
    <n v="252"/>
    <n v="6000046685"/>
    <s v="قوات الدفاع الجوي"/>
    <x v="9"/>
    <d v="2024-05-30T00:00:00"/>
    <x v="14"/>
    <x v="1"/>
    <x v="14"/>
    <x v="2"/>
    <x v="0"/>
    <n v="1856.1"/>
  </r>
  <r>
    <n v="253"/>
    <n v="6000046849"/>
    <s v="بلدية الشواق"/>
    <x v="7"/>
    <d v="2024-06-02T00:00:00"/>
    <x v="15"/>
    <x v="1"/>
    <x v="15"/>
    <x v="2"/>
    <x v="1"/>
    <n v="161"/>
  </r>
  <r>
    <n v="254"/>
    <n v="6000046881"/>
    <s v="القوات البرية"/>
    <x v="0"/>
    <d v="2024-06-02T00:00:00"/>
    <x v="15"/>
    <x v="1"/>
    <x v="15"/>
    <x v="2"/>
    <x v="0"/>
    <n v="49461.5"/>
  </r>
  <r>
    <n v="255"/>
    <n v="6000046839"/>
    <s v="قوات الدفاع الجوي"/>
    <x v="6"/>
    <d v="2024-06-02T00:00:00"/>
    <x v="15"/>
    <x v="1"/>
    <x v="15"/>
    <x v="2"/>
    <x v="0"/>
    <n v="149988.75"/>
  </r>
  <r>
    <n v="256"/>
    <n v="6000047031"/>
    <s v="أﻣﺎﻧﺔ ﻣﻨﻄﻘﺔ الرياض"/>
    <x v="0"/>
    <d v="2024-06-03T00:00:00"/>
    <x v="15"/>
    <x v="1"/>
    <x v="15"/>
    <x v="2"/>
    <x v="0"/>
    <n v="92"/>
  </r>
  <r>
    <n v="257"/>
    <n v="6000046949"/>
    <s v="بلدية البدع"/>
    <x v="9"/>
    <d v="2024-06-03T00:00:00"/>
    <x v="15"/>
    <x v="1"/>
    <x v="15"/>
    <x v="2"/>
    <x v="0"/>
    <n v="7938.45"/>
  </r>
  <r>
    <n v="258"/>
    <n v="6000047371"/>
    <s v="إدارة مكافحة المخدرات"/>
    <x v="1"/>
    <d v="2024-06-06T00:00:00"/>
    <x v="15"/>
    <x v="1"/>
    <x v="15"/>
    <x v="2"/>
    <x v="0"/>
    <n v="5372.8"/>
  </r>
  <r>
    <n v="259"/>
    <n v="6000047388"/>
    <s v="قوات الدفاع الجوي"/>
    <x v="7"/>
    <d v="2024-06-06T00:00:00"/>
    <x v="15"/>
    <x v="1"/>
    <x v="15"/>
    <x v="2"/>
    <x v="0"/>
    <n v="42033.65"/>
  </r>
  <r>
    <n v="260"/>
    <n v="6000047704"/>
    <s v="المديرية العامة للجوازات"/>
    <x v="7"/>
    <d v="2024-06-10T00:00:00"/>
    <x v="15"/>
    <x v="1"/>
    <x v="15"/>
    <x v="2"/>
    <x v="1"/>
    <n v="2622"/>
  </r>
  <r>
    <n v="261"/>
    <n v="6000047722"/>
    <s v="المديرية العامة للجوازات"/>
    <x v="0"/>
    <d v="2024-06-10T00:00:00"/>
    <x v="15"/>
    <x v="1"/>
    <x v="15"/>
    <x v="2"/>
    <x v="0"/>
    <n v="869.4"/>
  </r>
  <r>
    <n v="262"/>
    <n v="6000047712"/>
    <s v="المديرية العامة للجوازات"/>
    <x v="6"/>
    <d v="2024-06-10T00:00:00"/>
    <x v="15"/>
    <x v="1"/>
    <x v="15"/>
    <x v="2"/>
    <x v="0"/>
    <n v="488.75"/>
  </r>
  <r>
    <n v="263"/>
    <n v="6000047700"/>
    <s v="المديرية العامة للجوازات"/>
    <x v="10"/>
    <d v="2024-06-10T00:00:00"/>
    <x v="15"/>
    <x v="1"/>
    <x v="15"/>
    <x v="2"/>
    <x v="1"/>
    <n v="258.75"/>
  </r>
  <r>
    <n v="264"/>
    <n v="6000047702"/>
    <s v="المديرية العامة للجوازات"/>
    <x v="7"/>
    <d v="2024-06-10T00:00:00"/>
    <x v="15"/>
    <x v="1"/>
    <x v="15"/>
    <x v="1"/>
    <x v="1"/>
    <n v="40.25"/>
  </r>
  <r>
    <n v="265"/>
    <n v="6000047680"/>
    <s v="الشؤون الصحية بوزارة الحرس الوطني"/>
    <x v="0"/>
    <d v="2024-06-10T00:00:00"/>
    <x v="15"/>
    <x v="1"/>
    <x v="15"/>
    <x v="1"/>
    <x v="1"/>
    <n v="79925"/>
  </r>
  <r>
    <n v="266"/>
    <n v="6000047785"/>
    <s v="القوات البرية"/>
    <x v="2"/>
    <d v="2024-06-11T00:00:00"/>
    <x v="15"/>
    <x v="1"/>
    <x v="15"/>
    <x v="2"/>
    <x v="1"/>
    <n v="271644.95"/>
  </r>
  <r>
    <n v="267"/>
    <n v="6000047898"/>
    <s v="تجمع الرياض الصحي الأول"/>
    <x v="0"/>
    <d v="2024-06-12T00:00:00"/>
    <x v="15"/>
    <x v="1"/>
    <x v="15"/>
    <x v="4"/>
    <x v="1"/>
    <n v="198938.5"/>
  </r>
  <r>
    <n v="268"/>
    <n v="6000047944"/>
    <s v="بلدية محافظة الخفجى"/>
    <x v="6"/>
    <d v="2024-06-13T00:00:00"/>
    <x v="15"/>
    <x v="1"/>
    <x v="15"/>
    <x v="2"/>
    <x v="1"/>
    <n v="30699.25"/>
  </r>
  <r>
    <n v="269"/>
    <n v="6000048332"/>
    <s v="إدارة التعليم بمنطقة مكة المكرمة"/>
    <x v="7"/>
    <d v="2024-06-26T00:00:00"/>
    <x v="15"/>
    <x v="1"/>
    <x v="15"/>
    <x v="2"/>
    <x v="1"/>
    <n v="27370"/>
  </r>
  <r>
    <n v="270"/>
    <n v="6000048252"/>
    <s v="المديرية العامة للأحوال المدنية"/>
    <x v="0"/>
    <d v="2024-06-26T00:00:00"/>
    <x v="15"/>
    <x v="1"/>
    <x v="15"/>
    <x v="2"/>
    <x v="1"/>
    <n v="355838.75"/>
  </r>
  <r>
    <n v="271"/>
    <n v="6000048347"/>
    <s v="ديوان المظالم"/>
    <x v="0"/>
    <d v="2024-06-26T00:00:00"/>
    <x v="15"/>
    <x v="1"/>
    <x v="15"/>
    <x v="4"/>
    <x v="1"/>
    <n v="32855.5"/>
  </r>
  <r>
    <n v="272"/>
    <n v="6000048460"/>
    <s v="وزارة البيئة والمياه والزراعة"/>
    <x v="7"/>
    <d v="2024-06-27T00:00:00"/>
    <x v="15"/>
    <x v="1"/>
    <x v="15"/>
    <x v="2"/>
    <x v="1"/>
    <n v="322"/>
  </r>
  <r>
    <n v="273"/>
    <n v="6000048854"/>
    <s v="تجمع الرياض الصحي الأول"/>
    <x v="0"/>
    <d v="2024-07-03T00:00:00"/>
    <x v="16"/>
    <x v="1"/>
    <x v="16"/>
    <x v="2"/>
    <x v="1"/>
    <n v="59080.1"/>
  </r>
  <r>
    <n v="274"/>
    <n v="6000048940"/>
    <s v="إدارة التعليم بمحافظة عنيزة"/>
    <x v="4"/>
    <d v="2024-07-04T00:00:00"/>
    <x v="16"/>
    <x v="1"/>
    <x v="16"/>
    <x v="2"/>
    <x v="1"/>
    <n v="4414.8500000000004"/>
  </r>
  <r>
    <n v="275"/>
    <n v="6000049169"/>
    <s v="قوات الدفاع الجوي"/>
    <x v="7"/>
    <d v="2024-07-08T00:00:00"/>
    <x v="16"/>
    <x v="1"/>
    <x v="16"/>
    <x v="2"/>
    <x v="1"/>
    <n v="69124.2"/>
  </r>
  <r>
    <n v="276"/>
    <n v="6000049213"/>
    <s v="وزارة الشـؤون الاسلامية والدعوة والإرشاد"/>
    <x v="0"/>
    <d v="2024-07-08T00:00:00"/>
    <x v="16"/>
    <x v="1"/>
    <x v="16"/>
    <x v="1"/>
    <x v="1"/>
    <n v="2058.5"/>
  </r>
  <r>
    <n v="277"/>
    <n v="6000049367"/>
    <s v="المديرية العامة للجوازات"/>
    <x v="0"/>
    <d v="2024-07-09T00:00:00"/>
    <x v="16"/>
    <x v="1"/>
    <x v="16"/>
    <x v="2"/>
    <x v="1"/>
    <n v="845.25"/>
  </r>
  <r>
    <n v="278"/>
    <n v="6000049638"/>
    <s v="إدارة مكافحة المخدرات"/>
    <x v="1"/>
    <d v="2024-07-11T00:00:00"/>
    <x v="16"/>
    <x v="1"/>
    <x v="16"/>
    <x v="2"/>
    <x v="1"/>
    <n v="9830.2000000000007"/>
  </r>
  <r>
    <n v="279"/>
    <n v="6000049628"/>
    <s v="إدارة مكافحة المخدرات"/>
    <x v="5"/>
    <d v="2024-07-11T00:00:00"/>
    <x v="16"/>
    <x v="1"/>
    <x v="16"/>
    <x v="1"/>
    <x v="1"/>
    <n v="24610"/>
  </r>
  <r>
    <n v="280"/>
    <n v="6000049783"/>
    <s v="القوات البرية"/>
    <x v="6"/>
    <d v="2024-07-14T00:00:00"/>
    <x v="16"/>
    <x v="1"/>
    <x v="16"/>
    <x v="2"/>
    <x v="1"/>
    <n v="2018.25"/>
  </r>
  <r>
    <n v="281"/>
    <n v="6000049838"/>
    <s v="تجمع الطائف الصحي"/>
    <x v="7"/>
    <d v="2024-07-15T00:00:00"/>
    <x v="16"/>
    <x v="1"/>
    <x v="16"/>
    <x v="4"/>
    <x v="1"/>
    <n v="7705"/>
  </r>
  <r>
    <n v="282"/>
    <n v="6000050017"/>
    <s v="وزارة البيئة والمياه والزراعة"/>
    <x v="1"/>
    <d v="2024-07-16T00:00:00"/>
    <x v="16"/>
    <x v="1"/>
    <x v="16"/>
    <x v="2"/>
    <x v="1"/>
    <n v="2019.4"/>
  </r>
  <r>
    <n v="283"/>
    <n v="6000050278"/>
    <s v="المديرية العامة للجوازات"/>
    <x v="11"/>
    <d v="2024-07-21T00:00:00"/>
    <x v="16"/>
    <x v="1"/>
    <x v="16"/>
    <x v="2"/>
    <x v="1"/>
    <n v="1090.2"/>
  </r>
  <r>
    <n v="284"/>
    <n v="6000050291"/>
    <s v="المديرية العامة للجوازات"/>
    <x v="0"/>
    <d v="2024-07-21T00:00:00"/>
    <x v="16"/>
    <x v="1"/>
    <x v="16"/>
    <x v="2"/>
    <x v="1"/>
    <n v="207"/>
  </r>
  <r>
    <n v="285"/>
    <n v="6000050440"/>
    <s v="المديرية العامة للجوازات"/>
    <x v="4"/>
    <d v="2024-07-22T00:00:00"/>
    <x v="16"/>
    <x v="1"/>
    <x v="16"/>
    <x v="2"/>
    <x v="1"/>
    <n v="1207.5"/>
  </r>
  <r>
    <n v="286"/>
    <n v="6000050386"/>
    <s v="المديرية العامة للجوازات"/>
    <x v="0"/>
    <d v="2024-07-22T00:00:00"/>
    <x v="16"/>
    <x v="1"/>
    <x v="16"/>
    <x v="1"/>
    <x v="1"/>
    <n v="120.75"/>
  </r>
  <r>
    <n v="287"/>
    <n v="6000050460"/>
    <s v="الرئاسة العامة لهيئات الأمر بالمعروف والنهي عن المنكر"/>
    <x v="8"/>
    <d v="2024-07-23T00:00:00"/>
    <x v="16"/>
    <x v="1"/>
    <x v="16"/>
    <x v="2"/>
    <x v="1"/>
    <n v="138"/>
  </r>
  <r>
    <n v="288"/>
    <n v="6000051130"/>
    <s v="إدارة مكافحة المخدرات"/>
    <x v="2"/>
    <d v="2024-08-01T00:00:00"/>
    <x v="17"/>
    <x v="1"/>
    <x v="17"/>
    <x v="2"/>
    <x v="1"/>
    <n v="39071.25"/>
  </r>
  <r>
    <n v="289"/>
    <n v="6000051222"/>
    <s v="وزارة العدل - الديوان العام"/>
    <x v="5"/>
    <d v="2024-08-04T00:00:00"/>
    <x v="17"/>
    <x v="1"/>
    <x v="17"/>
    <x v="2"/>
    <x v="1"/>
    <n v="494.5"/>
  </r>
  <r>
    <n v="290"/>
    <n v="6000051575"/>
    <s v="مدينة الملك عبدالله الطبية بالعاصمة المقدسة"/>
    <x v="7"/>
    <d v="2024-08-07T00:00:00"/>
    <x v="17"/>
    <x v="1"/>
    <x v="17"/>
    <x v="2"/>
    <x v="1"/>
    <n v="13277.9"/>
  </r>
  <r>
    <n v="291"/>
    <n v="6000051633"/>
    <s v="وزارة البيئة والمياه والزراعة"/>
    <x v="6"/>
    <d v="2024-08-08T00:00:00"/>
    <x v="17"/>
    <x v="1"/>
    <x v="17"/>
    <x v="2"/>
    <x v="1"/>
    <n v="2438"/>
  </r>
  <r>
    <n v="292"/>
    <n v="6000052024"/>
    <s v="أمارة منطقة الباحة"/>
    <x v="10"/>
    <d v="2024-08-12T00:00:00"/>
    <x v="17"/>
    <x v="1"/>
    <x v="17"/>
    <x v="2"/>
    <x v="1"/>
    <n v="1472"/>
  </r>
  <r>
    <n v="293"/>
    <n v="6000052194"/>
    <s v="المديرية العامة للأحوال المدنية"/>
    <x v="0"/>
    <d v="2024-08-14T00:00:00"/>
    <x v="17"/>
    <x v="1"/>
    <x v="17"/>
    <x v="2"/>
    <x v="1"/>
    <n v="6624"/>
  </r>
  <r>
    <n v="294"/>
    <n v="6000052247"/>
    <s v="إدارة مكافحة المخدرات"/>
    <x v="4"/>
    <d v="2024-08-14T00:00:00"/>
    <x v="17"/>
    <x v="1"/>
    <x v="17"/>
    <x v="2"/>
    <x v="1"/>
    <n v="28775.3"/>
  </r>
  <r>
    <n v="295"/>
    <n v="6000052234"/>
    <s v="بلدية محافظة المخواة"/>
    <x v="10"/>
    <d v="2024-08-14T00:00:00"/>
    <x v="17"/>
    <x v="1"/>
    <x v="17"/>
    <x v="2"/>
    <x v="1"/>
    <n v="8855"/>
  </r>
  <r>
    <n v="296"/>
    <n v="6000052360"/>
    <s v="بلدية الرويضة"/>
    <x v="0"/>
    <d v="2024-08-15T00:00:00"/>
    <x v="17"/>
    <x v="1"/>
    <x v="17"/>
    <x v="2"/>
    <x v="1"/>
    <n v="18221.75"/>
  </r>
  <r>
    <n v="297"/>
    <n v="6000052338"/>
    <s v="قوات الدفاع الجوي"/>
    <x v="6"/>
    <d v="2024-08-15T00:00:00"/>
    <x v="17"/>
    <x v="1"/>
    <x v="17"/>
    <x v="2"/>
    <x v="1"/>
    <n v="154511.70000000001"/>
  </r>
  <r>
    <n v="298"/>
    <n v="6000052635"/>
    <s v="المديرية العامة للجوازات"/>
    <x v="0"/>
    <d v="2024-08-19T00:00:00"/>
    <x v="17"/>
    <x v="1"/>
    <x v="17"/>
    <x v="1"/>
    <x v="1"/>
    <n v="86.25"/>
  </r>
  <r>
    <n v="299"/>
    <n v="6000052741"/>
    <s v="المديرية العامة للجوازات"/>
    <x v="12"/>
    <d v="2024-08-20T00:00:00"/>
    <x v="17"/>
    <x v="1"/>
    <x v="17"/>
    <x v="1"/>
    <x v="1"/>
    <n v="92"/>
  </r>
  <r>
    <n v="300"/>
    <n v="6000052794"/>
    <s v="جامعة شقراء"/>
    <x v="0"/>
    <d v="2024-08-21T00:00:00"/>
    <x v="17"/>
    <x v="1"/>
    <x v="17"/>
    <x v="2"/>
    <x v="1"/>
    <n v="45666.5"/>
  </r>
  <r>
    <n v="301"/>
    <n v="6000052865"/>
    <s v="جامعة طيبة"/>
    <x v="1"/>
    <d v="2024-08-22T00:00:00"/>
    <x v="17"/>
    <x v="1"/>
    <x v="17"/>
    <x v="2"/>
    <x v="1"/>
    <n v="35339.5"/>
  </r>
  <r>
    <n v="302"/>
    <n v="6000053522"/>
    <s v="مستشفى المدينة المنورة"/>
    <x v="1"/>
    <d v="2024-08-29T00:00:00"/>
    <x v="17"/>
    <x v="1"/>
    <x v="17"/>
    <x v="2"/>
    <x v="1"/>
    <n v="1028.0999999999999"/>
  </r>
  <r>
    <n v="303"/>
    <n v="6000053585"/>
    <s v="المديرية العامة للجوازات"/>
    <x v="0"/>
    <d v="2024-08-29T00:00:00"/>
    <x v="17"/>
    <x v="1"/>
    <x v="17"/>
    <x v="2"/>
    <x v="1"/>
    <n v="531.29999999999995"/>
  </r>
  <r>
    <n v="304"/>
    <n v="6000053591"/>
    <s v="المديرية العامة للجوازات"/>
    <x v="0"/>
    <d v="2024-08-29T00:00:00"/>
    <x v="17"/>
    <x v="1"/>
    <x v="17"/>
    <x v="2"/>
    <x v="1"/>
    <n v="1233.95"/>
  </r>
  <r>
    <n v="305"/>
    <n v="6000053584"/>
    <s v="المديرية العامة للجوازات"/>
    <x v="10"/>
    <d v="2024-08-29T00:00:00"/>
    <x v="17"/>
    <x v="1"/>
    <x v="17"/>
    <x v="2"/>
    <x v="1"/>
    <n v="839.5"/>
  </r>
  <r>
    <n v="306"/>
    <n v="6000053576"/>
    <s v="المديرية العامة للجوازات"/>
    <x v="1"/>
    <d v="2024-08-29T00:00:00"/>
    <x v="17"/>
    <x v="1"/>
    <x v="17"/>
    <x v="2"/>
    <x v="1"/>
    <n v="724.5"/>
  </r>
  <r>
    <n v="307"/>
    <n v="6000053587"/>
    <s v="المديرية العامة للجوازات"/>
    <x v="6"/>
    <d v="2024-08-29T00:00:00"/>
    <x v="17"/>
    <x v="1"/>
    <x v="17"/>
    <x v="2"/>
    <x v="1"/>
    <n v="322"/>
  </r>
  <r>
    <n v="308"/>
    <n v="6000053593"/>
    <s v="المديرية العامة للجوازات"/>
    <x v="0"/>
    <d v="2024-08-29T00:00:00"/>
    <x v="17"/>
    <x v="1"/>
    <x v="17"/>
    <x v="2"/>
    <x v="1"/>
    <n v="517.5"/>
  </r>
  <r>
    <n v="309"/>
    <n v="6000053600"/>
    <s v="المديرية العامة للجوازات"/>
    <x v="0"/>
    <d v="2024-08-29T00:00:00"/>
    <x v="17"/>
    <x v="1"/>
    <x v="17"/>
    <x v="2"/>
    <x v="1"/>
    <n v="356.5"/>
  </r>
  <r>
    <n v="310"/>
    <n v="6000053602"/>
    <s v="المديرية العامة للجوازات"/>
    <x v="0"/>
    <d v="2024-08-29T00:00:00"/>
    <x v="17"/>
    <x v="1"/>
    <x v="17"/>
    <x v="2"/>
    <x v="1"/>
    <n v="203.55"/>
  </r>
  <r>
    <n v="311"/>
    <n v="6000053613"/>
    <s v="المديرية العامة للجوازات"/>
    <x v="0"/>
    <d v="2024-08-29T00:00:00"/>
    <x v="17"/>
    <x v="1"/>
    <x v="17"/>
    <x v="2"/>
    <x v="1"/>
    <n v="405.95"/>
  </r>
  <r>
    <n v="312"/>
    <n v="6000053604"/>
    <s v="المديرية العامة للجوازات"/>
    <x v="0"/>
    <d v="2024-08-29T00:00:00"/>
    <x v="17"/>
    <x v="1"/>
    <x v="17"/>
    <x v="2"/>
    <x v="1"/>
    <n v="195.5"/>
  </r>
  <r>
    <n v="313"/>
    <n v="6000053616"/>
    <s v="المديرية العامة للجوازات"/>
    <x v="0"/>
    <d v="2024-08-29T00:00:00"/>
    <x v="17"/>
    <x v="1"/>
    <x v="17"/>
    <x v="2"/>
    <x v="1"/>
    <n v="897"/>
  </r>
  <r>
    <n v="314"/>
    <n v="6000053609"/>
    <s v="المديرية العامة للجوازات"/>
    <x v="0"/>
    <d v="2024-08-29T00:00:00"/>
    <x v="17"/>
    <x v="1"/>
    <x v="17"/>
    <x v="2"/>
    <x v="1"/>
    <n v="2087.25"/>
  </r>
  <r>
    <n v="315"/>
    <n v="6000053622"/>
    <s v="المديرية العامة للجوازات"/>
    <x v="0"/>
    <d v="2024-08-29T00:00:00"/>
    <x v="17"/>
    <x v="1"/>
    <x v="17"/>
    <x v="2"/>
    <x v="1"/>
    <n v="484.15"/>
  </r>
  <r>
    <n v="316"/>
    <n v="6000053619"/>
    <s v="المديرية العامة للجوازات"/>
    <x v="0"/>
    <d v="2024-08-29T00:00:00"/>
    <x v="17"/>
    <x v="1"/>
    <x v="17"/>
    <x v="2"/>
    <x v="1"/>
    <n v="223.1"/>
  </r>
  <r>
    <n v="317"/>
    <n v="6000053624"/>
    <s v="المديرية العامة للجوازات"/>
    <x v="0"/>
    <d v="2024-08-29T00:00:00"/>
    <x v="17"/>
    <x v="1"/>
    <x v="17"/>
    <x v="2"/>
    <x v="1"/>
    <n v="195.5"/>
  </r>
  <r>
    <n v="318"/>
    <n v="6000053628"/>
    <s v="المديرية العامة للجوازات"/>
    <x v="0"/>
    <d v="2024-08-29T00:00:00"/>
    <x v="17"/>
    <x v="1"/>
    <x v="17"/>
    <x v="2"/>
    <x v="1"/>
    <n v="235.75"/>
  </r>
  <r>
    <n v="319"/>
    <n v="6000053641"/>
    <s v="المديرية العامة للجوازات"/>
    <x v="0"/>
    <d v="2024-08-29T00:00:00"/>
    <x v="17"/>
    <x v="1"/>
    <x v="17"/>
    <x v="2"/>
    <x v="1"/>
    <n v="235.75"/>
  </r>
  <r>
    <n v="320"/>
    <n v="6000053637"/>
    <s v="المديرية العامة للجوازات"/>
    <x v="6"/>
    <d v="2024-08-29T00:00:00"/>
    <x v="17"/>
    <x v="1"/>
    <x v="17"/>
    <x v="2"/>
    <x v="1"/>
    <n v="322"/>
  </r>
  <r>
    <n v="321"/>
    <n v="6000053653"/>
    <s v="المديرية العامة للجوازات"/>
    <x v="0"/>
    <d v="2024-08-29T00:00:00"/>
    <x v="17"/>
    <x v="1"/>
    <x v="17"/>
    <x v="2"/>
    <x v="1"/>
    <n v="402.5"/>
  </r>
  <r>
    <n v="322"/>
    <n v="6000053655"/>
    <s v="المديرية العامة للجوازات"/>
    <x v="0"/>
    <d v="2024-08-29T00:00:00"/>
    <x v="17"/>
    <x v="1"/>
    <x v="17"/>
    <x v="2"/>
    <x v="1"/>
    <n v="310.5"/>
  </r>
  <r>
    <n v="323"/>
    <n v="6000053646"/>
    <s v="المديرية العامة للجوازات"/>
    <x v="0"/>
    <d v="2024-08-29T00:00:00"/>
    <x v="17"/>
    <x v="1"/>
    <x v="17"/>
    <x v="2"/>
    <x v="1"/>
    <n v="557.75"/>
  </r>
  <r>
    <n v="324"/>
    <n v="6000053648"/>
    <s v="المديرية العامة للجوازات"/>
    <x v="0"/>
    <d v="2024-08-29T00:00:00"/>
    <x v="17"/>
    <x v="1"/>
    <x v="17"/>
    <x v="2"/>
    <x v="1"/>
    <n v="333.5"/>
  </r>
  <r>
    <n v="325"/>
    <n v="6000053649"/>
    <s v="المديرية العامة للجوازات"/>
    <x v="0"/>
    <d v="2024-08-29T00:00:00"/>
    <x v="17"/>
    <x v="1"/>
    <x v="17"/>
    <x v="2"/>
    <x v="1"/>
    <n v="592.25"/>
  </r>
  <r>
    <n v="326"/>
    <n v="6000053662"/>
    <s v="المديرية العامة للجوازات"/>
    <x v="0"/>
    <d v="2024-08-29T00:00:00"/>
    <x v="17"/>
    <x v="1"/>
    <x v="17"/>
    <x v="2"/>
    <x v="1"/>
    <n v="1328.25"/>
  </r>
  <r>
    <n v="327"/>
    <n v="6000053659"/>
    <s v="المديرية العامة للجوازات"/>
    <x v="0"/>
    <d v="2024-08-29T00:00:00"/>
    <x v="17"/>
    <x v="1"/>
    <x v="17"/>
    <x v="2"/>
    <x v="1"/>
    <n v="327.75"/>
  </r>
  <r>
    <n v="328"/>
    <n v="6000053664"/>
    <s v="المديرية العامة للجوازات"/>
    <x v="0"/>
    <d v="2024-08-29T00:00:00"/>
    <x v="17"/>
    <x v="1"/>
    <x v="17"/>
    <x v="2"/>
    <x v="1"/>
    <n v="276"/>
  </r>
  <r>
    <n v="329"/>
    <n v="6000053596"/>
    <s v="المديرية العامة للجوازات"/>
    <x v="0"/>
    <d v="2024-08-29T00:00:00"/>
    <x v="17"/>
    <x v="1"/>
    <x v="17"/>
    <x v="1"/>
    <x v="1"/>
    <n v="120.75"/>
  </r>
  <r>
    <n v="330"/>
    <n v="6000053633"/>
    <s v="المديرية العامة للجوازات"/>
    <x v="0"/>
    <d v="2024-08-29T00:00:00"/>
    <x v="17"/>
    <x v="1"/>
    <x v="17"/>
    <x v="1"/>
    <x v="1"/>
    <n v="74.75"/>
  </r>
  <r>
    <n v="331"/>
    <n v="6000053626"/>
    <s v="المديرية العامة للجوازات"/>
    <x v="0"/>
    <d v="2024-08-29T00:00:00"/>
    <x v="17"/>
    <x v="1"/>
    <x v="17"/>
    <x v="1"/>
    <x v="1"/>
    <n v="74.75"/>
  </r>
  <r>
    <n v="332"/>
    <n v="6000053640"/>
    <s v="المديرية العامة للجوازات"/>
    <x v="0"/>
    <d v="2024-08-29T00:00:00"/>
    <x v="17"/>
    <x v="1"/>
    <x v="17"/>
    <x v="1"/>
    <x v="1"/>
    <n v="74.75"/>
  </r>
  <r>
    <n v="333"/>
    <n v="6000053636"/>
    <s v="المديرية العامة للجوازات"/>
    <x v="0"/>
    <d v="2024-08-29T00:00:00"/>
    <x v="17"/>
    <x v="1"/>
    <x v="17"/>
    <x v="1"/>
    <x v="1"/>
    <n v="184"/>
  </r>
  <r>
    <n v="334"/>
    <n v="6000053644"/>
    <s v="المديرية العامة للجوازات"/>
    <x v="0"/>
    <d v="2024-08-29T00:00:00"/>
    <x v="17"/>
    <x v="1"/>
    <x v="17"/>
    <x v="1"/>
    <x v="1"/>
    <n v="112.7"/>
  </r>
  <r>
    <n v="335"/>
    <n v="6000053671"/>
    <s v="المديرية العامة للجوازات"/>
    <x v="0"/>
    <d v="2024-08-29T00:00:00"/>
    <x v="17"/>
    <x v="1"/>
    <x v="17"/>
    <x v="1"/>
    <x v="1"/>
    <n v="155.25"/>
  </r>
  <r>
    <n v="336"/>
    <n v="6000053631"/>
    <s v="المديرية العامة للجوازات"/>
    <x v="0"/>
    <d v="2024-08-29T00:00:00"/>
    <x v="17"/>
    <x v="1"/>
    <x v="17"/>
    <x v="1"/>
    <x v="1"/>
    <n v="155.25"/>
  </r>
  <r>
    <n v="337"/>
    <n v="6000053599"/>
    <s v="المديرية العامة للجوازات"/>
    <x v="0"/>
    <d v="2024-08-29T00:00:00"/>
    <x v="17"/>
    <x v="1"/>
    <x v="17"/>
    <x v="1"/>
    <x v="1"/>
    <n v="92"/>
  </r>
  <r>
    <n v="338"/>
    <n v="6000053917"/>
    <s v="وزارة البيئة والمياه والزراعة"/>
    <x v="2"/>
    <d v="2024-09-02T00:00:00"/>
    <x v="18"/>
    <x v="1"/>
    <x v="18"/>
    <x v="2"/>
    <x v="1"/>
    <n v="793.5"/>
  </r>
  <r>
    <n v="339"/>
    <n v="6000054024"/>
    <s v="المديرية العامة للجوازات"/>
    <x v="0"/>
    <d v="2024-09-03T00:00:00"/>
    <x v="18"/>
    <x v="1"/>
    <x v="18"/>
    <x v="2"/>
    <x v="1"/>
    <n v="603.75"/>
  </r>
  <r>
    <n v="340"/>
    <n v="6000054026"/>
    <s v="المديرية العامة للجوازات"/>
    <x v="0"/>
    <d v="2024-09-03T00:00:00"/>
    <x v="18"/>
    <x v="1"/>
    <x v="18"/>
    <x v="2"/>
    <x v="1"/>
    <n v="362.25"/>
  </r>
  <r>
    <n v="341"/>
    <n v="6000054215"/>
    <s v="بلدية محافظة القرى"/>
    <x v="10"/>
    <d v="2024-09-05T00:00:00"/>
    <x v="18"/>
    <x v="1"/>
    <x v="18"/>
    <x v="4"/>
    <x v="1"/>
    <n v="2817.5"/>
  </r>
  <r>
    <n v="342"/>
    <n v="6000054508"/>
    <s v="وزارة العدل - الديوان العام"/>
    <x v="0"/>
    <d v="2024-09-09T00:00:00"/>
    <x v="18"/>
    <x v="1"/>
    <x v="18"/>
    <x v="2"/>
    <x v="1"/>
    <n v="793.5"/>
  </r>
  <r>
    <n v="343"/>
    <n v="6000054573"/>
    <s v="إدارة التعليم بمحافظة عفيف"/>
    <x v="0"/>
    <d v="2024-09-10T00:00:00"/>
    <x v="18"/>
    <x v="1"/>
    <x v="18"/>
    <x v="2"/>
    <x v="1"/>
    <n v="3513.25"/>
  </r>
  <r>
    <n v="344"/>
    <n v="6000054695"/>
    <s v="الامن العام"/>
    <x v="11"/>
    <d v="2024-09-11T00:00:00"/>
    <x v="18"/>
    <x v="1"/>
    <x v="18"/>
    <x v="2"/>
    <x v="1"/>
    <n v="8889.5"/>
  </r>
  <r>
    <n v="345"/>
    <n v="6000054703"/>
    <s v="الامن العام"/>
    <x v="0"/>
    <d v="2024-09-11T00:00:00"/>
    <x v="18"/>
    <x v="1"/>
    <x v="18"/>
    <x v="2"/>
    <x v="1"/>
    <n v="5479.75"/>
  </r>
  <r>
    <n v="346"/>
    <n v="6000054696"/>
    <s v="الامن العام"/>
    <x v="8"/>
    <d v="2024-09-11T00:00:00"/>
    <x v="18"/>
    <x v="1"/>
    <x v="18"/>
    <x v="2"/>
    <x v="1"/>
    <n v="1302.95"/>
  </r>
  <r>
    <n v="347"/>
    <n v="6000054697"/>
    <s v="الامن العام"/>
    <x v="5"/>
    <d v="2024-09-11T00:00:00"/>
    <x v="18"/>
    <x v="1"/>
    <x v="18"/>
    <x v="2"/>
    <x v="1"/>
    <n v="990.15"/>
  </r>
  <r>
    <n v="348"/>
    <n v="6000054704"/>
    <s v="الامن العام"/>
    <x v="10"/>
    <d v="2024-09-11T00:00:00"/>
    <x v="18"/>
    <x v="1"/>
    <x v="18"/>
    <x v="2"/>
    <x v="1"/>
    <n v="4233.1499999999996"/>
  </r>
  <r>
    <n v="349"/>
    <n v="6000054705"/>
    <s v="الامن العام"/>
    <x v="2"/>
    <d v="2024-09-11T00:00:00"/>
    <x v="18"/>
    <x v="1"/>
    <x v="18"/>
    <x v="2"/>
    <x v="1"/>
    <n v="3344.2"/>
  </r>
  <r>
    <n v="350"/>
    <n v="6000054698"/>
    <s v="الامن العام"/>
    <x v="9"/>
    <d v="2024-09-11T00:00:00"/>
    <x v="18"/>
    <x v="1"/>
    <x v="18"/>
    <x v="2"/>
    <x v="1"/>
    <n v="2083.8000000000002"/>
  </r>
  <r>
    <n v="351"/>
    <n v="6000054706"/>
    <s v="الامن العام"/>
    <x v="1"/>
    <d v="2024-09-11T00:00:00"/>
    <x v="18"/>
    <x v="1"/>
    <x v="18"/>
    <x v="2"/>
    <x v="1"/>
    <n v="4345.8500000000004"/>
  </r>
  <r>
    <n v="352"/>
    <n v="6000054699"/>
    <s v="الامن العام"/>
    <x v="4"/>
    <d v="2024-09-11T00:00:00"/>
    <x v="18"/>
    <x v="1"/>
    <x v="18"/>
    <x v="2"/>
    <x v="1"/>
    <n v="8918.25"/>
  </r>
  <r>
    <n v="353"/>
    <n v="6000054710"/>
    <s v="الامن العام"/>
    <x v="6"/>
    <d v="2024-09-11T00:00:00"/>
    <x v="18"/>
    <x v="1"/>
    <x v="18"/>
    <x v="2"/>
    <x v="1"/>
    <n v="5330.25"/>
  </r>
  <r>
    <n v="354"/>
    <n v="6000054707"/>
    <s v="الامن العام"/>
    <x v="3"/>
    <d v="2024-09-11T00:00:00"/>
    <x v="18"/>
    <x v="1"/>
    <x v="18"/>
    <x v="2"/>
    <x v="1"/>
    <n v="2390.85"/>
  </r>
  <r>
    <n v="355"/>
    <n v="6000054711"/>
    <s v="الامن العام"/>
    <x v="0"/>
    <d v="2024-09-11T00:00:00"/>
    <x v="18"/>
    <x v="1"/>
    <x v="18"/>
    <x v="2"/>
    <x v="1"/>
    <n v="4673.6000000000004"/>
  </r>
  <r>
    <n v="356"/>
    <n v="6000054708"/>
    <s v="الامن العام"/>
    <x v="7"/>
    <d v="2024-09-11T00:00:00"/>
    <x v="18"/>
    <x v="1"/>
    <x v="18"/>
    <x v="2"/>
    <x v="1"/>
    <n v="31217.9"/>
  </r>
  <r>
    <n v="357"/>
    <n v="6000054709"/>
    <s v="الامن العام"/>
    <x v="0"/>
    <d v="2024-09-11T00:00:00"/>
    <x v="18"/>
    <x v="1"/>
    <x v="18"/>
    <x v="2"/>
    <x v="1"/>
    <n v="27855.3"/>
  </r>
  <r>
    <n v="358"/>
    <n v="6000054777"/>
    <s v="المديرية العامة للجوازات"/>
    <x v="0"/>
    <d v="2024-09-11T00:00:00"/>
    <x v="18"/>
    <x v="1"/>
    <x v="18"/>
    <x v="2"/>
    <x v="1"/>
    <n v="638.25"/>
  </r>
  <r>
    <n v="359"/>
    <n v="6000054780"/>
    <s v="المديرية العامة للجوازات"/>
    <x v="9"/>
    <d v="2024-09-11T00:00:00"/>
    <x v="18"/>
    <x v="1"/>
    <x v="18"/>
    <x v="2"/>
    <x v="1"/>
    <n v="661.25"/>
  </r>
  <r>
    <n v="360"/>
    <n v="6000054794"/>
    <s v="المديرية العامة للجوازات"/>
    <x v="9"/>
    <d v="2024-09-11T00:00:00"/>
    <x v="18"/>
    <x v="1"/>
    <x v="18"/>
    <x v="2"/>
    <x v="1"/>
    <n v="425.5"/>
  </r>
  <r>
    <n v="361"/>
    <n v="6000054800"/>
    <s v="المديرية العامة للجوازات"/>
    <x v="9"/>
    <d v="2024-09-11T00:00:00"/>
    <x v="18"/>
    <x v="1"/>
    <x v="18"/>
    <x v="2"/>
    <x v="1"/>
    <n v="619.85"/>
  </r>
  <r>
    <n v="362"/>
    <n v="6000054787"/>
    <s v="المديرية العامة للجوازات"/>
    <x v="9"/>
    <d v="2024-09-11T00:00:00"/>
    <x v="18"/>
    <x v="1"/>
    <x v="18"/>
    <x v="2"/>
    <x v="1"/>
    <n v="276"/>
  </r>
  <r>
    <n v="363"/>
    <n v="6000054796"/>
    <s v="المديرية العامة للجوازات"/>
    <x v="9"/>
    <d v="2024-09-11T00:00:00"/>
    <x v="18"/>
    <x v="1"/>
    <x v="18"/>
    <x v="2"/>
    <x v="1"/>
    <n v="771.65"/>
  </r>
  <r>
    <n v="364"/>
    <n v="6000054766"/>
    <s v="المديرية العامة للجوازات"/>
    <x v="12"/>
    <d v="2024-09-11T00:00:00"/>
    <x v="18"/>
    <x v="1"/>
    <x v="18"/>
    <x v="2"/>
    <x v="1"/>
    <n v="379.5"/>
  </r>
  <r>
    <n v="365"/>
    <n v="6000054785"/>
    <s v="المديرية العامة للجوازات"/>
    <x v="9"/>
    <d v="2024-09-11T00:00:00"/>
    <x v="18"/>
    <x v="1"/>
    <x v="18"/>
    <x v="2"/>
    <x v="1"/>
    <n v="849.85"/>
  </r>
  <r>
    <n v="366"/>
    <n v="6000061531"/>
    <s v="إدارة التعليم بمنطقة جازان"/>
    <x v="2"/>
    <d v="2024-09-11T00:00:00"/>
    <x v="18"/>
    <x v="1"/>
    <x v="18"/>
    <x v="2"/>
    <x v="1"/>
    <n v="16087.35"/>
  </r>
  <r>
    <n v="367"/>
    <n v="6000045665"/>
    <s v="وكالة الحرس الوطني القطاع الشرقي"/>
    <x v="6"/>
    <d v="2024-09-15T00:00:00"/>
    <x v="18"/>
    <x v="1"/>
    <x v="18"/>
    <x v="2"/>
    <x v="1"/>
    <n v="1109.75"/>
  </r>
  <r>
    <n v="368"/>
    <n v="6000055023"/>
    <s v="وزارة العدل - الديوان العام"/>
    <x v="0"/>
    <d v="2024-09-15T00:00:00"/>
    <x v="18"/>
    <x v="1"/>
    <x v="18"/>
    <x v="2"/>
    <x v="1"/>
    <n v="1552.5"/>
  </r>
  <r>
    <n v="369"/>
    <n v="6000055060"/>
    <s v="بلدية القفل"/>
    <x v="2"/>
    <d v="2024-09-15T00:00:00"/>
    <x v="18"/>
    <x v="1"/>
    <x v="18"/>
    <x v="2"/>
    <x v="1"/>
    <n v="34725.4"/>
  </r>
  <r>
    <n v="370"/>
    <n v="6000055200"/>
    <s v="المديرية العامة للجوازات"/>
    <x v="6"/>
    <d v="2024-09-16T00:00:00"/>
    <x v="18"/>
    <x v="1"/>
    <x v="18"/>
    <x v="2"/>
    <x v="1"/>
    <n v="511.75"/>
  </r>
  <r>
    <n v="371"/>
    <n v="6000055234"/>
    <s v="قوات الدفاع الجوي"/>
    <x v="0"/>
    <d v="2024-09-16T00:00:00"/>
    <x v="18"/>
    <x v="1"/>
    <x v="18"/>
    <x v="4"/>
    <x v="1"/>
    <n v="526.70000000000005"/>
  </r>
  <r>
    <n v="372"/>
    <n v="6000055601"/>
    <s v="مستشفى الجبيل"/>
    <x v="6"/>
    <d v="2024-09-19T00:00:00"/>
    <x v="18"/>
    <x v="1"/>
    <x v="18"/>
    <x v="2"/>
    <x v="1"/>
    <n v="4950.75"/>
  </r>
  <r>
    <n v="373"/>
    <n v="6000055570"/>
    <s v="فرع وزارة الصحة بمنطقة المدينة المنورة"/>
    <x v="1"/>
    <d v="2024-09-19T00:00:00"/>
    <x v="18"/>
    <x v="1"/>
    <x v="18"/>
    <x v="2"/>
    <x v="1"/>
    <n v="2024"/>
  </r>
  <r>
    <n v="374"/>
    <n v="6000055673"/>
    <s v="المديرية العامة للجوازات"/>
    <x v="3"/>
    <d v="2024-09-19T00:00:00"/>
    <x v="18"/>
    <x v="1"/>
    <x v="18"/>
    <x v="2"/>
    <x v="1"/>
    <n v="2432.25"/>
  </r>
  <r>
    <n v="375"/>
    <n v="6000055674"/>
    <s v="المديرية العامة للجوازات"/>
    <x v="5"/>
    <d v="2024-09-19T00:00:00"/>
    <x v="18"/>
    <x v="1"/>
    <x v="18"/>
    <x v="2"/>
    <x v="1"/>
    <n v="350.75"/>
  </r>
  <r>
    <n v="376"/>
    <n v="6000055852"/>
    <s v="بلدية محافظة خباش"/>
    <x v="5"/>
    <d v="2024-09-24T00:00:00"/>
    <x v="18"/>
    <x v="1"/>
    <x v="18"/>
    <x v="2"/>
    <x v="1"/>
    <n v="14904"/>
  </r>
  <r>
    <n v="377"/>
    <n v="6000055843"/>
    <s v="وزارة العدل - الديوان العام"/>
    <x v="0"/>
    <d v="2024-09-25T00:00:00"/>
    <x v="18"/>
    <x v="1"/>
    <x v="18"/>
    <x v="2"/>
    <x v="1"/>
    <n v="793.5"/>
  </r>
  <r>
    <n v="378"/>
    <n v="6000055892"/>
    <s v="الديوان العام لرئاسة أمن الدولة"/>
    <x v="0"/>
    <d v="2024-09-25T00:00:00"/>
    <x v="18"/>
    <x v="1"/>
    <x v="18"/>
    <x v="2"/>
    <x v="1"/>
    <n v="35477.5"/>
  </r>
  <r>
    <n v="379"/>
    <n v="6000056041"/>
    <s v="المديرية العامة للجوازات"/>
    <x v="12"/>
    <d v="2024-09-26T00:00:00"/>
    <x v="18"/>
    <x v="1"/>
    <x v="18"/>
    <x v="2"/>
    <x v="1"/>
    <n v="1398.4"/>
  </r>
  <r>
    <n v="380"/>
    <n v="6000056357"/>
    <s v="بلدية العرضية الشمالية"/>
    <x v="7"/>
    <d v="2024-09-30T00:00:00"/>
    <x v="18"/>
    <x v="1"/>
    <x v="18"/>
    <x v="2"/>
    <x v="1"/>
    <n v="1299.5"/>
  </r>
  <r>
    <n v="381"/>
    <n v="6000056629"/>
    <s v="المديرية العامة للجوازات"/>
    <x v="7"/>
    <d v="2024-10-02T00:00:00"/>
    <x v="19"/>
    <x v="1"/>
    <x v="19"/>
    <x v="2"/>
    <x v="1"/>
    <n v="1039.5999999999999"/>
  </r>
  <r>
    <n v="382"/>
    <n v="6000056651"/>
    <s v="المديرية العامة للجوازات"/>
    <x v="1"/>
    <d v="2024-10-02T00:00:00"/>
    <x v="19"/>
    <x v="1"/>
    <x v="19"/>
    <x v="2"/>
    <x v="1"/>
    <n v="2173.5"/>
  </r>
  <r>
    <n v="383"/>
    <n v="6000057088"/>
    <s v="إدارة مكافحة المخدرات"/>
    <x v="12"/>
    <d v="2024-10-07T00:00:00"/>
    <x v="19"/>
    <x v="1"/>
    <x v="19"/>
    <x v="2"/>
    <x v="1"/>
    <n v="8367.4"/>
  </r>
  <r>
    <n v="384"/>
    <n v="6000057107"/>
    <s v="بلدية المضايا"/>
    <x v="2"/>
    <d v="2024-10-07T00:00:00"/>
    <x v="19"/>
    <x v="1"/>
    <x v="19"/>
    <x v="2"/>
    <x v="1"/>
    <n v="15631.95"/>
  </r>
  <r>
    <n v="385"/>
    <n v="6000057786"/>
    <s v="بلدية غامد الزناد"/>
    <x v="10"/>
    <d v="2024-10-09T00:00:00"/>
    <x v="19"/>
    <x v="1"/>
    <x v="19"/>
    <x v="2"/>
    <x v="1"/>
    <n v="10409.799999999999"/>
  </r>
  <r>
    <n v="386"/>
    <n v="6000057744"/>
    <s v="إدارة التعليم بمنطقة مكة المكرمة"/>
    <x v="7"/>
    <d v="2024-10-09T00:00:00"/>
    <x v="19"/>
    <x v="1"/>
    <x v="19"/>
    <x v="2"/>
    <x v="1"/>
    <n v="19824.849999999999"/>
  </r>
  <r>
    <n v="387"/>
    <n v="6000057948"/>
    <s v="المديرية العامة للجوازات"/>
    <x v="6"/>
    <d v="2024-10-10T00:00:00"/>
    <x v="19"/>
    <x v="1"/>
    <x v="19"/>
    <x v="1"/>
    <x v="1"/>
    <n v="92"/>
  </r>
  <r>
    <n v="388"/>
    <n v="6000057955"/>
    <s v="المديرية العامة للجوازات"/>
    <x v="6"/>
    <d v="2024-10-10T00:00:00"/>
    <x v="19"/>
    <x v="1"/>
    <x v="19"/>
    <x v="2"/>
    <x v="1"/>
    <n v="465.75"/>
  </r>
  <r>
    <n v="389"/>
    <n v="6000057952"/>
    <s v="المديرية العامة للجوازات"/>
    <x v="5"/>
    <d v="2024-10-10T00:00:00"/>
    <x v="19"/>
    <x v="1"/>
    <x v="19"/>
    <x v="2"/>
    <x v="1"/>
    <n v="483"/>
  </r>
  <r>
    <n v="390"/>
    <n v="6000057880"/>
    <s v="إدارة مكافحة المخدرات"/>
    <x v="1"/>
    <d v="2024-10-10T00:00:00"/>
    <x v="19"/>
    <x v="1"/>
    <x v="19"/>
    <x v="2"/>
    <x v="1"/>
    <n v="24302.95"/>
  </r>
  <r>
    <n v="391"/>
    <n v="6000058236"/>
    <s v="مستشفى وادي الدواسر"/>
    <x v="0"/>
    <d v="2024-10-14T00:00:00"/>
    <x v="19"/>
    <x v="1"/>
    <x v="19"/>
    <x v="4"/>
    <x v="1"/>
    <n v="20893.2"/>
  </r>
  <r>
    <n v="392"/>
    <n v="6000058384"/>
    <s v="إدارة مكافحة المخدرات"/>
    <x v="0"/>
    <d v="2024-10-15T00:00:00"/>
    <x v="19"/>
    <x v="1"/>
    <x v="19"/>
    <x v="2"/>
    <x v="1"/>
    <n v="695.75"/>
  </r>
  <r>
    <n v="393"/>
    <n v="6000058407"/>
    <s v="ميناء جازان"/>
    <x v="2"/>
    <d v="2024-10-15T00:00:00"/>
    <x v="19"/>
    <x v="1"/>
    <x v="19"/>
    <x v="4"/>
    <x v="1"/>
    <n v="837.2"/>
  </r>
  <r>
    <n v="394"/>
    <n v="6000058381"/>
    <s v="إدارة مكافحة المخدرات"/>
    <x v="9"/>
    <d v="2024-10-15T00:00:00"/>
    <x v="19"/>
    <x v="1"/>
    <x v="19"/>
    <x v="2"/>
    <x v="1"/>
    <n v="6100.75"/>
  </r>
  <r>
    <n v="395"/>
    <n v="6000058667"/>
    <s v="أمانة منطقة الرياض"/>
    <x v="0"/>
    <d v="2024-10-16T00:00:00"/>
    <x v="19"/>
    <x v="1"/>
    <x v="19"/>
    <x v="2"/>
    <x v="1"/>
    <n v="4743.75"/>
  </r>
  <r>
    <n v="396"/>
    <n v="6000058584"/>
    <s v="بلدية محافظة الدوادمى"/>
    <x v="0"/>
    <d v="2024-10-16T00:00:00"/>
    <x v="19"/>
    <x v="1"/>
    <x v="19"/>
    <x v="2"/>
    <x v="1"/>
    <n v="5566"/>
  </r>
  <r>
    <n v="397"/>
    <n v="6000058750"/>
    <s v="المديرية العامة للجوازات"/>
    <x v="0"/>
    <d v="2024-10-17T00:00:00"/>
    <x v="19"/>
    <x v="1"/>
    <x v="19"/>
    <x v="2"/>
    <x v="1"/>
    <n v="2047"/>
  </r>
  <r>
    <n v="398"/>
    <n v="6000059337"/>
    <s v="ميناء جازان"/>
    <x v="2"/>
    <d v="2024-10-23T00:00:00"/>
    <x v="19"/>
    <x v="1"/>
    <x v="19"/>
    <x v="2"/>
    <x v="1"/>
    <n v="793.5"/>
  </r>
  <r>
    <n v="399"/>
    <n v="6000059496"/>
    <s v="المديرية العامة للجوازات"/>
    <x v="1"/>
    <d v="2024-10-24T00:00:00"/>
    <x v="19"/>
    <x v="1"/>
    <x v="19"/>
    <x v="2"/>
    <x v="1"/>
    <n v="2006.75"/>
  </r>
  <r>
    <n v="400"/>
    <n v="6000059499"/>
    <s v="المديرية العامة للجوازات"/>
    <x v="0"/>
    <d v="2024-10-24T00:00:00"/>
    <x v="19"/>
    <x v="1"/>
    <x v="19"/>
    <x v="2"/>
    <x v="1"/>
    <n v="437"/>
  </r>
  <r>
    <n v="401"/>
    <n v="6000059759"/>
    <s v="تجمع جدة الصحي الأول"/>
    <x v="7"/>
    <d v="2024-10-26T00:00:00"/>
    <x v="19"/>
    <x v="1"/>
    <x v="19"/>
    <x v="1"/>
    <x v="1"/>
    <n v="11620.75"/>
  </r>
  <r>
    <n v="402"/>
    <n v="6000059827"/>
    <s v="بنك التنمية الاجتماعية"/>
    <x v="0"/>
    <d v="2024-10-27T00:00:00"/>
    <x v="19"/>
    <x v="1"/>
    <x v="19"/>
    <x v="4"/>
    <x v="1"/>
    <n v="1281.0999999999999"/>
  </r>
  <r>
    <n v="403"/>
    <n v="6000060080"/>
    <s v="بلدية ينبع النخل"/>
    <x v="1"/>
    <d v="2024-10-29T00:00:00"/>
    <x v="19"/>
    <x v="1"/>
    <x v="19"/>
    <x v="2"/>
    <x v="1"/>
    <n v="4649.45"/>
  </r>
  <r>
    <n v="404"/>
    <n v="6000060403"/>
    <s v="المديرية العامة للجوازات"/>
    <x v="0"/>
    <d v="2024-10-31T00:00:00"/>
    <x v="19"/>
    <x v="1"/>
    <x v="19"/>
    <x v="2"/>
    <x v="1"/>
    <n v="213.9"/>
  </r>
  <r>
    <n v="405"/>
    <n v="6000060475"/>
    <s v="تجمع المدينة المنورة الصحي"/>
    <x v="1"/>
    <d v="2024-11-02T00:00:00"/>
    <x v="20"/>
    <x v="1"/>
    <x v="20"/>
    <x v="2"/>
    <x v="1"/>
    <n v="24828.5"/>
  </r>
  <r>
    <n v="406"/>
    <n v="6000060495"/>
    <s v="إدارة مكافحة المخدرات"/>
    <x v="1"/>
    <d v="2024-11-03T00:00:00"/>
    <x v="20"/>
    <x v="1"/>
    <x v="20"/>
    <x v="2"/>
    <x v="1"/>
    <n v="4899"/>
  </r>
  <r>
    <n v="407"/>
    <n v="6000060503"/>
    <s v="بلدية الدلم"/>
    <x v="0"/>
    <d v="2024-11-03T00:00:00"/>
    <x v="20"/>
    <x v="1"/>
    <x v="20"/>
    <x v="2"/>
    <x v="1"/>
    <n v="3323.5"/>
  </r>
  <r>
    <n v="408"/>
    <n v="6000060820"/>
    <s v="أمارة منطقة الجوف"/>
    <x v="12"/>
    <d v="2024-11-04T00:00:00"/>
    <x v="20"/>
    <x v="1"/>
    <x v="20"/>
    <x v="2"/>
    <x v="1"/>
    <n v="155250"/>
  </r>
  <r>
    <n v="409"/>
    <n v="6000061136"/>
    <s v="أمارة منطقة الجوف"/>
    <x v="12"/>
    <d v="2024-11-06T00:00:00"/>
    <x v="20"/>
    <x v="1"/>
    <x v="20"/>
    <x v="4"/>
    <x v="1"/>
    <n v="26289"/>
  </r>
  <r>
    <n v="410"/>
    <n v="6000061336"/>
    <s v="بلدية جلاجل"/>
    <x v="0"/>
    <d v="2024-11-09T00:00:00"/>
    <x v="20"/>
    <x v="1"/>
    <x v="20"/>
    <x v="2"/>
    <x v="1"/>
    <n v="1205.2"/>
  </r>
  <r>
    <n v="411"/>
    <n v="6000061432"/>
    <s v="إدارة التعليم بمحافظة صبيا"/>
    <x v="2"/>
    <d v="2024-11-10T00:00:00"/>
    <x v="20"/>
    <x v="1"/>
    <x v="20"/>
    <x v="2"/>
    <x v="1"/>
    <n v="11565.55"/>
  </r>
  <r>
    <n v="412"/>
    <n v="6000039287"/>
    <s v="بلدية بدائع العضيان"/>
    <x v="0"/>
    <d v="2024-02-19T00:00:00"/>
    <x v="11"/>
    <x v="1"/>
    <x v="11"/>
    <x v="2"/>
    <x v="1"/>
    <n v="10580"/>
  </r>
  <r>
    <n v="413"/>
    <n v="6000061896"/>
    <s v="بلدية العالية"/>
    <x v="2"/>
    <d v="2024-11-14T00:00:00"/>
    <x v="20"/>
    <x v="1"/>
    <x v="20"/>
    <x v="1"/>
    <x v="1"/>
    <n v="368"/>
  </r>
  <r>
    <n v="414"/>
    <n v="6000061915"/>
    <s v="بلدية محافظة الدوادمى"/>
    <x v="0"/>
    <d v="2024-11-14T00:00:00"/>
    <x v="20"/>
    <x v="1"/>
    <x v="20"/>
    <x v="1"/>
    <x v="1"/>
    <n v="7879.8"/>
  </r>
  <r>
    <n v="415"/>
    <n v="6000062111"/>
    <s v="تجمع المدينة المنورة الصحي"/>
    <x v="1"/>
    <d v="2024-11-18T00:00:00"/>
    <x v="20"/>
    <x v="1"/>
    <x v="20"/>
    <x v="1"/>
    <x v="1"/>
    <n v="104317.65"/>
  </r>
  <r>
    <n v="416"/>
    <n v="6000062244"/>
    <s v="وزارة العدل - الديوان العام"/>
    <x v="0"/>
    <d v="2024-11-19T00:00:00"/>
    <x v="20"/>
    <x v="1"/>
    <x v="20"/>
    <x v="4"/>
    <x v="1"/>
    <n v="6072"/>
  </r>
  <r>
    <n v="417"/>
    <n v="6000063690"/>
    <s v="المديرية العامة للجوازات"/>
    <x v="11"/>
    <d v="2025-01-06T00:00:00"/>
    <x v="21"/>
    <x v="2"/>
    <x v="21"/>
    <x v="2"/>
    <x v="1"/>
    <n v="1518"/>
  </r>
  <r>
    <n v="418"/>
    <n v="6000063724"/>
    <s v="هيئة الفروسية"/>
    <x v="0"/>
    <d v="2025-01-06T00:00:00"/>
    <x v="21"/>
    <x v="2"/>
    <x v="21"/>
    <x v="1"/>
    <x v="1"/>
    <n v="11385"/>
  </r>
  <r>
    <n v="419"/>
    <n v="6000063881"/>
    <s v="المديرية العامة للجوازات"/>
    <x v="6"/>
    <d v="2025-01-09T00:00:00"/>
    <x v="21"/>
    <x v="2"/>
    <x v="21"/>
    <x v="2"/>
    <x v="1"/>
    <n v="378.35"/>
  </r>
  <r>
    <n v="420"/>
    <n v="6000063874"/>
    <s v="المديرية العامة للجوازات"/>
    <x v="6"/>
    <d v="2025-01-09T00:00:00"/>
    <x v="21"/>
    <x v="2"/>
    <x v="21"/>
    <x v="2"/>
    <x v="1"/>
    <n v="690"/>
  </r>
  <r>
    <n v="421"/>
    <n v="6000063878"/>
    <s v="المديرية العامة للجوازات"/>
    <x v="7"/>
    <d v="2025-01-09T00:00:00"/>
    <x v="21"/>
    <x v="2"/>
    <x v="21"/>
    <x v="4"/>
    <x v="1"/>
    <n v="12822.5"/>
  </r>
  <r>
    <n v="422"/>
    <n v="6000063884"/>
    <s v="المديرية العامة للجوازات"/>
    <x v="7"/>
    <d v="2025-01-09T00:00:00"/>
    <x v="21"/>
    <x v="2"/>
    <x v="21"/>
    <x v="2"/>
    <x v="1"/>
    <n v="1229.3499999999999"/>
  </r>
  <r>
    <n v="423"/>
    <n v="6000063879"/>
    <s v="المديرية العامة للجوازات"/>
    <x v="5"/>
    <d v="2025-01-09T00:00:00"/>
    <x v="21"/>
    <x v="2"/>
    <x v="21"/>
    <x v="2"/>
    <x v="1"/>
    <n v="195.5"/>
  </r>
  <r>
    <n v="424"/>
    <n v="6000063886"/>
    <s v="المديرية العامة للجوازات"/>
    <x v="1"/>
    <d v="2025-01-09T00:00:00"/>
    <x v="21"/>
    <x v="2"/>
    <x v="21"/>
    <x v="2"/>
    <x v="1"/>
    <n v="724.5"/>
  </r>
  <r>
    <n v="425"/>
    <n v="6000063890"/>
    <s v="المديرية العامة للجوازات"/>
    <x v="12"/>
    <d v="2025-01-09T00:00:00"/>
    <x v="21"/>
    <x v="2"/>
    <x v="21"/>
    <x v="2"/>
    <x v="1"/>
    <n v="322"/>
  </r>
  <r>
    <n v="426"/>
    <n v="6000063893"/>
    <s v="المديرية العامة للجوازات"/>
    <x v="7"/>
    <d v="2025-01-09T00:00:00"/>
    <x v="21"/>
    <x v="2"/>
    <x v="21"/>
    <x v="2"/>
    <x v="1"/>
    <n v="8395"/>
  </r>
  <r>
    <n v="427"/>
    <n v="6000063888"/>
    <s v="المديرية العامة للجوازات"/>
    <x v="0"/>
    <d v="2025-01-09T00:00:00"/>
    <x v="21"/>
    <x v="2"/>
    <x v="21"/>
    <x v="2"/>
    <x v="1"/>
    <n v="3312"/>
  </r>
  <r>
    <n v="428"/>
    <n v="6000063889"/>
    <s v="المديرية العامة للجوازات"/>
    <x v="0"/>
    <d v="2025-01-09T00:00:00"/>
    <x v="21"/>
    <x v="2"/>
    <x v="21"/>
    <x v="2"/>
    <x v="1"/>
    <n v="8096"/>
  </r>
  <r>
    <n v="429"/>
    <n v="6000063911"/>
    <s v="المديرية العامة للجوازات"/>
    <x v="12"/>
    <d v="2025-01-09T00:00:00"/>
    <x v="21"/>
    <x v="2"/>
    <x v="21"/>
    <x v="2"/>
    <x v="1"/>
    <n v="701.5"/>
  </r>
  <r>
    <n v="430"/>
    <n v="6000064001"/>
    <s v="وزارة العدل - الديوان العام"/>
    <x v="0"/>
    <d v="2025-01-12T00:00:00"/>
    <x v="21"/>
    <x v="2"/>
    <x v="21"/>
    <x v="2"/>
    <x v="1"/>
    <n v="5175"/>
  </r>
  <r>
    <n v="431"/>
    <n v="6000064293"/>
    <s v="بلدية الخبراء"/>
    <x v="4"/>
    <d v="2025-01-16T00:00:00"/>
    <x v="21"/>
    <x v="2"/>
    <x v="21"/>
    <x v="4"/>
    <x v="1"/>
    <n v="7249.6"/>
  </r>
  <r>
    <n v="432"/>
    <n v="6000064414"/>
    <s v="هيئة الإذاعة والتلفزيون"/>
    <x v="0"/>
    <d v="2025-01-19T00:00:00"/>
    <x v="21"/>
    <x v="2"/>
    <x v="21"/>
    <x v="4"/>
    <x v="1"/>
    <n v="134762.75"/>
  </r>
  <r>
    <n v="433"/>
    <n v="6000064419"/>
    <s v="وزارة الشـؤون الاسلامية والدعوة والإرشاد"/>
    <x v="11"/>
    <d v="2025-01-19T00:00:00"/>
    <x v="21"/>
    <x v="2"/>
    <x v="21"/>
    <x v="4"/>
    <x v="1"/>
    <n v="2132.1"/>
  </r>
  <r>
    <n v="434"/>
    <n v="6000064520"/>
    <s v="المديرية العامة للجوازات"/>
    <x v="8"/>
    <d v="2025-01-20T00:00:00"/>
    <x v="21"/>
    <x v="2"/>
    <x v="21"/>
    <x v="2"/>
    <x v="1"/>
    <n v="2566.8000000000002"/>
  </r>
  <r>
    <n v="435"/>
    <n v="6000064512"/>
    <s v="المديرية العامة للجوازات"/>
    <x v="8"/>
    <d v="2025-01-20T00:00:00"/>
    <x v="21"/>
    <x v="2"/>
    <x v="21"/>
    <x v="2"/>
    <x v="1"/>
    <n v="713"/>
  </r>
  <r>
    <n v="436"/>
    <n v="6000064522"/>
    <s v="المديرية العامة للجوازات"/>
    <x v="6"/>
    <d v="2025-01-20T00:00:00"/>
    <x v="21"/>
    <x v="2"/>
    <x v="21"/>
    <x v="2"/>
    <x v="1"/>
    <n v="626.75"/>
  </r>
  <r>
    <n v="437"/>
    <n v="6000064524"/>
    <s v="المديرية العامة للجوازات"/>
    <x v="8"/>
    <d v="2025-01-20T00:00:00"/>
    <x v="21"/>
    <x v="2"/>
    <x v="21"/>
    <x v="2"/>
    <x v="1"/>
    <n v="276"/>
  </r>
  <r>
    <n v="438"/>
    <n v="6000064514"/>
    <s v="المديرية العامة للجوازات"/>
    <x v="8"/>
    <d v="2025-01-20T00:00:00"/>
    <x v="21"/>
    <x v="2"/>
    <x v="21"/>
    <x v="4"/>
    <x v="1"/>
    <n v="189.75"/>
  </r>
  <r>
    <n v="439"/>
    <n v="6000064525"/>
    <s v="المديرية العامة للجوازات"/>
    <x v="8"/>
    <d v="2025-01-20T00:00:00"/>
    <x v="21"/>
    <x v="2"/>
    <x v="21"/>
    <x v="2"/>
    <x v="1"/>
    <n v="552"/>
  </r>
  <r>
    <n v="440"/>
    <n v="6000064516"/>
    <s v="المديرية العامة للجوازات"/>
    <x v="8"/>
    <d v="2025-01-20T00:00:00"/>
    <x v="21"/>
    <x v="2"/>
    <x v="21"/>
    <x v="2"/>
    <x v="1"/>
    <n v="339.25"/>
  </r>
  <r>
    <n v="441"/>
    <n v="6000064530"/>
    <s v="المديرية العامة للجوازات"/>
    <x v="8"/>
    <d v="2025-01-20T00:00:00"/>
    <x v="21"/>
    <x v="2"/>
    <x v="21"/>
    <x v="2"/>
    <x v="1"/>
    <n v="1012"/>
  </r>
  <r>
    <n v="442"/>
    <n v="6000064527"/>
    <s v="المديرية العامة للجوازات"/>
    <x v="8"/>
    <d v="2025-01-20T00:00:00"/>
    <x v="21"/>
    <x v="2"/>
    <x v="21"/>
    <x v="2"/>
    <x v="1"/>
    <n v="672.75"/>
  </r>
  <r>
    <n v="443"/>
    <n v="6000064531"/>
    <s v="المديرية العامة للجوازات"/>
    <x v="0"/>
    <d v="2025-01-20T00:00:00"/>
    <x v="21"/>
    <x v="2"/>
    <x v="21"/>
    <x v="2"/>
    <x v="1"/>
    <n v="12443"/>
  </r>
  <r>
    <n v="444"/>
    <n v="6000064532"/>
    <s v="المديرية العامة للجوازات"/>
    <x v="1"/>
    <d v="2025-01-20T00:00:00"/>
    <x v="21"/>
    <x v="2"/>
    <x v="21"/>
    <x v="2"/>
    <x v="1"/>
    <n v="552"/>
  </r>
  <r>
    <n v="445"/>
    <n v="6000064533"/>
    <s v="المديرية العامة للجوازات"/>
    <x v="1"/>
    <d v="2025-01-20T00:00:00"/>
    <x v="21"/>
    <x v="2"/>
    <x v="21"/>
    <x v="2"/>
    <x v="1"/>
    <n v="1414.5"/>
  </r>
  <r>
    <n v="446"/>
    <n v="6000064818"/>
    <s v="بلدية البدع"/>
    <x v="9"/>
    <d v="2025-01-22T00:00:00"/>
    <x v="21"/>
    <x v="2"/>
    <x v="21"/>
    <x v="4"/>
    <x v="1"/>
    <n v="10766.3"/>
  </r>
  <r>
    <n v="447"/>
    <n v="6000065034"/>
    <s v="أمانة منطقة الرياض"/>
    <x v="0"/>
    <d v="2025-01-26T00:00:00"/>
    <x v="21"/>
    <x v="2"/>
    <x v="21"/>
    <x v="4"/>
    <x v="1"/>
    <n v="21614.25"/>
  </r>
  <r>
    <n v="448"/>
    <n v="6000065713"/>
    <s v="وزارة الشـؤون الاسلامية والدعوة والإرشاد"/>
    <x v="1"/>
    <d v="2025-01-30T00:00:00"/>
    <x v="21"/>
    <x v="2"/>
    <x v="21"/>
    <x v="4"/>
    <x v="1"/>
    <n v="1919.35"/>
  </r>
  <r>
    <n v="449"/>
    <n v="6000065890"/>
    <s v="جامعة طيبة"/>
    <x v="1"/>
    <d v="2025-02-03T00:00:00"/>
    <x v="22"/>
    <x v="2"/>
    <x v="22"/>
    <x v="2"/>
    <x v="1"/>
    <n v="9171.25"/>
  </r>
  <r>
    <n v="450"/>
    <n v="6000066095"/>
    <s v="ديوان المظالم"/>
    <x v="0"/>
    <d v="2025-02-04T00:00:00"/>
    <x v="22"/>
    <x v="2"/>
    <x v="22"/>
    <x v="2"/>
    <x v="1"/>
    <n v="586.5"/>
  </r>
  <r>
    <n v="451"/>
    <n v="6000066191"/>
    <s v="بلدية الدلم"/>
    <x v="0"/>
    <d v="2025-02-05T00:00:00"/>
    <x v="22"/>
    <x v="2"/>
    <x v="22"/>
    <x v="2"/>
    <x v="1"/>
    <n v="4542.5"/>
  </r>
  <r>
    <n v="452"/>
    <n v="6000066274"/>
    <s v="المديرية العامة للجوازات"/>
    <x v="10"/>
    <d v="2025-02-06T00:00:00"/>
    <x v="22"/>
    <x v="2"/>
    <x v="22"/>
    <x v="2"/>
    <x v="1"/>
    <n v="195.5"/>
  </r>
  <r>
    <n v="453"/>
    <n v="6000066286"/>
    <s v="المديرية العامة للجوازات"/>
    <x v="0"/>
    <d v="2025-02-06T00:00:00"/>
    <x v="22"/>
    <x v="2"/>
    <x v="22"/>
    <x v="4"/>
    <x v="1"/>
    <n v="2047"/>
  </r>
  <r>
    <n v="454"/>
    <n v="6000066288"/>
    <s v="المديرية العامة للجوازات"/>
    <x v="6"/>
    <d v="2025-02-06T00:00:00"/>
    <x v="22"/>
    <x v="2"/>
    <x v="22"/>
    <x v="4"/>
    <x v="1"/>
    <n v="333.5"/>
  </r>
  <r>
    <n v="455"/>
    <n v="6000066290"/>
    <s v="المديرية العامة للجوازات"/>
    <x v="6"/>
    <d v="2025-02-06T00:00:00"/>
    <x v="22"/>
    <x v="2"/>
    <x v="22"/>
    <x v="2"/>
    <x v="1"/>
    <n v="897"/>
  </r>
  <r>
    <n v="456"/>
    <n v="6000066278"/>
    <s v="مستشفى الملك فهد بجدة"/>
    <x v="7"/>
    <d v="2025-02-06T00:00:00"/>
    <x v="22"/>
    <x v="2"/>
    <x v="22"/>
    <x v="1"/>
    <x v="1"/>
    <n v="31625"/>
  </r>
  <r>
    <n v="457"/>
    <n v="6000066292"/>
    <s v="مستشفى الملك فهد بجدة"/>
    <x v="7"/>
    <d v="2025-02-06T00:00:00"/>
    <x v="22"/>
    <x v="2"/>
    <x v="22"/>
    <x v="1"/>
    <x v="1"/>
    <n v="31625"/>
  </r>
  <r>
    <n v="458"/>
    <n v="6000066279"/>
    <s v="مستشفى الملك فهد بجدة"/>
    <x v="7"/>
    <d v="2025-02-06T00:00:00"/>
    <x v="22"/>
    <x v="2"/>
    <x v="22"/>
    <x v="1"/>
    <x v="1"/>
    <n v="51750"/>
  </r>
  <r>
    <n v="459"/>
    <n v="6000066521"/>
    <s v="مستشفى حفر الباطن"/>
    <x v="6"/>
    <d v="2025-02-09T00:00:00"/>
    <x v="22"/>
    <x v="2"/>
    <x v="22"/>
    <x v="1"/>
    <x v="1"/>
    <n v="117990"/>
  </r>
  <r>
    <n v="460"/>
    <n v="6000066549"/>
    <s v="مستشفى حفر الباطن"/>
    <x v="6"/>
    <d v="2025-02-10T00:00:00"/>
    <x v="22"/>
    <x v="2"/>
    <x v="22"/>
    <x v="2"/>
    <x v="1"/>
    <n v="3162.5"/>
  </r>
  <r>
    <n v="461"/>
    <n v="6000066554"/>
    <s v="مستشفى حفر الباطن"/>
    <x v="6"/>
    <d v="2025-02-10T00:00:00"/>
    <x v="22"/>
    <x v="2"/>
    <x v="22"/>
    <x v="2"/>
    <x v="1"/>
    <n v="9056.25"/>
  </r>
  <r>
    <n v="462"/>
    <n v="6000066562"/>
    <s v="مستشفى حفر الباطن"/>
    <x v="6"/>
    <d v="2025-02-10T00:00:00"/>
    <x v="22"/>
    <x v="2"/>
    <x v="22"/>
    <x v="2"/>
    <x v="1"/>
    <n v="9056.25"/>
  </r>
  <r>
    <n v="463"/>
    <n v="6000066563"/>
    <s v="مستشفى حفر الباطن"/>
    <x v="6"/>
    <d v="2025-02-10T00:00:00"/>
    <x v="22"/>
    <x v="2"/>
    <x v="22"/>
    <x v="2"/>
    <x v="1"/>
    <n v="9056.25"/>
  </r>
  <r>
    <n v="464"/>
    <n v="6000066555"/>
    <s v="مستشفى حفر الباطن"/>
    <x v="6"/>
    <d v="2025-02-10T00:00:00"/>
    <x v="22"/>
    <x v="2"/>
    <x v="22"/>
    <x v="2"/>
    <x v="1"/>
    <n v="9056.25"/>
  </r>
  <r>
    <n v="465"/>
    <n v="6000066751"/>
    <s v="مستشفى حفر الباطن"/>
    <x v="6"/>
    <d v="2025-02-11T00:00:00"/>
    <x v="22"/>
    <x v="2"/>
    <x v="22"/>
    <x v="2"/>
    <x v="1"/>
    <n v="2679.5"/>
  </r>
  <r>
    <n v="466"/>
    <n v="6000066793"/>
    <s v="أدارة الموارد الذاتية بصحة جدة"/>
    <x v="7"/>
    <d v="2025-02-11T00:00:00"/>
    <x v="22"/>
    <x v="2"/>
    <x v="22"/>
    <x v="4"/>
    <x v="1"/>
    <n v="26507.5"/>
  </r>
  <r>
    <n v="467"/>
    <n v="6000066800"/>
    <s v="أدارة الموارد الذاتية بصحة جدة"/>
    <x v="7"/>
    <d v="2025-02-11T00:00:00"/>
    <x v="22"/>
    <x v="2"/>
    <x v="22"/>
    <x v="4"/>
    <x v="1"/>
    <n v="465.75"/>
  </r>
  <r>
    <n v="468"/>
    <n v="6000066799"/>
    <s v="أدارة الموارد الذاتية بصحة جدة"/>
    <x v="7"/>
    <d v="2025-02-11T00:00:00"/>
    <x v="22"/>
    <x v="2"/>
    <x v="22"/>
    <x v="4"/>
    <x v="1"/>
    <n v="1414.5"/>
  </r>
  <r>
    <n v="469"/>
    <n v="6000067154"/>
    <s v="جامعة نجران"/>
    <x v="5"/>
    <d v="2025-02-16T00:00:00"/>
    <x v="22"/>
    <x v="2"/>
    <x v="22"/>
    <x v="2"/>
    <x v="1"/>
    <n v="948.75"/>
  </r>
  <r>
    <n v="470"/>
    <n v="6000067216"/>
    <s v="هيئة الإذاعة والتلفزيون"/>
    <x v="0"/>
    <d v="2025-02-16T00:00:00"/>
    <x v="22"/>
    <x v="2"/>
    <x v="22"/>
    <x v="4"/>
    <x v="1"/>
    <n v="586.5"/>
  </r>
  <r>
    <n v="471"/>
    <n v="6000067323"/>
    <s v="جامعة نجران"/>
    <x v="5"/>
    <d v="2025-02-17T00:00:00"/>
    <x v="22"/>
    <x v="2"/>
    <x v="22"/>
    <x v="4"/>
    <x v="1"/>
    <n v="16042.5"/>
  </r>
  <r>
    <n v="472"/>
    <n v="6000067579"/>
    <s v="المجلس الأعلى للقضاء"/>
    <x v="0"/>
    <d v="2025-02-19T00:00:00"/>
    <x v="22"/>
    <x v="2"/>
    <x v="22"/>
    <x v="2"/>
    <x v="1"/>
    <n v="40192.5"/>
  </r>
  <r>
    <n v="473"/>
    <n v="6000067633"/>
    <s v="وزارة الشـؤون الاسلامية والدعوة والإرشاد"/>
    <x v="0"/>
    <d v="2025-02-20T00:00:00"/>
    <x v="22"/>
    <x v="2"/>
    <x v="22"/>
    <x v="4"/>
    <x v="1"/>
    <n v="15525"/>
  </r>
  <r>
    <n v="474"/>
    <n v="6000067766"/>
    <s v="وزارة الشـؤون الاسلامية والدعوة والإرشاد"/>
    <x v="0"/>
    <d v="2025-02-20T00:00:00"/>
    <x v="22"/>
    <x v="2"/>
    <x v="22"/>
    <x v="2"/>
    <x v="1"/>
    <n v="4335.5"/>
  </r>
  <r>
    <n v="475"/>
    <n v="6000067839"/>
    <s v="إدارة مكافحة المخدرات بمنطقة نجران"/>
    <x v="5"/>
    <d v="2025-02-24T00:00:00"/>
    <x v="22"/>
    <x v="2"/>
    <x v="22"/>
    <x v="2"/>
    <x v="1"/>
    <n v="16773.900000000001"/>
  </r>
  <r>
    <n v="476"/>
    <n v="6000068036"/>
    <s v="مستشفى المدينة المنورة"/>
    <x v="1"/>
    <d v="2025-02-26T00:00:00"/>
    <x v="22"/>
    <x v="2"/>
    <x v="22"/>
    <x v="4"/>
    <x v="1"/>
    <n v="437"/>
  </r>
  <r>
    <n v="477"/>
    <n v="6000068175"/>
    <s v="المديرية العامة للجوازات"/>
    <x v="0"/>
    <d v="2025-02-27T00:00:00"/>
    <x v="22"/>
    <x v="2"/>
    <x v="22"/>
    <x v="4"/>
    <x v="1"/>
    <n v="8124.75"/>
  </r>
  <r>
    <n v="478"/>
    <n v="6000068177"/>
    <s v="المديرية العامة للجوازات"/>
    <x v="6"/>
    <d v="2025-02-27T00:00:00"/>
    <x v="22"/>
    <x v="2"/>
    <x v="22"/>
    <x v="4"/>
    <x v="1"/>
    <n v="235.75"/>
  </r>
  <r>
    <n v="479"/>
    <n v="6000068167"/>
    <s v="المديرية العامة للجوازات"/>
    <x v="0"/>
    <d v="2025-02-27T00:00:00"/>
    <x v="22"/>
    <x v="2"/>
    <x v="22"/>
    <x v="1"/>
    <x v="1"/>
    <n v="905"/>
  </r>
  <r>
    <n v="480"/>
    <n v="6000068210"/>
    <s v="مستشفى الجبيل"/>
    <x v="6"/>
    <d v="2025-02-27T00:00:00"/>
    <x v="22"/>
    <x v="2"/>
    <x v="22"/>
    <x v="2"/>
    <x v="1"/>
    <n v="4025"/>
  </r>
  <r>
    <n v="481"/>
    <n v="6000068254"/>
    <s v="بلدية جلاجل"/>
    <x v="0"/>
    <d v="2025-02-27T00:00:00"/>
    <x v="22"/>
    <x v="2"/>
    <x v="22"/>
    <x v="2"/>
    <x v="1"/>
    <n v="5646.5"/>
  </r>
  <r>
    <n v="482"/>
    <n v="6000068291"/>
    <s v="مستشفى المدينة المنورة"/>
    <x v="1"/>
    <d v="2025-03-02T00:00:00"/>
    <x v="23"/>
    <x v="2"/>
    <x v="23"/>
    <x v="2"/>
    <x v="1"/>
    <n v="1150"/>
  </r>
  <r>
    <n v="483"/>
    <n v="6000068359"/>
    <s v="وكالة الحرس الوطني القطاع الشرقي"/>
    <x v="6"/>
    <d v="2025-03-03T00:00:00"/>
    <x v="23"/>
    <x v="2"/>
    <x v="23"/>
    <x v="1"/>
    <x v="1"/>
    <n v="63.25"/>
  </r>
  <r>
    <n v="484"/>
    <n v="6000068554"/>
    <s v="الرئاسة العامة لهيئات الأمر بالمعروف والنهي عن المنكر"/>
    <x v="2"/>
    <d v="2025-03-05T00:00:00"/>
    <x v="23"/>
    <x v="2"/>
    <x v="23"/>
    <x v="2"/>
    <x v="1"/>
    <n v="189.75"/>
  </r>
  <r>
    <n v="485"/>
    <n v="6000068557"/>
    <s v="كلية الملك عبدالله  للدفاع الجوي"/>
    <x v="7"/>
    <d v="2025-03-05T00:00:00"/>
    <x v="23"/>
    <x v="2"/>
    <x v="23"/>
    <x v="1"/>
    <x v="1"/>
    <n v="204700"/>
  </r>
  <r>
    <n v="486"/>
    <n v="6000068649"/>
    <s v="بلدية تمير"/>
    <x v="0"/>
    <d v="2025-03-06T00:00:00"/>
    <x v="23"/>
    <x v="2"/>
    <x v="23"/>
    <x v="1"/>
    <x v="1"/>
    <n v="20558.55"/>
  </r>
  <r>
    <n v="487"/>
    <n v="6000069109"/>
    <s v="الرئاسة العامة لهيئات الأمر بالمعروف والنهي عن المنكر"/>
    <x v="7"/>
    <d v="2025-03-12T00:00:00"/>
    <x v="23"/>
    <x v="2"/>
    <x v="23"/>
    <x v="1"/>
    <x v="1"/>
    <n v="915.4"/>
  </r>
  <r>
    <n v="488"/>
    <n v="6000069337"/>
    <s v="أدارة الموارد الذاتية بصحة جدة"/>
    <x v="7"/>
    <d v="2025-03-16T00:00:00"/>
    <x v="23"/>
    <x v="2"/>
    <x v="23"/>
    <x v="1"/>
    <x v="1"/>
    <n v="3645.5"/>
  </r>
  <r>
    <n v="489"/>
    <n v="6000069573"/>
    <s v="بلدية محافظة المخواة"/>
    <x v="10"/>
    <d v="2025-03-17T00:00:00"/>
    <x v="23"/>
    <x v="2"/>
    <x v="23"/>
    <x v="2"/>
    <x v="1"/>
    <n v="22494"/>
  </r>
  <r>
    <n v="490"/>
    <n v="6000069867"/>
    <s v="وزارة البيئة والمياه والزراعة"/>
    <x v="5"/>
    <d v="2025-03-20T00:00:00"/>
    <x v="23"/>
    <x v="2"/>
    <x v="23"/>
    <x v="1"/>
    <x v="1"/>
    <n v="189.75"/>
  </r>
  <r>
    <n v="491"/>
    <n v="6000070606"/>
    <s v="القوات البرية"/>
    <x v="2"/>
    <d v="2025-04-08T00:00:00"/>
    <x v="24"/>
    <x v="2"/>
    <x v="24"/>
    <x v="1"/>
    <x v="1"/>
    <n v="422579"/>
  </r>
  <r>
    <n v="492"/>
    <n v="6000070598"/>
    <s v="مستشفى وادي الدواسر"/>
    <x v="0"/>
    <d v="2025-04-08T00:00:00"/>
    <x v="24"/>
    <x v="2"/>
    <x v="24"/>
    <x v="1"/>
    <x v="1"/>
    <n v="73197.5"/>
  </r>
  <r>
    <n v="493"/>
    <n v="6000070643"/>
    <s v="بلدية ينبع النخل"/>
    <x v="1"/>
    <d v="2025-04-09T00:00:00"/>
    <x v="24"/>
    <x v="2"/>
    <x v="24"/>
    <x v="1"/>
    <x v="1"/>
    <n v="1426"/>
  </r>
  <r>
    <n v="494"/>
    <n v="6000070725"/>
    <s v="إدارة مكافحة المخدرات بمنطقة عسير"/>
    <x v="8"/>
    <d v="2025-04-09T00:00:00"/>
    <x v="24"/>
    <x v="2"/>
    <x v="24"/>
    <x v="1"/>
    <x v="1"/>
    <n v="39917.65"/>
  </r>
  <r>
    <n v="495"/>
    <n v="6000070765"/>
    <s v="إدارة مكافحة المخدرات بمنطقة تبوك"/>
    <x v="9"/>
    <d v="2025-04-09T00:00:00"/>
    <x v="24"/>
    <x v="2"/>
    <x v="24"/>
    <x v="1"/>
    <x v="1"/>
    <n v="5554.5"/>
  </r>
  <r>
    <n v="496"/>
    <n v="6000070846"/>
    <s v="القوات البرية"/>
    <x v="2"/>
    <d v="2025-04-10T00:00:00"/>
    <x v="24"/>
    <x v="2"/>
    <x v="24"/>
    <x v="1"/>
    <x v="1"/>
    <n v="10764"/>
  </r>
  <r>
    <n v="497"/>
    <n v="6000070885"/>
    <s v="تجمع المدينة المنورة الصحي"/>
    <x v="1"/>
    <d v="2025-04-10T00:00:00"/>
    <x v="24"/>
    <x v="2"/>
    <x v="24"/>
    <x v="1"/>
    <x v="1"/>
    <n v="625763.30000000005"/>
  </r>
  <r>
    <n v="498"/>
    <n v="6000070898"/>
    <s v="بلدية محافظة الدوادمى"/>
    <x v="0"/>
    <d v="2025-04-10T00:00:00"/>
    <x v="24"/>
    <x v="2"/>
    <x v="24"/>
    <x v="1"/>
    <x v="1"/>
    <n v="20648.25"/>
  </r>
  <r>
    <n v="499"/>
    <n v="6000071217"/>
    <s v="أدارة الموارد الذاتية بصحة جدة"/>
    <x v="7"/>
    <d v="2025-04-14T00:00:00"/>
    <x v="24"/>
    <x v="2"/>
    <x v="24"/>
    <x v="1"/>
    <x v="1"/>
    <n v="30285.25"/>
  </r>
  <r>
    <n v="500"/>
    <n v="6000071511"/>
    <s v="جامعة الإمام عبدالرحمن بن فيصل"/>
    <x v="6"/>
    <d v="2025-04-15T00:00:00"/>
    <x v="24"/>
    <x v="2"/>
    <x v="24"/>
    <x v="1"/>
    <x v="1"/>
    <n v="18759.95"/>
  </r>
  <r>
    <n v="501"/>
    <n v="6000071849"/>
    <s v="إدارة مكافحة المخدرات بمنطقة المدينة المنورة"/>
    <x v="1"/>
    <d v="2025-04-20T00:00:00"/>
    <x v="24"/>
    <x v="2"/>
    <x v="24"/>
    <x v="1"/>
    <x v="1"/>
    <n v="9549.6"/>
  </r>
  <r>
    <n v="502"/>
    <n v="6000071977"/>
    <s v="بلدية محافظة القرى"/>
    <x v="10"/>
    <d v="2025-04-21T00:00:00"/>
    <x v="24"/>
    <x v="2"/>
    <x v="24"/>
    <x v="1"/>
    <x v="1"/>
    <n v="540.5"/>
  </r>
  <r>
    <n v="503"/>
    <n v="6000071978"/>
    <s v="بلدية محافظة القرى"/>
    <x v="10"/>
    <d v="2025-04-21T00:00:00"/>
    <x v="24"/>
    <x v="2"/>
    <x v="24"/>
    <x v="1"/>
    <x v="1"/>
    <n v="2346"/>
  </r>
  <r>
    <n v="504"/>
    <n v="6000071988"/>
    <s v="بلدية محافظة القرى"/>
    <x v="10"/>
    <d v="2025-04-21T00:00:00"/>
    <x v="24"/>
    <x v="2"/>
    <x v="24"/>
    <x v="1"/>
    <x v="1"/>
    <n v="6325"/>
  </r>
  <r>
    <n v="505"/>
    <n v="6000071989"/>
    <s v="بلدية محافظة القرى"/>
    <x v="10"/>
    <d v="2025-04-21T00:00:00"/>
    <x v="24"/>
    <x v="2"/>
    <x v="24"/>
    <x v="1"/>
    <x v="1"/>
    <n v="1552.5"/>
  </r>
  <r>
    <n v="506"/>
    <n v="6000072131"/>
    <s v="الديوان العام لرئاسة أمن الدولة"/>
    <x v="0"/>
    <d v="2025-04-22T00:00:00"/>
    <x v="24"/>
    <x v="2"/>
    <x v="24"/>
    <x v="1"/>
    <x v="1"/>
    <n v="22367.5"/>
  </r>
  <r>
    <n v="507"/>
    <n v="6000072216"/>
    <s v="وزارة البيئة والمياه والزراعة"/>
    <x v="1"/>
    <d v="2025-04-22T00:00:00"/>
    <x v="24"/>
    <x v="2"/>
    <x v="24"/>
    <x v="1"/>
    <x v="1"/>
    <n v="293.25"/>
  </r>
  <r>
    <n v="508"/>
    <n v="6000072221"/>
    <s v="وزارة الشـؤون الاسلامية والدعوة والإرشاد"/>
    <x v="7"/>
    <d v="2025-04-22T00:00:00"/>
    <x v="24"/>
    <x v="2"/>
    <x v="24"/>
    <x v="1"/>
    <x v="1"/>
    <n v="149040"/>
  </r>
  <r>
    <n v="509"/>
    <n v="6000072370"/>
    <s v="بلدية محافظة القرى"/>
    <x v="10"/>
    <d v="2025-04-23T00:00:00"/>
    <x v="24"/>
    <x v="2"/>
    <x v="24"/>
    <x v="1"/>
    <x v="1"/>
    <n v="2794.5"/>
  </r>
  <r>
    <n v="510"/>
    <n v="6000072789"/>
    <s v="المديرية العامة للجوازات"/>
    <x v="9"/>
    <d v="2025-04-28T00:00:00"/>
    <x v="24"/>
    <x v="2"/>
    <x v="24"/>
    <x v="1"/>
    <x v="1"/>
    <n v="63.25"/>
  </r>
  <r>
    <n v="511"/>
    <n v="6000073074"/>
    <s v="جامعة تبوك"/>
    <x v="9"/>
    <d v="2025-04-30T00:00:00"/>
    <x v="24"/>
    <x v="2"/>
    <x v="24"/>
    <x v="1"/>
    <x v="1"/>
    <n v="8165"/>
  </r>
  <r>
    <n v="512"/>
    <n v="6000073104"/>
    <s v="وزارة الشـؤون الاسلامية والدعوة والإرشاد"/>
    <x v="0"/>
    <d v="2025-04-30T00:00:00"/>
    <x v="24"/>
    <x v="2"/>
    <x v="24"/>
    <x v="1"/>
    <x v="1"/>
    <n v="16715.25"/>
  </r>
  <r>
    <n v="513"/>
    <n v="6000073120"/>
    <s v="هيئة الإذاعة والتلفزيون"/>
    <x v="0"/>
    <d v="2025-04-30T00:00:00"/>
    <x v="24"/>
    <x v="2"/>
    <x v="24"/>
    <x v="1"/>
    <x v="1"/>
    <n v="8004"/>
  </r>
  <r>
    <n v="514"/>
    <n v="6000073478"/>
    <s v="وزارة الشـؤون الاسلامية والدعوة والإرشاد"/>
    <x v="0"/>
    <d v="2025-05-05T00:00:00"/>
    <x v="25"/>
    <x v="2"/>
    <x v="25"/>
    <x v="1"/>
    <x v="1"/>
    <n v="1541"/>
  </r>
  <r>
    <n v="515"/>
    <n v="6000073582"/>
    <s v="المديرية العامة للجوازات"/>
    <x v="8"/>
    <d v="2025-05-06T00:00:00"/>
    <x v="25"/>
    <x v="2"/>
    <x v="25"/>
    <x v="1"/>
    <x v="1"/>
    <n v="124.2"/>
  </r>
  <r>
    <n v="516"/>
    <n v="6000073591"/>
    <s v="المديرية العامة للجوازات"/>
    <x v="11"/>
    <d v="2025-05-06T00:00:00"/>
    <x v="25"/>
    <x v="2"/>
    <x v="25"/>
    <x v="1"/>
    <x v="1"/>
    <n v="587.65"/>
  </r>
  <r>
    <n v="517"/>
    <n v="6000073661"/>
    <s v="بنك التنمية الاجتماعية"/>
    <x v="0"/>
    <d v="2025-05-06T00:00:00"/>
    <x v="25"/>
    <x v="2"/>
    <x v="25"/>
    <x v="1"/>
    <x v="1"/>
    <n v="540.5"/>
  </r>
  <r>
    <n v="518"/>
    <n v="6000073708"/>
    <s v="القوات البرية"/>
    <x v="0"/>
    <d v="2025-05-06T00:00:00"/>
    <x v="25"/>
    <x v="2"/>
    <x v="25"/>
    <x v="1"/>
    <x v="1"/>
    <n v="26487.95"/>
  </r>
  <r>
    <n v="519"/>
    <n v="6000073813"/>
    <s v="جامعة جازان"/>
    <x v="2"/>
    <d v="2025-05-07T00:00:00"/>
    <x v="25"/>
    <x v="2"/>
    <x v="25"/>
    <x v="1"/>
    <x v="1"/>
    <n v="128989.75"/>
  </r>
  <r>
    <n v="520"/>
    <n v="6000073955"/>
    <s v="القوات البرية"/>
    <x v="5"/>
    <d v="2025-05-08T00:00:00"/>
    <x v="25"/>
    <x v="2"/>
    <x v="25"/>
    <x v="1"/>
    <x v="1"/>
    <n v="16162.1"/>
  </r>
  <r>
    <n v="521"/>
    <n v="6000073991"/>
    <s v="المديرية العامة للأحوال المدنية"/>
    <x v="0"/>
    <d v="2025-05-08T00:00:00"/>
    <x v="25"/>
    <x v="2"/>
    <x v="25"/>
    <x v="1"/>
    <x v="1"/>
    <n v="625657.5"/>
  </r>
  <r>
    <n v="522"/>
    <n v="6000074574"/>
    <s v="تجمع الرياض الصحي الأول"/>
    <x v="0"/>
    <d v="2025-05-08T00:00:00"/>
    <x v="25"/>
    <x v="2"/>
    <x v="25"/>
    <x v="1"/>
    <x v="1"/>
    <n v="19854.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0DA005-AB49-4232-A612-E44A36A2427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27:E29" firstHeaderRow="0" firstDataRow="1" firstDataCol="1"/>
  <pivotFields count="11">
    <pivotField showAll="0"/>
    <pivotField showAll="0"/>
    <pivotField showAll="0"/>
    <pivotField showAll="0">
      <items count="15">
        <item x="10"/>
        <item x="12"/>
        <item x="3"/>
        <item x="0"/>
        <item x="6"/>
        <item x="4"/>
        <item x="1"/>
        <item x="9"/>
        <item x="2"/>
        <item x="11"/>
        <item x="8"/>
        <item x="7"/>
        <item x="5"/>
        <item m="1" x="13"/>
        <item t="default"/>
      </items>
    </pivotField>
    <pivotField numFmtId="14" showAll="0"/>
    <pivotField showAll="0"/>
    <pivotField axis="axisRow" showAll="0">
      <items count="4">
        <item h="1" x="0"/>
        <item h="1" x="1"/>
        <item x="2"/>
        <item t="default"/>
      </items>
    </pivotField>
    <pivotField showAll="0"/>
    <pivotField showAll="0">
      <items count="10">
        <item m="1" x="8"/>
        <item x="0"/>
        <item m="1" x="7"/>
        <item x="1"/>
        <item x="3"/>
        <item x="4"/>
        <item m="1" x="6"/>
        <item x="2"/>
        <item m="1" x="5"/>
        <item t="default"/>
      </items>
    </pivotField>
    <pivotField showAll="0">
      <items count="5">
        <item h="1" m="1" x="3"/>
        <item x="1"/>
        <item h="1" x="0"/>
        <item h="1" m="1" x="2"/>
        <item t="default"/>
      </items>
    </pivotField>
    <pivotField dataField="1" numFmtId="4" showAll="0"/>
  </pivotFields>
  <rowFields count="1">
    <field x="6"/>
  </rowFields>
  <rowItems count="2">
    <i>
      <x v="2"/>
    </i>
    <i t="grand">
      <x/>
    </i>
  </rowItems>
  <colFields count="1">
    <field x="-2"/>
  </colFields>
  <colItems count="2">
    <i>
      <x/>
    </i>
    <i i="1">
      <x v="1"/>
    </i>
  </colItems>
  <dataFields count="2">
    <dataField name="Sum of المبلغ" fld="10" baseField="0" baseItem="0" numFmtId="4"/>
    <dataField name="Count of المبلغ2" fld="10" subtotal="count" baseField="6" baseItem="0"/>
  </dataFields>
  <formats count="18">
    <format dxfId="48">
      <pivotArea type="all" dataOnly="0" outline="0" fieldPosition="0"/>
    </format>
    <format dxfId="47">
      <pivotArea outline="0" collapsedLevelsAreSubtotals="1" fieldPosition="0"/>
    </format>
    <format dxfId="46">
      <pivotArea field="6" type="button" dataOnly="0" labelOnly="1" outline="0" axis="axisRow" fieldPosition="0"/>
    </format>
    <format dxfId="45">
      <pivotArea dataOnly="0" labelOnly="1" fieldPosition="0">
        <references count="1">
          <reference field="6" count="0"/>
        </references>
      </pivotArea>
    </format>
    <format dxfId="44">
      <pivotArea dataOnly="0" labelOnly="1" grandRow="1" outline="0" fieldPosition="0"/>
    </format>
    <format dxfId="43">
      <pivotArea dataOnly="0" labelOnly="1" outline="0" fieldPosition="0">
        <references count="1">
          <reference field="4294967294" count="2">
            <x v="0"/>
            <x v="1"/>
          </reference>
        </references>
      </pivotArea>
    </format>
    <format dxfId="42">
      <pivotArea type="all" dataOnly="0" outline="0" fieldPosition="0"/>
    </format>
    <format dxfId="41">
      <pivotArea outline="0" collapsedLevelsAreSubtotals="1" fieldPosition="0"/>
    </format>
    <format dxfId="40">
      <pivotArea field="6" type="button" dataOnly="0" labelOnly="1" outline="0" axis="axisRow" fieldPosition="0"/>
    </format>
    <format dxfId="39">
      <pivotArea dataOnly="0" labelOnly="1" fieldPosition="0">
        <references count="1">
          <reference field="6" count="0"/>
        </references>
      </pivotArea>
    </format>
    <format dxfId="38">
      <pivotArea dataOnly="0" labelOnly="1" grandRow="1" outline="0" fieldPosition="0"/>
    </format>
    <format dxfId="37">
      <pivotArea dataOnly="0" labelOnly="1" outline="0" fieldPosition="0">
        <references count="1">
          <reference field="4294967294" count="2">
            <x v="0"/>
            <x v="1"/>
          </reference>
        </references>
      </pivotArea>
    </format>
    <format dxfId="36">
      <pivotArea type="all" dataOnly="0" outline="0" fieldPosition="0"/>
    </format>
    <format dxfId="35">
      <pivotArea outline="0" collapsedLevelsAreSubtotals="1" fieldPosition="0"/>
    </format>
    <format dxfId="34">
      <pivotArea field="6" type="button" dataOnly="0" labelOnly="1" outline="0" axis="axisRow" fieldPosition="0"/>
    </format>
    <format dxfId="33">
      <pivotArea dataOnly="0" labelOnly="1" fieldPosition="0">
        <references count="1">
          <reference field="6" count="0"/>
        </references>
      </pivotArea>
    </format>
    <format dxfId="32">
      <pivotArea dataOnly="0" labelOnly="1" grandRow="1" outline="0" fieldPosition="0"/>
    </format>
    <format dxfId="31">
      <pivotArea dataOnly="0" labelOnly="1" outline="0" fieldPosition="0">
        <references count="1">
          <reference field="4294967294" count="2">
            <x v="0"/>
            <x v="1"/>
          </reference>
        </references>
      </pivotArea>
    </format>
  </formats>
  <chartFormats count="5">
    <chartFormat chart="6" format="20" series="1">
      <pivotArea type="data" outline="0" fieldPosition="0">
        <references count="1">
          <reference field="4294967294" count="1" selected="0">
            <x v="0"/>
          </reference>
        </references>
      </pivotArea>
    </chartFormat>
    <chartFormat chart="6" format="21">
      <pivotArea type="data" outline="0" fieldPosition="0">
        <references count="2">
          <reference field="4294967294" count="1" selected="0">
            <x v="0"/>
          </reference>
          <reference field="6" count="1" selected="0">
            <x v="0"/>
          </reference>
        </references>
      </pivotArea>
    </chartFormat>
    <chartFormat chart="6" format="22">
      <pivotArea type="data" outline="0" fieldPosition="0">
        <references count="2">
          <reference field="4294967294" count="1" selected="0">
            <x v="0"/>
          </reference>
          <reference field="6" count="1" selected="0">
            <x v="1"/>
          </reference>
        </references>
      </pivotArea>
    </chartFormat>
    <chartFormat chart="6" format="23" series="1">
      <pivotArea type="data" outline="0" fieldPosition="0">
        <references count="1">
          <reference field="4294967294" count="1" selected="0">
            <x v="1"/>
          </reference>
        </references>
      </pivotArea>
    </chartFormat>
    <chartFormat chart="6" format="24">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F93274-B64F-4F1C-8773-950A985AC6D5}"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C19:D23" firstHeaderRow="1" firstDataRow="1" firstDataCol="1"/>
  <pivotFields count="11">
    <pivotField showAll="0"/>
    <pivotField showAll="0"/>
    <pivotField showAll="0"/>
    <pivotField showAll="0">
      <items count="15">
        <item x="10"/>
        <item x="12"/>
        <item x="3"/>
        <item x="0"/>
        <item x="6"/>
        <item x="4"/>
        <item x="1"/>
        <item x="9"/>
        <item x="2"/>
        <item x="11"/>
        <item x="8"/>
        <item x="7"/>
        <item x="5"/>
        <item m="1" x="13"/>
        <item t="default"/>
      </items>
    </pivotField>
    <pivotField numFmtId="14" showAll="0"/>
    <pivotField showAll="0"/>
    <pivotField showAll="0">
      <items count="4">
        <item h="1" x="0"/>
        <item h="1" x="1"/>
        <item x="2"/>
        <item t="default"/>
      </items>
    </pivotField>
    <pivotField showAll="0"/>
    <pivotField axis="axisRow" showAll="0">
      <items count="10">
        <item m="1" x="8"/>
        <item m="1" x="7"/>
        <item m="1" x="6"/>
        <item x="0"/>
        <item x="1"/>
        <item x="2"/>
        <item x="3"/>
        <item x="4"/>
        <item m="1" x="5"/>
        <item t="default"/>
      </items>
    </pivotField>
    <pivotField showAll="0">
      <items count="5">
        <item h="1" m="1" x="3"/>
        <item x="1"/>
        <item h="1" x="0"/>
        <item h="1" m="1" x="2"/>
        <item t="default"/>
      </items>
    </pivotField>
    <pivotField dataField="1" numFmtId="4" showAll="0"/>
  </pivotFields>
  <rowFields count="1">
    <field x="8"/>
  </rowFields>
  <rowItems count="4">
    <i>
      <x v="4"/>
    </i>
    <i>
      <x v="5"/>
    </i>
    <i>
      <x v="7"/>
    </i>
    <i t="grand">
      <x/>
    </i>
  </rowItems>
  <colItems count="1">
    <i/>
  </colItems>
  <dataFields count="1">
    <dataField name="Count of المبلغ" fld="10" subtotal="count" baseField="8" baseItem="3"/>
  </dataFields>
  <formats count="18">
    <format dxfId="66">
      <pivotArea type="all" dataOnly="0" outline="0" fieldPosition="0"/>
    </format>
    <format dxfId="65">
      <pivotArea outline="0" collapsedLevelsAreSubtotals="1" fieldPosition="0"/>
    </format>
    <format dxfId="64">
      <pivotArea field="8" type="button" dataOnly="0" labelOnly="1" outline="0" axis="axisRow" fieldPosition="0"/>
    </format>
    <format dxfId="63">
      <pivotArea dataOnly="0" labelOnly="1" fieldPosition="0">
        <references count="1">
          <reference field="8" count="0"/>
        </references>
      </pivotArea>
    </format>
    <format dxfId="62">
      <pivotArea dataOnly="0" labelOnly="1" grandRow="1" outline="0" fieldPosition="0"/>
    </format>
    <format dxfId="61">
      <pivotArea dataOnly="0" labelOnly="1" outline="0" axis="axisValues" fieldPosition="0"/>
    </format>
    <format dxfId="60">
      <pivotArea type="all" dataOnly="0" outline="0" fieldPosition="0"/>
    </format>
    <format dxfId="59">
      <pivotArea outline="0" collapsedLevelsAreSubtotals="1" fieldPosition="0"/>
    </format>
    <format dxfId="58">
      <pivotArea field="8" type="button" dataOnly="0" labelOnly="1" outline="0" axis="axisRow" fieldPosition="0"/>
    </format>
    <format dxfId="57">
      <pivotArea dataOnly="0" labelOnly="1" fieldPosition="0">
        <references count="1">
          <reference field="8" count="0"/>
        </references>
      </pivotArea>
    </format>
    <format dxfId="56">
      <pivotArea dataOnly="0" labelOnly="1" grandRow="1" outline="0" fieldPosition="0"/>
    </format>
    <format dxfId="55">
      <pivotArea dataOnly="0" labelOnly="1" outline="0" axis="axisValues" fieldPosition="0"/>
    </format>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fieldPosition="0">
        <references count="1">
          <reference field="8" count="0"/>
        </references>
      </pivotArea>
    </format>
    <format dxfId="50">
      <pivotArea dataOnly="0" labelOnly="1" grandRow="1" outline="0" fieldPosition="0"/>
    </format>
    <format dxfId="49">
      <pivotArea dataOnly="0" labelOnly="1" outline="0" axis="axisValues" fieldPosition="0"/>
    </format>
  </formats>
  <chartFormats count="19">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8" count="1" selected="0">
            <x v="3"/>
          </reference>
        </references>
      </pivotArea>
    </chartFormat>
    <chartFormat chart="2" format="8">
      <pivotArea type="data" outline="0" fieldPosition="0">
        <references count="2">
          <reference field="4294967294" count="1" selected="0">
            <x v="0"/>
          </reference>
          <reference field="8" count="1" selected="0">
            <x v="4"/>
          </reference>
        </references>
      </pivotArea>
    </chartFormat>
    <chartFormat chart="2" format="9">
      <pivotArea type="data" outline="0" fieldPosition="0">
        <references count="2">
          <reference field="4294967294" count="1" selected="0">
            <x v="0"/>
          </reference>
          <reference field="8" count="1" selected="0">
            <x v="5"/>
          </reference>
        </references>
      </pivotArea>
    </chartFormat>
    <chartFormat chart="2" format="10">
      <pivotArea type="data" outline="0" fieldPosition="0">
        <references count="2">
          <reference field="4294967294" count="1" selected="0">
            <x v="0"/>
          </reference>
          <reference field="8" count="1" selected="0">
            <x v="6"/>
          </reference>
        </references>
      </pivotArea>
    </chartFormat>
    <chartFormat chart="2" format="11">
      <pivotArea type="data" outline="0" fieldPosition="0">
        <references count="2">
          <reference field="4294967294" count="1" selected="0">
            <x v="0"/>
          </reference>
          <reference field="8" count="1" selected="0">
            <x v="7"/>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8" count="1" selected="0">
            <x v="3"/>
          </reference>
        </references>
      </pivotArea>
    </chartFormat>
    <chartFormat chart="3" format="14">
      <pivotArea type="data" outline="0" fieldPosition="0">
        <references count="2">
          <reference field="4294967294" count="1" selected="0">
            <x v="0"/>
          </reference>
          <reference field="8" count="1" selected="0">
            <x v="4"/>
          </reference>
        </references>
      </pivotArea>
    </chartFormat>
    <chartFormat chart="3" format="15">
      <pivotArea type="data" outline="0" fieldPosition="0">
        <references count="2">
          <reference field="4294967294" count="1" selected="0">
            <x v="0"/>
          </reference>
          <reference field="8" count="1" selected="0">
            <x v="5"/>
          </reference>
        </references>
      </pivotArea>
    </chartFormat>
    <chartFormat chart="3" format="16">
      <pivotArea type="data" outline="0" fieldPosition="0">
        <references count="2">
          <reference field="4294967294" count="1" selected="0">
            <x v="0"/>
          </reference>
          <reference field="8" count="1" selected="0">
            <x v="6"/>
          </reference>
        </references>
      </pivotArea>
    </chartFormat>
    <chartFormat chart="3" format="17">
      <pivotArea type="data" outline="0" fieldPosition="0">
        <references count="2">
          <reference field="4294967294" count="1" selected="0">
            <x v="0"/>
          </reference>
          <reference field="8" count="1" selected="0">
            <x v="7"/>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8" count="1" selected="0">
            <x v="3"/>
          </reference>
        </references>
      </pivotArea>
    </chartFormat>
    <chartFormat chart="4" format="14">
      <pivotArea type="data" outline="0" fieldPosition="0">
        <references count="2">
          <reference field="4294967294" count="1" selected="0">
            <x v="0"/>
          </reference>
          <reference field="8" count="1" selected="0">
            <x v="4"/>
          </reference>
        </references>
      </pivotArea>
    </chartFormat>
    <chartFormat chart="4" format="15">
      <pivotArea type="data" outline="0" fieldPosition="0">
        <references count="2">
          <reference field="4294967294" count="1" selected="0">
            <x v="0"/>
          </reference>
          <reference field="8" count="1" selected="0">
            <x v="5"/>
          </reference>
        </references>
      </pivotArea>
    </chartFormat>
    <chartFormat chart="4" format="16">
      <pivotArea type="data" outline="0" fieldPosition="0">
        <references count="2">
          <reference field="4294967294" count="1" selected="0">
            <x v="0"/>
          </reference>
          <reference field="8" count="1" selected="0">
            <x v="6"/>
          </reference>
        </references>
      </pivotArea>
    </chartFormat>
    <chartFormat chart="4" format="17">
      <pivotArea type="data" outline="0" fieldPosition="0">
        <references count="2">
          <reference field="4294967294" count="1" selected="0">
            <x v="0"/>
          </reference>
          <reference field="8" count="1" selected="0">
            <x v="7"/>
          </reference>
        </references>
      </pivotArea>
    </chartFormat>
    <chartFormat chart="4" format="18">
      <pivotArea type="data" outline="0" fieldPosition="0">
        <references count="2">
          <reference field="4294967294" count="1" selected="0">
            <x v="0"/>
          </reference>
          <reference field="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7DC867-112B-480E-93EE-09A28C6E484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K16:L29" firstHeaderRow="1" firstDataRow="1" firstDataCol="1"/>
  <pivotFields count="11">
    <pivotField showAll="0"/>
    <pivotField showAll="0"/>
    <pivotField showAll="0"/>
    <pivotField axis="axisRow" showAll="0">
      <items count="15">
        <item x="10"/>
        <item x="12"/>
        <item x="3"/>
        <item x="0"/>
        <item x="6"/>
        <item x="4"/>
        <item x="1"/>
        <item x="9"/>
        <item x="2"/>
        <item x="11"/>
        <item x="8"/>
        <item x="7"/>
        <item x="5"/>
        <item m="1" x="13"/>
        <item t="default"/>
      </items>
    </pivotField>
    <pivotField numFmtId="14" showAll="0"/>
    <pivotField showAll="0"/>
    <pivotField showAll="0">
      <items count="4">
        <item h="1" x="0"/>
        <item h="1" x="1"/>
        <item x="2"/>
        <item t="default"/>
      </items>
    </pivotField>
    <pivotField showAll="0"/>
    <pivotField showAll="0">
      <items count="10">
        <item m="1" x="8"/>
        <item x="0"/>
        <item m="1" x="7"/>
        <item x="1"/>
        <item x="3"/>
        <item x="4"/>
        <item m="1" x="6"/>
        <item x="2"/>
        <item m="1" x="5"/>
        <item t="default"/>
      </items>
    </pivotField>
    <pivotField showAll="0">
      <items count="5">
        <item h="1" m="1" x="3"/>
        <item x="1"/>
        <item h="1" x="0"/>
        <item h="1" m="1" x="2"/>
        <item t="default"/>
      </items>
    </pivotField>
    <pivotField dataField="1" numFmtId="4" showAll="0"/>
  </pivotFields>
  <rowFields count="1">
    <field x="3"/>
  </rowFields>
  <rowItems count="13">
    <i>
      <x/>
    </i>
    <i>
      <x v="1"/>
    </i>
    <i>
      <x v="3"/>
    </i>
    <i>
      <x v="4"/>
    </i>
    <i>
      <x v="5"/>
    </i>
    <i>
      <x v="6"/>
    </i>
    <i>
      <x v="7"/>
    </i>
    <i>
      <x v="8"/>
    </i>
    <i>
      <x v="9"/>
    </i>
    <i>
      <x v="10"/>
    </i>
    <i>
      <x v="11"/>
    </i>
    <i>
      <x v="12"/>
    </i>
    <i t="grand">
      <x/>
    </i>
  </rowItems>
  <colItems count="1">
    <i/>
  </colItems>
  <dataFields count="1">
    <dataField name="Sum of المبلغ" fld="10" baseField="0" baseItem="0" numFmtId="4"/>
  </dataFields>
  <formats count="7">
    <format dxfId="73">
      <pivotArea dataOnly="0" fieldPosition="0">
        <references count="1">
          <reference field="3" count="0"/>
        </references>
      </pivotArea>
    </format>
    <format dxfId="72">
      <pivotArea dataOnly="0" fieldPosition="0">
        <references count="1">
          <reference field="3" count="0"/>
        </references>
      </pivotArea>
    </format>
    <format dxfId="71">
      <pivotArea dataOnly="0" fieldPosition="0">
        <references count="1">
          <reference field="3" count="0"/>
        </references>
      </pivotArea>
    </format>
    <format dxfId="70">
      <pivotArea grandRow="1" outline="0" collapsedLevelsAreSubtotals="1" fieldPosition="0"/>
    </format>
    <format dxfId="69">
      <pivotArea dataOnly="0" labelOnly="1" grandRow="1" outline="0" fieldPosition="0"/>
    </format>
    <format dxfId="68">
      <pivotArea grandRow="1" outline="0" collapsedLevelsAreSubtotals="1" fieldPosition="0"/>
    </format>
    <format dxfId="67">
      <pivotArea dataOnly="0" labelOnly="1" grandRow="1" outline="0" fieldPosition="0"/>
    </format>
  </formats>
  <chartFormats count="4">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6"/>
          </reference>
        </references>
      </pivotArea>
    </chartFormat>
    <chartFormat chart="2" format="14">
      <pivotArea type="data" outline="0" fieldPosition="0">
        <references count="2">
          <reference field="4294967294" count="1" selected="0">
            <x v="0"/>
          </reference>
          <reference field="3"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A6FE96-9026-436C-B5FD-D7876629CE0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تسميات الصفوف">
  <location ref="C36:E47" firstHeaderRow="0" firstDataRow="1" firstDataCol="1"/>
  <pivotFields count="11">
    <pivotField showAll="0"/>
    <pivotField showAll="0"/>
    <pivotField showAll="0"/>
    <pivotField showAll="0">
      <items count="15">
        <item x="10"/>
        <item x="12"/>
        <item x="3"/>
        <item x="0"/>
        <item x="6"/>
        <item x="4"/>
        <item x="1"/>
        <item x="9"/>
        <item x="2"/>
        <item x="11"/>
        <item x="8"/>
        <item x="7"/>
        <item x="5"/>
        <item m="1" x="13"/>
        <item t="default"/>
      </items>
    </pivotField>
    <pivotField numFmtId="14" showAll="0"/>
    <pivotField axis="axisRow" showAll="0" sortType="ascending">
      <items count="28">
        <item x="1"/>
        <item x="13"/>
        <item x="24"/>
        <item x="5"/>
        <item x="17"/>
        <item x="7"/>
        <item x="19"/>
        <item x="9"/>
        <item x="6"/>
        <item x="18"/>
        <item x="11"/>
        <item x="22"/>
        <item x="0"/>
        <item x="12"/>
        <item x="23"/>
        <item x="2"/>
        <item x="14"/>
        <item x="25"/>
        <item x="8"/>
        <item x="20"/>
        <item x="10"/>
        <item x="21"/>
        <item x="4"/>
        <item x="16"/>
        <item x="3"/>
        <item x="15"/>
        <item m="1" x="26"/>
        <item t="default"/>
      </items>
    </pivotField>
    <pivotField showAll="0">
      <items count="4">
        <item h="1" x="0"/>
        <item h="1" x="1"/>
        <item x="2"/>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0">
        <item m="1" x="8"/>
        <item x="0"/>
        <item m="1" x="7"/>
        <item x="1"/>
        <item x="3"/>
        <item x="4"/>
        <item m="1" x="6"/>
        <item x="2"/>
        <item m="1" x="5"/>
        <item t="default"/>
      </items>
    </pivotField>
    <pivotField showAll="0">
      <items count="5">
        <item h="1" m="1" x="3"/>
        <item x="1"/>
        <item h="1" x="0"/>
        <item h="1" m="1" x="2"/>
        <item t="default"/>
      </items>
    </pivotField>
    <pivotField dataField="1" numFmtId="4" showAll="0"/>
  </pivotFields>
  <rowFields count="2">
    <field x="7"/>
    <field x="5"/>
  </rowFields>
  <rowItems count="11">
    <i>
      <x v="21"/>
    </i>
    <i r="1">
      <x v="21"/>
    </i>
    <i>
      <x v="22"/>
    </i>
    <i r="1">
      <x v="11"/>
    </i>
    <i>
      <x v="23"/>
    </i>
    <i r="1">
      <x v="14"/>
    </i>
    <i>
      <x v="24"/>
    </i>
    <i r="1">
      <x v="2"/>
    </i>
    <i>
      <x v="25"/>
    </i>
    <i r="1">
      <x v="17"/>
    </i>
    <i t="grand">
      <x/>
    </i>
  </rowItems>
  <colFields count="1">
    <field x="-2"/>
  </colFields>
  <colItems count="2">
    <i>
      <x/>
    </i>
    <i i="1">
      <x v="1"/>
    </i>
  </colItems>
  <dataFields count="2">
    <dataField name="Sum of المبلغ" fld="10" baseField="0" baseItem="0" numFmtId="4"/>
    <dataField name="Count of المبلغ2" fld="10" subtotal="count" baseField="7" baseItem="0"/>
  </dataFields>
  <chartFormats count="2">
    <chartFormat chart="3" format="72" series="1">
      <pivotArea type="data" outline="0" fieldPosition="0">
        <references count="1">
          <reference field="4294967294" count="1" selected="0">
            <x v="0"/>
          </reference>
        </references>
      </pivotArea>
    </chartFormat>
    <chartFormat chart="3" format="7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123C3C-CA35-471E-976C-21C5B3ED867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G27:I29" firstHeaderRow="0" firstDataRow="1" firstDataCol="1"/>
  <pivotFields count="11">
    <pivotField showAll="0"/>
    <pivotField showAll="0"/>
    <pivotField showAll="0"/>
    <pivotField showAll="0">
      <items count="15">
        <item x="10"/>
        <item x="12"/>
        <item x="3"/>
        <item x="0"/>
        <item x="6"/>
        <item x="4"/>
        <item x="1"/>
        <item x="9"/>
        <item x="2"/>
        <item x="11"/>
        <item x="8"/>
        <item x="7"/>
        <item x="5"/>
        <item m="1" x="13"/>
        <item t="default"/>
      </items>
    </pivotField>
    <pivotField numFmtId="14" showAll="0"/>
    <pivotField showAll="0"/>
    <pivotField showAll="0">
      <items count="4">
        <item h="1" x="0"/>
        <item h="1" x="1"/>
        <item x="2"/>
        <item t="default"/>
      </items>
    </pivotField>
    <pivotField showAll="0"/>
    <pivotField showAll="0">
      <items count="10">
        <item m="1" x="8"/>
        <item x="0"/>
        <item m="1" x="7"/>
        <item x="1"/>
        <item x="3"/>
        <item x="4"/>
        <item m="1" x="6"/>
        <item x="2"/>
        <item m="1" x="5"/>
        <item t="default"/>
      </items>
    </pivotField>
    <pivotField axis="axisRow" showAll="0">
      <items count="5">
        <item x="1"/>
        <item h="1" x="0"/>
        <item h="1" m="1" x="2"/>
        <item h="1" m="1" x="3"/>
        <item t="default"/>
      </items>
    </pivotField>
    <pivotField dataField="1" numFmtId="4" showAll="0"/>
  </pivotFields>
  <rowFields count="1">
    <field x="9"/>
  </rowFields>
  <rowItems count="2">
    <i>
      <x/>
    </i>
    <i t="grand">
      <x/>
    </i>
  </rowItems>
  <colFields count="1">
    <field x="-2"/>
  </colFields>
  <colItems count="2">
    <i>
      <x/>
    </i>
    <i i="1">
      <x v="1"/>
    </i>
  </colItems>
  <dataFields count="2">
    <dataField name="Sum of المبلغ" fld="10" baseField="0" baseItem="0" numFmtId="4"/>
    <dataField name="Count of المبلغ2" fld="10" subtotal="count" baseField="7" baseItem="1"/>
  </dataFields>
  <formats count="18">
    <format dxfId="91">
      <pivotArea type="all" dataOnly="0" outline="0" fieldPosition="0"/>
    </format>
    <format dxfId="90">
      <pivotArea outline="0" collapsedLevelsAreSubtotals="1" fieldPosition="0"/>
    </format>
    <format dxfId="89">
      <pivotArea field="9" type="button" dataOnly="0" labelOnly="1" outline="0" axis="axisRow" fieldPosition="0"/>
    </format>
    <format dxfId="88">
      <pivotArea dataOnly="0" labelOnly="1" fieldPosition="0">
        <references count="1">
          <reference field="9" count="0"/>
        </references>
      </pivotArea>
    </format>
    <format dxfId="87">
      <pivotArea dataOnly="0" labelOnly="1" grandRow="1" outline="0" fieldPosition="0"/>
    </format>
    <format dxfId="86">
      <pivotArea dataOnly="0" labelOnly="1" outline="0" fieldPosition="0">
        <references count="1">
          <reference field="4294967294" count="2">
            <x v="0"/>
            <x v="1"/>
          </reference>
        </references>
      </pivotArea>
    </format>
    <format dxfId="85">
      <pivotArea type="all" dataOnly="0" outline="0" fieldPosition="0"/>
    </format>
    <format dxfId="84">
      <pivotArea outline="0" collapsedLevelsAreSubtotals="1" fieldPosition="0"/>
    </format>
    <format dxfId="83">
      <pivotArea field="9" type="button" dataOnly="0" labelOnly="1" outline="0" axis="axisRow" fieldPosition="0"/>
    </format>
    <format dxfId="82">
      <pivotArea dataOnly="0" labelOnly="1" fieldPosition="0">
        <references count="1">
          <reference field="9" count="0"/>
        </references>
      </pivotArea>
    </format>
    <format dxfId="81">
      <pivotArea dataOnly="0" labelOnly="1" grandRow="1" outline="0" fieldPosition="0"/>
    </format>
    <format dxfId="80">
      <pivotArea dataOnly="0" labelOnly="1" outline="0" fieldPosition="0">
        <references count="1">
          <reference field="4294967294" count="2">
            <x v="0"/>
            <x v="1"/>
          </reference>
        </references>
      </pivotArea>
    </format>
    <format dxfId="79">
      <pivotArea type="all" dataOnly="0" outline="0" fieldPosition="0"/>
    </format>
    <format dxfId="78">
      <pivotArea outline="0" collapsedLevelsAreSubtotals="1" fieldPosition="0"/>
    </format>
    <format dxfId="77">
      <pivotArea field="9" type="button" dataOnly="0" labelOnly="1" outline="0" axis="axisRow" fieldPosition="0"/>
    </format>
    <format dxfId="76">
      <pivotArea dataOnly="0" labelOnly="1" fieldPosition="0">
        <references count="1">
          <reference field="9" count="0"/>
        </references>
      </pivotArea>
    </format>
    <format dxfId="75">
      <pivotArea dataOnly="0" labelOnly="1" grandRow="1" outline="0" fieldPosition="0"/>
    </format>
    <format dxfId="74">
      <pivotArea dataOnly="0" labelOnly="1" outline="0" fieldPosition="0">
        <references count="1">
          <reference field="4294967294" count="2">
            <x v="0"/>
            <x v="1"/>
          </reference>
        </references>
      </pivotArea>
    </format>
  </formats>
  <chartFormats count="10">
    <chartFormat chart="9" format="6"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7" format="48" series="1">
      <pivotArea type="data" outline="0" fieldPosition="0">
        <references count="1">
          <reference field="4294967294" count="1" selected="0">
            <x v="0"/>
          </reference>
        </references>
      </pivotArea>
    </chartFormat>
    <chartFormat chart="17" format="51" series="1">
      <pivotArea type="data" outline="0" fieldPosition="0">
        <references count="1">
          <reference field="4294967294" count="1" selected="0">
            <x v="1"/>
          </reference>
        </references>
      </pivotArea>
    </chartFormat>
    <chartFormat chart="17" format="54">
      <pivotArea type="data" outline="0" fieldPosition="0">
        <references count="2">
          <reference field="4294967294" count="1" selected="0">
            <x v="0"/>
          </reference>
          <reference field="9" count="1" selected="0">
            <x v="0"/>
          </reference>
        </references>
      </pivotArea>
    </chartFormat>
    <chartFormat chart="17" format="55">
      <pivotArea type="data" outline="0" fieldPosition="0">
        <references count="2">
          <reference field="4294967294" count="1" selected="0">
            <x v="0"/>
          </reference>
          <reference field="9" count="1" selected="0">
            <x v="1"/>
          </reference>
        </references>
      </pivotArea>
    </chartFormat>
    <chartFormat chart="17" format="56">
      <pivotArea type="data" outline="0" fieldPosition="0">
        <references count="2">
          <reference field="4294967294" count="1" selected="0">
            <x v="1"/>
          </reference>
          <reference field="9" count="1" selected="0">
            <x v="0"/>
          </reference>
        </references>
      </pivotArea>
    </chartFormat>
    <chartFormat chart="17" format="57">
      <pivotArea type="data" outline="0" fieldPosition="0">
        <references count="2">
          <reference field="4294967294" count="1" selected="0">
            <x v="1"/>
          </reference>
          <reference field="9" count="1" selected="0">
            <x v="1"/>
          </reference>
        </references>
      </pivotArea>
    </chartFormat>
    <chartFormat chart="17" format="58">
      <pivotArea type="data" outline="0" fieldPosition="0">
        <references count="2">
          <reference field="4294967294" count="1" selected="0">
            <x v="0"/>
          </reference>
          <reference field="9" count="1" selected="0">
            <x v="2"/>
          </reference>
        </references>
      </pivotArea>
    </chartFormat>
    <chartFormat chart="17" format="59">
      <pivotArea type="data" outline="0" fieldPosition="0">
        <references count="2">
          <reference field="4294967294" count="1" selected="0">
            <x v="1"/>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منطقة" xr10:uid="{D81E5EB8-0A97-4E49-BAF1-39391DC2CBBB}" sourceName="المنطقة">
  <pivotTables>
    <pivotTable tabId="8" name="PivotTable1"/>
    <pivotTable tabId="8" name="PivotTable5"/>
    <pivotTable tabId="8" name="PivotTable4"/>
    <pivotTable tabId="8" name="PivotTable3"/>
    <pivotTable tabId="8" name="PivotTable2"/>
  </pivotTables>
  <data>
    <tabular pivotCacheId="975230281">
      <items count="14">
        <i x="10" s="1"/>
        <i x="12" s="1"/>
        <i x="0" s="1"/>
        <i x="6" s="1"/>
        <i x="4" s="1"/>
        <i x="1" s="1"/>
        <i x="9" s="1"/>
        <i x="2" s="1"/>
        <i x="11" s="1"/>
        <i x="8" s="1"/>
        <i x="7" s="1"/>
        <i x="5" s="1"/>
        <i x="3"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سنة" xr10:uid="{BD8B09D2-B26E-4793-B052-77AB559C22CF}" sourceName="السنة">
  <pivotTables>
    <pivotTable tabId="8" name="PivotTable1"/>
    <pivotTable tabId="8" name="PivotTable5"/>
    <pivotTable tabId="8" name="PivotTable4"/>
    <pivotTable tabId="8" name="PivotTable3"/>
    <pivotTable tabId="8" name="PivotTable2"/>
  </pivotTables>
  <data>
    <tabular pivotCacheId="975230281">
      <items count="3">
        <i x="0"/>
        <i x="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حالة" xr10:uid="{F02C9446-A237-4533-84EC-412C6CA48020}" sourceName="الحالة">
  <pivotTables>
    <pivotTable tabId="8" name="PivotTable1"/>
    <pivotTable tabId="8" name="PivotTable5"/>
    <pivotTable tabId="8" name="PivotTable4"/>
    <pivotTable tabId="8" name="PivotTable3"/>
    <pivotTable tabId="8" name="PivotTable2"/>
  </pivotTables>
  <data>
    <tabular pivotCacheId="975230281">
      <items count="9">
        <i x="1" s="1"/>
        <i x="4" s="1"/>
        <i x="2" s="1"/>
        <i x="8" s="1" nd="1"/>
        <i x="0" s="1" nd="1"/>
        <i x="7" s="1" nd="1"/>
        <i x="3" s="1" nd="1"/>
        <i x="6"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حالة_السداد" xr10:uid="{45917660-5611-4D14-968A-EC6C37447D5C}" sourceName="حالة السداد">
  <pivotTables>
    <pivotTable tabId="8" name="PivotTable1"/>
    <pivotTable tabId="8" name="PivotTable5"/>
    <pivotTable tabId="8" name="PivotTable4"/>
    <pivotTable tabId="8" name="PivotTable3"/>
    <pivotTable tabId="8" name="PivotTable2"/>
  </pivotTables>
  <data>
    <tabular pivotCacheId="975230281">
      <items count="4">
        <i x="1" s="1"/>
        <i x="3" nd="1"/>
        <i x="0"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منطقة" xr10:uid="{8384E30E-AEC3-4173-AE6B-BC818461D181}" cache="Slicer_المنطقة" caption="المنطقة" columnCount="2" style="SlicerStyleDark6" rowHeight="230716"/>
  <slicer name="السنة" xr10:uid="{1CB3E241-D696-4AA2-B5F0-A4AF58EB5A8D}" cache="Slicer_السنة" caption="السنة" style="SlicerStyleDark6" rowHeight="230716"/>
  <slicer name="الحالة" xr10:uid="{79DF722A-C45F-4320-A2D9-ACFCD8BFA9C6}" cache="Slicer_الحالة" caption="الحالة" style="SlicerStyleDark6" rowHeight="230716"/>
  <slicer name="حالة السداد" xr10:uid="{938C74E3-D5D1-4AC6-A5F7-A209A8D3B36E}" cache="Slicer_حالة_السداد" caption="حالة السداد"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FE7358A-0D05-4551-A40C-EA5D6D9019AF}" name="Table7" displayName="Table7" ref="C2:M524" totalsRowShown="0" headerRowDxfId="30" dataDxfId="28" headerRowBorderDxfId="29" tableBorderDxfId="27" totalsRowBorderDxfId="26">
  <autoFilter ref="C2:M524" xr:uid="{5FE7358A-0D05-4551-A40C-EA5D6D9019AF}"/>
  <tableColumns count="11">
    <tableColumn id="1" xr3:uid="{D5D9C980-AB4D-48C9-9A0B-B3F09A6E4495}" name="#" dataDxfId="25"/>
    <tableColumn id="2" xr3:uid="{11880CC0-506D-4ABE-A693-C2A686F05897}" name="رقم امر الشراء" dataDxfId="24"/>
    <tableColumn id="3" xr3:uid="{4ADA6300-4A34-497F-BE81-D44B0D5198E0}" name="الجهة" dataDxfId="23"/>
    <tableColumn id="4" xr3:uid="{CEDAF0CB-95A8-4285-8DF0-382ECABDEEC6}" name="المنطقة" dataDxfId="22"/>
    <tableColumn id="5" xr3:uid="{BA2973A0-543E-4E84-AAAF-35E5196F5D99}" name="تاريخ امر الشراء" dataDxfId="21"/>
    <tableColumn id="6" xr3:uid="{6E4C8494-73DF-4DDE-8E54-8E781154B224}" name="الشهر" dataDxfId="20"/>
    <tableColumn id="11" xr3:uid="{66375BEA-49E5-4F76-AF97-602A44638108}" name="السنة" dataDxfId="19"/>
    <tableColumn id="9" xr3:uid="{0C592AED-16D2-40B0-8317-413C0B12059D}" name="رقم الشهر" dataDxfId="18"/>
    <tableColumn id="12" xr3:uid="{79E754E1-F332-4C81-948A-4C659FB49DD8}" name="الحالة" dataDxfId="17"/>
    <tableColumn id="7" xr3:uid="{7AFBA802-356E-447A-93EB-E696BE6FB367}" name="حالة السداد" dataDxfId="16"/>
    <tableColumn id="8" xr3:uid="{A51EB0ED-C004-4DEE-9313-F667BE2F7329}" name="المبلغ" dataDxfId="15"/>
  </tableColumns>
  <tableStyleInfo name="TableStyleDark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90417-F4CD-4877-BF2B-F5FD94793A4A}">
  <dimension ref="B2:N89"/>
  <sheetViews>
    <sheetView rightToLeft="1" view="pageBreakPreview" topLeftCell="A10" zoomScaleNormal="100" zoomScaleSheetLayoutView="100" workbookViewId="0">
      <selection activeCell="O24" sqref="O15:O24"/>
    </sheetView>
  </sheetViews>
  <sheetFormatPr defaultColWidth="9" defaultRowHeight="14.25" x14ac:dyDescent="0.2"/>
  <cols>
    <col min="1" max="2" width="9" style="53"/>
    <col min="3" max="3" width="12.75" style="53" bestFit="1" customWidth="1"/>
    <col min="4" max="4" width="11.375" style="53" bestFit="1" customWidth="1"/>
    <col min="5" max="5" width="13.125" style="53" bestFit="1" customWidth="1"/>
    <col min="6" max="6" width="12.625" style="53" bestFit="1" customWidth="1"/>
    <col min="7" max="7" width="12.25" style="53" bestFit="1" customWidth="1"/>
    <col min="8" max="8" width="11.375" style="53" bestFit="1" customWidth="1"/>
    <col min="9" max="9" width="13.75" style="53" bestFit="1" customWidth="1"/>
    <col min="10" max="10" width="9" style="53"/>
    <col min="11" max="11" width="13.125" style="53" bestFit="1" customWidth="1"/>
    <col min="12" max="12" width="11.375" style="53" bestFit="1" customWidth="1"/>
    <col min="13" max="13" width="9" style="53" customWidth="1"/>
    <col min="14" max="16384" width="9" style="53"/>
  </cols>
  <sheetData>
    <row r="2" spans="2:14" x14ac:dyDescent="0.2">
      <c r="B2" s="54"/>
      <c r="C2" s="54"/>
      <c r="D2" s="54"/>
      <c r="E2" s="54"/>
      <c r="F2" s="54"/>
      <c r="G2" s="54"/>
      <c r="H2" s="54"/>
      <c r="I2" s="54"/>
      <c r="J2" s="54"/>
      <c r="K2" s="54"/>
      <c r="L2" s="54"/>
      <c r="M2" s="54"/>
    </row>
    <row r="3" spans="2:14" x14ac:dyDescent="0.2">
      <c r="B3" s="54"/>
      <c r="C3" s="54"/>
      <c r="D3" s="54"/>
      <c r="E3" s="54"/>
      <c r="F3" s="54"/>
      <c r="G3" s="54"/>
      <c r="H3" s="54"/>
      <c r="I3" s="54"/>
      <c r="J3" s="54"/>
      <c r="K3" s="54"/>
      <c r="L3" s="54"/>
      <c r="M3" s="54"/>
    </row>
    <row r="4" spans="2:14" x14ac:dyDescent="0.2">
      <c r="B4" s="54"/>
      <c r="C4" s="54"/>
      <c r="D4" s="54"/>
      <c r="E4" s="54"/>
      <c r="F4" s="54"/>
      <c r="G4" s="54"/>
      <c r="H4" s="54"/>
      <c r="I4" s="54"/>
      <c r="J4" s="54"/>
      <c r="K4" s="54"/>
      <c r="L4" s="54"/>
      <c r="M4" s="54"/>
    </row>
    <row r="5" spans="2:14" x14ac:dyDescent="0.2">
      <c r="B5" s="54"/>
      <c r="C5" s="54"/>
      <c r="D5" s="54"/>
      <c r="E5" s="54"/>
      <c r="F5" s="54"/>
      <c r="G5" s="54"/>
      <c r="H5" s="54"/>
      <c r="I5" s="54"/>
      <c r="J5" s="54"/>
      <c r="K5" s="54"/>
      <c r="L5" s="54"/>
      <c r="M5" s="54"/>
    </row>
    <row r="6" spans="2:14" ht="15" thickBot="1" x14ac:dyDescent="0.25">
      <c r="B6" s="54"/>
      <c r="C6" s="54"/>
      <c r="D6" s="54"/>
      <c r="E6" s="54"/>
      <c r="F6" s="54"/>
      <c r="G6" s="54"/>
      <c r="H6" s="54"/>
      <c r="I6" s="54"/>
      <c r="J6" s="54"/>
      <c r="K6" s="54"/>
      <c r="L6" s="54"/>
      <c r="M6" s="54"/>
    </row>
    <row r="7" spans="2:14" ht="16.5" thickBot="1" x14ac:dyDescent="0.25">
      <c r="B7" s="54"/>
      <c r="C7" s="65">
        <v>2025</v>
      </c>
      <c r="D7" s="65" t="s">
        <v>184</v>
      </c>
      <c r="E7" s="54"/>
      <c r="F7" s="66">
        <f>DATE($C$7,MATCH($D$7,$N$8:$N$19,0),1)</f>
        <v>45778</v>
      </c>
      <c r="G7" s="67">
        <f>WEEKDAY($F$7,1)</f>
        <v>5</v>
      </c>
      <c r="H7" s="66">
        <f ca="1">TODAY()</f>
        <v>45804</v>
      </c>
      <c r="I7" s="54"/>
      <c r="J7" s="54"/>
      <c r="K7" s="54"/>
      <c r="L7" s="54"/>
      <c r="M7" s="54"/>
    </row>
    <row r="8" spans="2:14" ht="15" thickBot="1" x14ac:dyDescent="0.25">
      <c r="B8" s="54"/>
      <c r="C8" s="54"/>
      <c r="D8" s="54"/>
      <c r="E8" s="54"/>
      <c r="F8" s="54"/>
      <c r="G8" s="54"/>
      <c r="H8" s="54"/>
      <c r="I8" s="54"/>
      <c r="J8" s="54"/>
      <c r="K8" s="54"/>
      <c r="L8" s="54"/>
      <c r="M8" s="54"/>
      <c r="N8" s="68" t="s">
        <v>180</v>
      </c>
    </row>
    <row r="9" spans="2:14" ht="37.5" customHeight="1" thickBot="1" x14ac:dyDescent="0.25">
      <c r="B9" s="54"/>
      <c r="C9" s="55" t="s">
        <v>173</v>
      </c>
      <c r="D9" s="55" t="s">
        <v>174</v>
      </c>
      <c r="E9" s="55" t="s">
        <v>175</v>
      </c>
      <c r="F9" s="55" t="s">
        <v>176</v>
      </c>
      <c r="G9" s="55" t="s">
        <v>177</v>
      </c>
      <c r="H9" s="55" t="s">
        <v>178</v>
      </c>
      <c r="I9" s="55" t="s">
        <v>179</v>
      </c>
      <c r="J9" s="54"/>
      <c r="K9" s="54"/>
      <c r="L9" s="54"/>
      <c r="M9" s="54"/>
      <c r="N9" s="68" t="s">
        <v>181</v>
      </c>
    </row>
    <row r="10" spans="2:14" ht="37.5" customHeight="1" x14ac:dyDescent="0.2">
      <c r="B10" s="54"/>
      <c r="C10" s="56">
        <f>F7-G7</f>
        <v>45773</v>
      </c>
      <c r="D10" s="57">
        <f>C10+1</f>
        <v>45774</v>
      </c>
      <c r="E10" s="57">
        <f>D10+1</f>
        <v>45775</v>
      </c>
      <c r="F10" s="57">
        <f t="shared" ref="F10:I10" si="0">E10+1</f>
        <v>45776</v>
      </c>
      <c r="G10" s="57">
        <f t="shared" si="0"/>
        <v>45777</v>
      </c>
      <c r="H10" s="57">
        <f t="shared" si="0"/>
        <v>45778</v>
      </c>
      <c r="I10" s="58">
        <f t="shared" si="0"/>
        <v>45779</v>
      </c>
      <c r="J10" s="54"/>
      <c r="K10" s="54"/>
      <c r="L10" s="54"/>
      <c r="M10" s="54"/>
      <c r="N10" s="68" t="s">
        <v>182</v>
      </c>
    </row>
    <row r="11" spans="2:14" ht="37.5" customHeight="1" x14ac:dyDescent="0.2">
      <c r="B11" s="54"/>
      <c r="C11" s="59">
        <f>I10+1</f>
        <v>45780</v>
      </c>
      <c r="D11" s="60">
        <f t="shared" ref="D11:I11" si="1">C11+1</f>
        <v>45781</v>
      </c>
      <c r="E11" s="60">
        <f t="shared" si="1"/>
        <v>45782</v>
      </c>
      <c r="F11" s="60">
        <f t="shared" si="1"/>
        <v>45783</v>
      </c>
      <c r="G11" s="60">
        <f t="shared" si="1"/>
        <v>45784</v>
      </c>
      <c r="H11" s="60">
        <f t="shared" si="1"/>
        <v>45785</v>
      </c>
      <c r="I11" s="61">
        <f t="shared" si="1"/>
        <v>45786</v>
      </c>
      <c r="J11" s="54"/>
      <c r="K11" s="54"/>
      <c r="L11" s="54"/>
      <c r="M11" s="54"/>
      <c r="N11" s="68" t="s">
        <v>183</v>
      </c>
    </row>
    <row r="12" spans="2:14" ht="37.5" customHeight="1" x14ac:dyDescent="0.2">
      <c r="B12" s="54"/>
      <c r="C12" s="59">
        <f t="shared" ref="C12:C16" si="2">I11+1</f>
        <v>45787</v>
      </c>
      <c r="D12" s="60">
        <f t="shared" ref="D12:I12" si="3">C12+1</f>
        <v>45788</v>
      </c>
      <c r="E12" s="60">
        <f t="shared" si="3"/>
        <v>45789</v>
      </c>
      <c r="F12" s="60">
        <f t="shared" si="3"/>
        <v>45790</v>
      </c>
      <c r="G12" s="60">
        <f t="shared" si="3"/>
        <v>45791</v>
      </c>
      <c r="H12" s="60">
        <f t="shared" si="3"/>
        <v>45792</v>
      </c>
      <c r="I12" s="61">
        <f t="shared" si="3"/>
        <v>45793</v>
      </c>
      <c r="J12" s="54"/>
      <c r="K12" s="54"/>
      <c r="L12" s="54"/>
      <c r="M12" s="54"/>
      <c r="N12" s="68" t="s">
        <v>184</v>
      </c>
    </row>
    <row r="13" spans="2:14" ht="37.5" customHeight="1" x14ac:dyDescent="0.2">
      <c r="B13" s="54"/>
      <c r="C13" s="59">
        <f t="shared" si="2"/>
        <v>45794</v>
      </c>
      <c r="D13" s="60">
        <f t="shared" ref="D13:I13" si="4">C13+1</f>
        <v>45795</v>
      </c>
      <c r="E13" s="60">
        <f t="shared" si="4"/>
        <v>45796</v>
      </c>
      <c r="F13" s="60">
        <f t="shared" si="4"/>
        <v>45797</v>
      </c>
      <c r="G13" s="60">
        <f t="shared" si="4"/>
        <v>45798</v>
      </c>
      <c r="H13" s="60">
        <f t="shared" si="4"/>
        <v>45799</v>
      </c>
      <c r="I13" s="61">
        <f t="shared" si="4"/>
        <v>45800</v>
      </c>
      <c r="J13" s="54"/>
      <c r="K13" s="54"/>
      <c r="L13" s="54"/>
      <c r="M13" s="54"/>
      <c r="N13" s="68" t="s">
        <v>185</v>
      </c>
    </row>
    <row r="14" spans="2:14" ht="37.5" customHeight="1" x14ac:dyDescent="0.2">
      <c r="B14" s="54"/>
      <c r="C14" s="59">
        <f t="shared" si="2"/>
        <v>45801</v>
      </c>
      <c r="D14" s="60">
        <f t="shared" ref="D14:I14" si="5">C14+1</f>
        <v>45802</v>
      </c>
      <c r="E14" s="60">
        <f t="shared" si="5"/>
        <v>45803</v>
      </c>
      <c r="F14" s="60">
        <f t="shared" si="5"/>
        <v>45804</v>
      </c>
      <c r="G14" s="60">
        <f t="shared" si="5"/>
        <v>45805</v>
      </c>
      <c r="H14" s="60">
        <f t="shared" si="5"/>
        <v>45806</v>
      </c>
      <c r="I14" s="61">
        <f t="shared" si="5"/>
        <v>45807</v>
      </c>
      <c r="J14" s="54"/>
      <c r="K14" s="54"/>
      <c r="L14" s="54"/>
      <c r="M14" s="54"/>
      <c r="N14" s="68" t="s">
        <v>186</v>
      </c>
    </row>
    <row r="15" spans="2:14" ht="37.5" customHeight="1" x14ac:dyDescent="0.2">
      <c r="B15" s="54"/>
      <c r="C15" s="59">
        <f t="shared" si="2"/>
        <v>45808</v>
      </c>
      <c r="D15" s="60">
        <f t="shared" ref="D15:I15" si="6">C15+1</f>
        <v>45809</v>
      </c>
      <c r="E15" s="60">
        <f t="shared" si="6"/>
        <v>45810</v>
      </c>
      <c r="F15" s="60">
        <f t="shared" si="6"/>
        <v>45811</v>
      </c>
      <c r="G15" s="60">
        <f t="shared" si="6"/>
        <v>45812</v>
      </c>
      <c r="H15" s="60">
        <f t="shared" si="6"/>
        <v>45813</v>
      </c>
      <c r="I15" s="61">
        <f t="shared" si="6"/>
        <v>45814</v>
      </c>
      <c r="J15" s="54"/>
      <c r="K15" s="54"/>
      <c r="L15" s="54"/>
      <c r="M15" s="54"/>
      <c r="N15" s="68" t="s">
        <v>187</v>
      </c>
    </row>
    <row r="16" spans="2:14" ht="37.5" customHeight="1" thickBot="1" x14ac:dyDescent="0.25">
      <c r="B16" s="54"/>
      <c r="C16" s="62">
        <f t="shared" si="2"/>
        <v>45815</v>
      </c>
      <c r="D16" s="63">
        <f t="shared" ref="D16:I16" si="7">C16+1</f>
        <v>45816</v>
      </c>
      <c r="E16" s="63">
        <f t="shared" si="7"/>
        <v>45817</v>
      </c>
      <c r="F16" s="63">
        <f t="shared" si="7"/>
        <v>45818</v>
      </c>
      <c r="G16" s="63">
        <f t="shared" si="7"/>
        <v>45819</v>
      </c>
      <c r="H16" s="63">
        <f t="shared" si="7"/>
        <v>45820</v>
      </c>
      <c r="I16" s="64">
        <f t="shared" si="7"/>
        <v>45821</v>
      </c>
      <c r="J16" s="54"/>
      <c r="K16" s="35" t="s">
        <v>196</v>
      </c>
      <c r="L16" t="s">
        <v>148</v>
      </c>
      <c r="M16" s="54"/>
      <c r="N16" s="68" t="s">
        <v>188</v>
      </c>
    </row>
    <row r="17" spans="2:14" ht="15.75" x14ac:dyDescent="0.25">
      <c r="B17" s="54"/>
      <c r="C17" s="54"/>
      <c r="D17" s="54"/>
      <c r="E17" s="54"/>
      <c r="F17" s="54"/>
      <c r="G17" s="54"/>
      <c r="H17" s="54"/>
      <c r="I17" s="54"/>
      <c r="J17" s="54"/>
      <c r="K17" s="71" t="s">
        <v>28</v>
      </c>
      <c r="L17" s="72">
        <v>36248</v>
      </c>
      <c r="M17" s="54"/>
      <c r="N17" s="68" t="s">
        <v>189</v>
      </c>
    </row>
    <row r="18" spans="2:14" ht="15.75" x14ac:dyDescent="0.25">
      <c r="B18" s="54"/>
      <c r="C18" s="54"/>
      <c r="D18" s="54"/>
      <c r="E18" s="54"/>
      <c r="F18" s="54"/>
      <c r="G18" s="75" t="str" cm="1">
        <f t="array" ref="G18">_xlfn.XLOOKUP(H18,COUNTIF(Table7[الشهر],Table7[الشهر]),Table7[الشهر])</f>
        <v>أغسطس 24</v>
      </c>
      <c r="H18" s="75" cm="1">
        <f t="array" ref="H18">MAX(COUNTIF(Table7[الشهر],Table7[الشهر]))</f>
        <v>50</v>
      </c>
      <c r="I18" s="75" t="s">
        <v>156</v>
      </c>
      <c r="J18" s="54"/>
      <c r="K18" s="71" t="s">
        <v>5</v>
      </c>
      <c r="L18" s="72">
        <v>1023.5</v>
      </c>
      <c r="M18" s="54"/>
      <c r="N18" s="68" t="s">
        <v>190</v>
      </c>
    </row>
    <row r="19" spans="2:14" ht="15.75" x14ac:dyDescent="0.25">
      <c r="B19" s="54"/>
      <c r="C19" s="73" t="s">
        <v>196</v>
      </c>
      <c r="D19" s="74" t="s">
        <v>158</v>
      </c>
      <c r="E19" s="54"/>
      <c r="F19" s="54"/>
      <c r="G19" s="75" t="str" cm="1">
        <f t="array" ref="G19">_xlfn.XLOOKUP(H19,SUMIF(Table7[الشهر],Table7[الشهر],Table7[المبلغ]),Table7[الشهر])</f>
        <v>ابريل 25</v>
      </c>
      <c r="H19" s="76" cm="1">
        <f t="array" ref="H19">MAX(SUMIF(Table7[الشهر],Table7[الشهر],Table7[المبلغ]))</f>
        <v>1476651.7500000002</v>
      </c>
      <c r="I19" s="75" t="s">
        <v>195</v>
      </c>
      <c r="J19" s="54"/>
      <c r="K19" s="71" t="s">
        <v>6</v>
      </c>
      <c r="L19" s="72">
        <v>1114852.5</v>
      </c>
      <c r="M19" s="54"/>
      <c r="N19" s="68" t="s">
        <v>191</v>
      </c>
    </row>
    <row r="20" spans="2:14" ht="15.75" x14ac:dyDescent="0.25">
      <c r="B20" s="54"/>
      <c r="C20" s="71" t="s">
        <v>157</v>
      </c>
      <c r="D20" s="74">
        <v>44</v>
      </c>
      <c r="E20" s="54"/>
      <c r="F20" s="54"/>
      <c r="G20" s="69" t="str">
        <f>_xlfn.XLOOKUP(H20,Table7[المبلغ],Table7[الجهة])</f>
        <v>تجمع المدينة المنورة الصحي</v>
      </c>
      <c r="H20" s="76">
        <f>LARGE(Table7[المبلغ],1)</f>
        <v>625763.30000000005</v>
      </c>
      <c r="I20" s="75" t="s">
        <v>154</v>
      </c>
      <c r="J20" s="54"/>
      <c r="K20" s="71" t="s">
        <v>9</v>
      </c>
      <c r="L20" s="72">
        <v>186066.55000000002</v>
      </c>
      <c r="M20" s="54"/>
      <c r="N20" s="68"/>
    </row>
    <row r="21" spans="2:14" ht="15.75" x14ac:dyDescent="0.25">
      <c r="B21" s="54"/>
      <c r="C21" s="71" t="s">
        <v>62</v>
      </c>
      <c r="D21" s="74">
        <v>43</v>
      </c>
      <c r="E21" s="54"/>
      <c r="F21" s="54"/>
      <c r="G21" s="70"/>
      <c r="H21" s="76">
        <f>SUM(Table7[المبلغ])</f>
        <v>9767897.1500000004</v>
      </c>
      <c r="I21" s="75" t="s">
        <v>194</v>
      </c>
      <c r="J21" s="54"/>
      <c r="K21" s="71" t="s">
        <v>41</v>
      </c>
      <c r="L21" s="72">
        <v>7249.6</v>
      </c>
      <c r="M21" s="54"/>
    </row>
    <row r="22" spans="2:14" ht="15.75" x14ac:dyDescent="0.25">
      <c r="B22" s="54"/>
      <c r="C22" s="71" t="s">
        <v>67</v>
      </c>
      <c r="D22" s="74">
        <v>19</v>
      </c>
      <c r="E22" s="54"/>
      <c r="F22" s="54"/>
      <c r="G22" s="70"/>
      <c r="H22" s="75">
        <f>COUNTA(Table7[المبلغ])</f>
        <v>522</v>
      </c>
      <c r="I22" s="75" t="s">
        <v>155</v>
      </c>
      <c r="J22" s="54"/>
      <c r="K22" s="71" t="s">
        <v>7</v>
      </c>
      <c r="L22" s="72">
        <v>652400.75</v>
      </c>
      <c r="M22" s="54"/>
    </row>
    <row r="23" spans="2:14" ht="15.75" x14ac:dyDescent="0.25">
      <c r="B23" s="54"/>
      <c r="C23" s="71" t="s">
        <v>197</v>
      </c>
      <c r="D23" s="74">
        <v>106</v>
      </c>
      <c r="E23" s="54"/>
      <c r="F23" s="54"/>
      <c r="G23" s="54"/>
      <c r="H23" s="54"/>
      <c r="I23" s="54"/>
      <c r="J23" s="54"/>
      <c r="K23" s="71" t="s">
        <v>20</v>
      </c>
      <c r="L23" s="72">
        <v>24549.05</v>
      </c>
      <c r="M23" s="54"/>
    </row>
    <row r="24" spans="2:14" ht="15.75" x14ac:dyDescent="0.25">
      <c r="B24" s="54"/>
      <c r="C24"/>
      <c r="D24"/>
      <c r="E24" s="54"/>
      <c r="F24" s="54"/>
      <c r="G24" s="54"/>
      <c r="H24" s="54"/>
      <c r="I24" s="54"/>
      <c r="J24" s="54"/>
      <c r="K24" s="71" t="s">
        <v>15</v>
      </c>
      <c r="L24" s="72">
        <v>562522.5</v>
      </c>
      <c r="M24" s="54"/>
    </row>
    <row r="25" spans="2:14" ht="15.75" x14ac:dyDescent="0.25">
      <c r="B25" s="54"/>
      <c r="C25"/>
      <c r="D25"/>
      <c r="E25" s="54"/>
      <c r="F25" s="54"/>
      <c r="G25" s="54"/>
      <c r="H25" s="54"/>
      <c r="I25" s="54"/>
      <c r="J25" s="54"/>
      <c r="K25" s="71" t="s">
        <v>100</v>
      </c>
      <c r="L25" s="72">
        <v>4237.75</v>
      </c>
      <c r="M25" s="54"/>
    </row>
    <row r="26" spans="2:14" ht="15.75" x14ac:dyDescent="0.25">
      <c r="B26" s="54"/>
      <c r="C26" s="54"/>
      <c r="D26" s="54"/>
      <c r="E26" s="54"/>
      <c r="F26" s="54"/>
      <c r="G26" s="54"/>
      <c r="H26" s="54"/>
      <c r="I26" s="54"/>
      <c r="J26" s="54"/>
      <c r="K26" s="71" t="s">
        <v>31</v>
      </c>
      <c r="L26" s="72">
        <v>46363.4</v>
      </c>
      <c r="M26" s="54"/>
    </row>
    <row r="27" spans="2:14" ht="15.75" x14ac:dyDescent="0.25">
      <c r="B27" s="54"/>
      <c r="C27" s="73" t="s">
        <v>196</v>
      </c>
      <c r="D27" s="74" t="s">
        <v>148</v>
      </c>
      <c r="E27" s="74" t="s">
        <v>149</v>
      </c>
      <c r="F27" s="54"/>
      <c r="G27" s="73" t="s">
        <v>196</v>
      </c>
      <c r="H27" s="74" t="s">
        <v>148</v>
      </c>
      <c r="I27" s="74" t="s">
        <v>149</v>
      </c>
      <c r="J27" s="54"/>
      <c r="K27" s="71" t="s">
        <v>17</v>
      </c>
      <c r="L27" s="72">
        <v>554420.75</v>
      </c>
      <c r="M27" s="54"/>
    </row>
    <row r="28" spans="2:14" ht="15.75" x14ac:dyDescent="0.25">
      <c r="B28" s="54"/>
      <c r="C28" s="71">
        <v>2025</v>
      </c>
      <c r="D28" s="72">
        <v>3240246.8499999996</v>
      </c>
      <c r="E28" s="74">
        <v>106</v>
      </c>
      <c r="F28" s="54"/>
      <c r="G28" s="71" t="s">
        <v>63</v>
      </c>
      <c r="H28" s="72">
        <v>3240246.8499999996</v>
      </c>
      <c r="I28" s="74">
        <v>106</v>
      </c>
      <c r="J28" s="54"/>
      <c r="K28" s="71" t="s">
        <v>11</v>
      </c>
      <c r="L28" s="72">
        <v>50312.5</v>
      </c>
      <c r="M28" s="54"/>
    </row>
    <row r="29" spans="2:14" ht="15.75" x14ac:dyDescent="0.25">
      <c r="B29" s="54"/>
      <c r="C29" s="71" t="s">
        <v>197</v>
      </c>
      <c r="D29" s="72">
        <v>3240246.8499999996</v>
      </c>
      <c r="E29" s="74">
        <v>106</v>
      </c>
      <c r="F29" s="54"/>
      <c r="G29" s="71" t="s">
        <v>197</v>
      </c>
      <c r="H29" s="72">
        <v>3240246.8499999996</v>
      </c>
      <c r="I29" s="74">
        <v>106</v>
      </c>
      <c r="J29" s="54"/>
      <c r="K29" s="79" t="s">
        <v>197</v>
      </c>
      <c r="L29" s="78">
        <v>3240246.85</v>
      </c>
      <c r="M29" s="54"/>
    </row>
    <row r="30" spans="2:14" x14ac:dyDescent="0.2">
      <c r="B30" s="54"/>
      <c r="C30"/>
      <c r="D30"/>
      <c r="E30"/>
      <c r="F30" s="54"/>
      <c r="G30"/>
      <c r="H30"/>
      <c r="I30"/>
      <c r="J30" s="54"/>
      <c r="K30"/>
      <c r="L30"/>
      <c r="M30" s="54"/>
    </row>
    <row r="31" spans="2:14" x14ac:dyDescent="0.2">
      <c r="B31" s="54"/>
      <c r="C31"/>
      <c r="D31"/>
      <c r="E31"/>
      <c r="F31" s="54"/>
      <c r="G31" s="54"/>
      <c r="H31" s="54"/>
      <c r="I31" s="54"/>
      <c r="J31" s="54"/>
      <c r="K31" s="54"/>
      <c r="L31" s="54"/>
      <c r="M31" s="54"/>
    </row>
    <row r="32" spans="2:14" x14ac:dyDescent="0.2">
      <c r="B32" s="54"/>
      <c r="C32" s="54"/>
      <c r="D32" s="54"/>
      <c r="E32" s="54"/>
      <c r="F32" s="54"/>
      <c r="G32" s="54"/>
      <c r="H32" s="54"/>
      <c r="I32" s="54"/>
      <c r="J32" s="54"/>
      <c r="K32" s="54"/>
      <c r="L32" s="54"/>
      <c r="M32" s="54"/>
    </row>
    <row r="33" spans="2:13" x14ac:dyDescent="0.2">
      <c r="B33" s="54"/>
      <c r="C33" s="54"/>
      <c r="D33" s="54"/>
      <c r="E33" s="54"/>
      <c r="F33" s="54"/>
      <c r="G33" s="54"/>
      <c r="H33" s="54"/>
      <c r="I33" s="54"/>
      <c r="J33" s="54"/>
      <c r="K33" s="54"/>
      <c r="L33" s="54"/>
      <c r="M33" s="54"/>
    </row>
    <row r="34" spans="2:13" x14ac:dyDescent="0.2">
      <c r="B34" s="54"/>
      <c r="C34" s="54"/>
      <c r="D34" s="54"/>
      <c r="E34" s="54"/>
      <c r="F34" s="54"/>
      <c r="G34" s="54"/>
      <c r="H34" s="54"/>
      <c r="I34" s="54"/>
      <c r="J34" s="54"/>
      <c r="K34" s="54"/>
      <c r="L34" s="54"/>
      <c r="M34" s="54"/>
    </row>
    <row r="36" spans="2:13" x14ac:dyDescent="0.2">
      <c r="C36" s="35" t="s">
        <v>193</v>
      </c>
      <c r="D36" t="s">
        <v>148</v>
      </c>
      <c r="E36" t="s">
        <v>149</v>
      </c>
    </row>
    <row r="37" spans="2:13" x14ac:dyDescent="0.2">
      <c r="C37" s="36">
        <v>25</v>
      </c>
      <c r="D37" s="37">
        <v>254746.85</v>
      </c>
      <c r="E37">
        <v>32</v>
      </c>
    </row>
    <row r="38" spans="2:13" x14ac:dyDescent="0.2">
      <c r="C38" s="38" t="s">
        <v>167</v>
      </c>
      <c r="D38" s="37">
        <v>254746.85</v>
      </c>
      <c r="E38">
        <v>32</v>
      </c>
    </row>
    <row r="39" spans="2:13" x14ac:dyDescent="0.2">
      <c r="C39" s="36">
        <v>26</v>
      </c>
      <c r="D39" s="37">
        <v>434996.65</v>
      </c>
      <c r="E39">
        <v>33</v>
      </c>
    </row>
    <row r="40" spans="2:13" x14ac:dyDescent="0.2">
      <c r="C40" s="38" t="s">
        <v>168</v>
      </c>
      <c r="D40" s="37">
        <v>434996.65</v>
      </c>
      <c r="E40">
        <v>33</v>
      </c>
    </row>
    <row r="41" spans="2:13" x14ac:dyDescent="0.2">
      <c r="C41" s="36">
        <v>27</v>
      </c>
      <c r="D41" s="37">
        <v>253906.2</v>
      </c>
      <c r="E41">
        <v>9</v>
      </c>
    </row>
    <row r="42" spans="2:13" x14ac:dyDescent="0.2">
      <c r="C42" s="38" t="s">
        <v>169</v>
      </c>
      <c r="D42" s="37">
        <v>253906.2</v>
      </c>
      <c r="E42">
        <v>9</v>
      </c>
    </row>
    <row r="43" spans="2:13" x14ac:dyDescent="0.2">
      <c r="C43" s="36">
        <v>28</v>
      </c>
      <c r="D43" s="37">
        <v>1476651.75</v>
      </c>
      <c r="E43">
        <v>23</v>
      </c>
    </row>
    <row r="44" spans="2:13" x14ac:dyDescent="0.2">
      <c r="C44" s="38" t="s">
        <v>170</v>
      </c>
      <c r="D44" s="37">
        <v>1476651.75</v>
      </c>
      <c r="E44">
        <v>23</v>
      </c>
    </row>
    <row r="45" spans="2:13" x14ac:dyDescent="0.2">
      <c r="C45" s="36">
        <v>29</v>
      </c>
      <c r="D45" s="37">
        <v>819945.39999999991</v>
      </c>
      <c r="E45">
        <v>9</v>
      </c>
    </row>
    <row r="46" spans="2:13" x14ac:dyDescent="0.2">
      <c r="C46" s="38" t="s">
        <v>172</v>
      </c>
      <c r="D46" s="37">
        <v>819945.39999999991</v>
      </c>
      <c r="E46">
        <v>9</v>
      </c>
    </row>
    <row r="47" spans="2:13" x14ac:dyDescent="0.2">
      <c r="C47" s="36" t="s">
        <v>197</v>
      </c>
      <c r="D47" s="37">
        <v>3240246.8500000006</v>
      </c>
      <c r="E47">
        <v>106</v>
      </c>
    </row>
    <row r="48" spans="2:13" x14ac:dyDescent="0.2">
      <c r="C48"/>
      <c r="D48"/>
      <c r="E48"/>
    </row>
    <row r="49" spans="3:5" x14ac:dyDescent="0.2">
      <c r="C49"/>
      <c r="D49"/>
      <c r="E49"/>
    </row>
    <row r="50" spans="3:5" x14ac:dyDescent="0.2">
      <c r="C50"/>
      <c r="D50"/>
      <c r="E50"/>
    </row>
    <row r="51" spans="3:5" x14ac:dyDescent="0.2">
      <c r="C51"/>
      <c r="D51"/>
      <c r="E51"/>
    </row>
    <row r="52" spans="3:5" x14ac:dyDescent="0.2">
      <c r="C52"/>
      <c r="D52"/>
      <c r="E52"/>
    </row>
    <row r="53" spans="3:5" x14ac:dyDescent="0.2">
      <c r="C53"/>
      <c r="D53"/>
      <c r="E53"/>
    </row>
    <row r="54" spans="3:5" x14ac:dyDescent="0.2">
      <c r="C54"/>
      <c r="D54"/>
      <c r="E54"/>
    </row>
    <row r="55" spans="3:5" x14ac:dyDescent="0.2">
      <c r="C55"/>
      <c r="D55"/>
      <c r="E55"/>
    </row>
    <row r="56" spans="3:5" x14ac:dyDescent="0.2">
      <c r="C56"/>
      <c r="D56"/>
      <c r="E56"/>
    </row>
    <row r="57" spans="3:5" x14ac:dyDescent="0.2">
      <c r="C57"/>
      <c r="D57"/>
      <c r="E57"/>
    </row>
    <row r="58" spans="3:5" x14ac:dyDescent="0.2">
      <c r="C58"/>
      <c r="D58"/>
      <c r="E58"/>
    </row>
    <row r="59" spans="3:5" x14ac:dyDescent="0.2">
      <c r="C59"/>
      <c r="D59"/>
      <c r="E59"/>
    </row>
    <row r="60" spans="3:5" x14ac:dyDescent="0.2">
      <c r="C60"/>
      <c r="D60"/>
      <c r="E60"/>
    </row>
    <row r="61" spans="3:5" x14ac:dyDescent="0.2">
      <c r="C61"/>
      <c r="D61"/>
      <c r="E61"/>
    </row>
    <row r="62" spans="3:5" x14ac:dyDescent="0.2">
      <c r="C62"/>
      <c r="D62"/>
      <c r="E62"/>
    </row>
    <row r="63" spans="3:5" x14ac:dyDescent="0.2">
      <c r="C63"/>
      <c r="D63"/>
      <c r="E63"/>
    </row>
    <row r="64" spans="3:5" x14ac:dyDescent="0.2">
      <c r="C64"/>
      <c r="D64"/>
      <c r="E64"/>
    </row>
    <row r="65" spans="3:5" x14ac:dyDescent="0.2">
      <c r="C65"/>
      <c r="D65"/>
      <c r="E65"/>
    </row>
    <row r="66" spans="3:5" x14ac:dyDescent="0.2">
      <c r="C66"/>
      <c r="D66"/>
      <c r="E66"/>
    </row>
    <row r="67" spans="3:5" x14ac:dyDescent="0.2">
      <c r="C67"/>
      <c r="D67"/>
      <c r="E67"/>
    </row>
    <row r="68" spans="3:5" x14ac:dyDescent="0.2">
      <c r="C68"/>
      <c r="D68"/>
      <c r="E68"/>
    </row>
    <row r="69" spans="3:5" x14ac:dyDescent="0.2">
      <c r="C69"/>
      <c r="D69"/>
      <c r="E69"/>
    </row>
    <row r="70" spans="3:5" x14ac:dyDescent="0.2">
      <c r="C70"/>
      <c r="D70"/>
      <c r="E70"/>
    </row>
    <row r="71" spans="3:5" x14ac:dyDescent="0.2">
      <c r="C71"/>
      <c r="D71"/>
      <c r="E71"/>
    </row>
    <row r="72" spans="3:5" x14ac:dyDescent="0.2">
      <c r="C72"/>
      <c r="D72"/>
      <c r="E72"/>
    </row>
    <row r="73" spans="3:5" x14ac:dyDescent="0.2">
      <c r="C73"/>
      <c r="D73"/>
      <c r="E73"/>
    </row>
    <row r="74" spans="3:5" x14ac:dyDescent="0.2">
      <c r="C74"/>
      <c r="D74"/>
      <c r="E74"/>
    </row>
    <row r="75" spans="3:5" x14ac:dyDescent="0.2">
      <c r="C75"/>
      <c r="D75"/>
      <c r="E75"/>
    </row>
    <row r="76" spans="3:5" x14ac:dyDescent="0.2">
      <c r="C76"/>
      <c r="D76"/>
      <c r="E76"/>
    </row>
    <row r="77" spans="3:5" x14ac:dyDescent="0.2">
      <c r="C77"/>
      <c r="D77"/>
      <c r="E77"/>
    </row>
    <row r="78" spans="3:5" x14ac:dyDescent="0.2">
      <c r="C78"/>
      <c r="D78"/>
      <c r="E78"/>
    </row>
    <row r="79" spans="3:5" x14ac:dyDescent="0.2">
      <c r="C79"/>
      <c r="D79"/>
      <c r="E79"/>
    </row>
    <row r="80" spans="3:5" x14ac:dyDescent="0.2">
      <c r="C80"/>
      <c r="D80"/>
      <c r="E80"/>
    </row>
    <row r="81" spans="3:5" x14ac:dyDescent="0.2">
      <c r="C81"/>
      <c r="D81"/>
      <c r="E81"/>
    </row>
    <row r="82" spans="3:5" x14ac:dyDescent="0.2">
      <c r="C82"/>
      <c r="D82"/>
      <c r="E82"/>
    </row>
    <row r="83" spans="3:5" x14ac:dyDescent="0.2">
      <c r="C83"/>
      <c r="D83"/>
      <c r="E83"/>
    </row>
    <row r="84" spans="3:5" x14ac:dyDescent="0.2">
      <c r="C84"/>
      <c r="D84"/>
      <c r="E84"/>
    </row>
    <row r="85" spans="3:5" x14ac:dyDescent="0.2">
      <c r="C85"/>
      <c r="D85"/>
      <c r="E85"/>
    </row>
    <row r="86" spans="3:5" x14ac:dyDescent="0.2">
      <c r="C86"/>
      <c r="D86"/>
      <c r="E86"/>
    </row>
    <row r="87" spans="3:5" x14ac:dyDescent="0.2">
      <c r="C87"/>
      <c r="D87"/>
      <c r="E87"/>
    </row>
    <row r="88" spans="3:5" x14ac:dyDescent="0.2">
      <c r="C88"/>
      <c r="D88"/>
      <c r="E88"/>
    </row>
    <row r="89" spans="3:5" x14ac:dyDescent="0.2">
      <c r="C89"/>
      <c r="D89"/>
      <c r="E89"/>
    </row>
  </sheetData>
  <phoneticPr fontId="5" type="noConversion"/>
  <conditionalFormatting sqref="C10:I16">
    <cfRule type="expression" dxfId="14" priority="1">
      <formula>C10=$H$7</formula>
    </cfRule>
    <cfRule type="expression" dxfId="13" priority="3">
      <formula>C10&lt;$F$7</formula>
    </cfRule>
    <cfRule type="expression" dxfId="12" priority="4">
      <formula>C10&gt;EOMONTH($F$7,0)</formula>
    </cfRule>
  </conditionalFormatting>
  <dataValidations count="1">
    <dataValidation type="list" allowBlank="1" showInputMessage="1" showErrorMessage="1" sqref="D7" xr:uid="{15F2ABA2-8F72-49C8-910D-2B8A4208EC91}">
      <formula1>$N$8:$N$19</formula1>
    </dataValidation>
  </dataValidations>
  <pageMargins left="0.7" right="0.7" top="0.75" bottom="0.75" header="0.3" footer="0.3"/>
  <pageSetup paperSize="9" scale="73" orientation="landscape"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04CE-751F-40C9-BB1C-CB4E23566912}">
  <sheetPr codeName="Sheet5"/>
  <dimension ref="C1:O1166"/>
  <sheetViews>
    <sheetView rightToLeft="1" topLeftCell="A506" zoomScaleNormal="100" workbookViewId="0">
      <selection activeCell="C524" sqref="C524"/>
    </sheetView>
  </sheetViews>
  <sheetFormatPr defaultColWidth="12.625" defaultRowHeight="15" customHeight="1" x14ac:dyDescent="0.2"/>
  <cols>
    <col min="1" max="2" width="12.625" style="18"/>
    <col min="3" max="3" width="7.25" style="13" customWidth="1"/>
    <col min="4" max="4" width="14.25" style="13" customWidth="1"/>
    <col min="5" max="5" width="40.25" style="13" customWidth="1"/>
    <col min="6" max="6" width="16.375" style="13" bestFit="1" customWidth="1"/>
    <col min="7" max="7" width="16.375" style="14" customWidth="1"/>
    <col min="8" max="11" width="16.375" style="15" customWidth="1"/>
    <col min="12" max="12" width="13.375" style="13" customWidth="1"/>
    <col min="13" max="13" width="11.375" style="16" bestFit="1" customWidth="1"/>
    <col min="14" max="14" width="13.75" style="18" customWidth="1"/>
    <col min="15" max="15" width="10" style="18" customWidth="1"/>
    <col min="16" max="18" width="8.625" style="18" customWidth="1"/>
    <col min="19" max="16384" width="12.625" style="18"/>
  </cols>
  <sheetData>
    <row r="1" spans="3:13" ht="63.6" customHeight="1" x14ac:dyDescent="0.2">
      <c r="E1" s="22" t="s">
        <v>192</v>
      </c>
    </row>
    <row r="2" spans="3:13" s="17" customFormat="1" x14ac:dyDescent="0.25">
      <c r="C2" s="23" t="s">
        <v>61</v>
      </c>
      <c r="D2" s="23" t="s">
        <v>0</v>
      </c>
      <c r="E2" s="23" t="s">
        <v>1</v>
      </c>
      <c r="F2" s="23" t="s">
        <v>121</v>
      </c>
      <c r="G2" s="24" t="s">
        <v>122</v>
      </c>
      <c r="H2" s="23" t="s">
        <v>123</v>
      </c>
      <c r="I2" s="23" t="s">
        <v>151</v>
      </c>
      <c r="J2" s="23" t="s">
        <v>150</v>
      </c>
      <c r="K2" s="23" t="s">
        <v>3</v>
      </c>
      <c r="L2" s="23" t="s">
        <v>101</v>
      </c>
      <c r="M2" s="25" t="s">
        <v>2</v>
      </c>
    </row>
    <row r="3" spans="3:13" s="17" customFormat="1" x14ac:dyDescent="0.25">
      <c r="C3" s="26" cm="1">
        <f t="array" ref="C3:M524">_xlfn._xlws.FILTER(Table7[],ISNUMBER(SEARCH(FILTER!E1,Table7[الجهة])),"غير موجود")</f>
        <v>1</v>
      </c>
      <c r="D3" s="26">
        <v>6000015967</v>
      </c>
      <c r="E3" s="26" t="str">
        <v>وزارة الشـؤون الاسلامية والدعوة والإرشاد</v>
      </c>
      <c r="F3" s="26" t="str">
        <v>الرياض</v>
      </c>
      <c r="G3" s="27">
        <v>44998</v>
      </c>
      <c r="H3" s="26" t="str">
        <v>مارس 23</v>
      </c>
      <c r="I3" s="26">
        <v>2023</v>
      </c>
      <c r="J3" s="26">
        <v>3</v>
      </c>
      <c r="K3" s="26" t="str">
        <v>تم إجراء الدفع</v>
      </c>
      <c r="L3" s="26" t="str">
        <v>مسدد</v>
      </c>
      <c r="M3" s="28">
        <v>466.9</v>
      </c>
    </row>
    <row r="4" spans="3:13" s="17" customFormat="1" x14ac:dyDescent="0.25">
      <c r="C4" s="29">
        <v>2</v>
      </c>
      <c r="D4" s="29">
        <v>6000015954</v>
      </c>
      <c r="E4" s="29" t="str">
        <v>وزارة الشـؤون الاسلامية والدعوة والإرشاد</v>
      </c>
      <c r="F4" s="29" t="str">
        <v>الرياض</v>
      </c>
      <c r="G4" s="30">
        <v>44998</v>
      </c>
      <c r="H4" s="29" t="str">
        <v>مارس 23</v>
      </c>
      <c r="I4" s="29">
        <v>2023</v>
      </c>
      <c r="J4" s="29">
        <v>3</v>
      </c>
      <c r="K4" s="29" t="str">
        <v>تم إجراء الدفع</v>
      </c>
      <c r="L4" s="29" t="str">
        <v>مسدد</v>
      </c>
      <c r="M4" s="31">
        <v>466.9</v>
      </c>
    </row>
    <row r="5" spans="3:13" s="17" customFormat="1" x14ac:dyDescent="0.25">
      <c r="C5" s="26">
        <v>3</v>
      </c>
      <c r="D5" s="26">
        <v>6000015966</v>
      </c>
      <c r="E5" s="26" t="str">
        <v>وزارة الشـؤون الاسلامية والدعوة والإرشاد</v>
      </c>
      <c r="F5" s="26" t="str">
        <v>الرياض</v>
      </c>
      <c r="G5" s="27">
        <v>44998</v>
      </c>
      <c r="H5" s="26" t="str">
        <v>مارس 23</v>
      </c>
      <c r="I5" s="26">
        <v>2023</v>
      </c>
      <c r="J5" s="26">
        <v>3</v>
      </c>
      <c r="K5" s="26" t="str">
        <v>لم ترفع الفاتورة</v>
      </c>
      <c r="L5" s="26" t="str">
        <v>غير مسدد</v>
      </c>
      <c r="M5" s="28">
        <v>1860.7</v>
      </c>
    </row>
    <row r="6" spans="3:13" s="17" customFormat="1" x14ac:dyDescent="0.25">
      <c r="C6" s="29">
        <v>4</v>
      </c>
      <c r="D6" s="29">
        <v>6000016047</v>
      </c>
      <c r="E6" s="29" t="str">
        <v>وزارة الشـؤون الاسلامية والدعوة والإرشاد</v>
      </c>
      <c r="F6" s="29" t="str">
        <v>الرياض</v>
      </c>
      <c r="G6" s="30">
        <v>44999</v>
      </c>
      <c r="H6" s="29" t="str">
        <v>مارس 23</v>
      </c>
      <c r="I6" s="29">
        <v>2023</v>
      </c>
      <c r="J6" s="29">
        <v>3</v>
      </c>
      <c r="K6" s="29" t="str">
        <v>تم إجراء الدفع</v>
      </c>
      <c r="L6" s="29" t="str">
        <v>مسدد</v>
      </c>
      <c r="M6" s="31">
        <v>5625.8</v>
      </c>
    </row>
    <row r="7" spans="3:13" s="17" customFormat="1" x14ac:dyDescent="0.25">
      <c r="C7" s="26">
        <v>5</v>
      </c>
      <c r="D7" s="26">
        <v>6000016144</v>
      </c>
      <c r="E7" s="26" t="str">
        <v>وزارة الشـؤون الاسلامية والدعوة والإرشاد</v>
      </c>
      <c r="F7" s="26" t="str">
        <v>الرياض</v>
      </c>
      <c r="G7" s="27">
        <v>44999</v>
      </c>
      <c r="H7" s="26" t="str">
        <v>مارس 23</v>
      </c>
      <c r="I7" s="26">
        <v>2023</v>
      </c>
      <c r="J7" s="26">
        <v>3</v>
      </c>
      <c r="K7" s="26" t="str">
        <v>تم إجراء الدفع</v>
      </c>
      <c r="L7" s="26" t="str">
        <v>مسدد</v>
      </c>
      <c r="M7" s="28">
        <v>713</v>
      </c>
    </row>
    <row r="8" spans="3:13" s="17" customFormat="1" x14ac:dyDescent="0.25">
      <c r="C8" s="29">
        <v>6</v>
      </c>
      <c r="D8" s="29">
        <v>6000016354</v>
      </c>
      <c r="E8" s="29" t="str">
        <v>وزارة الشـؤون الاسلامية والدعوة والإرشاد</v>
      </c>
      <c r="F8" s="29" t="str">
        <v>المدينة المنورة</v>
      </c>
      <c r="G8" s="30">
        <v>45002</v>
      </c>
      <c r="H8" s="29" t="str">
        <v>مارس 23</v>
      </c>
      <c r="I8" s="29">
        <v>2023</v>
      </c>
      <c r="J8" s="29">
        <v>3</v>
      </c>
      <c r="K8" s="29" t="str">
        <v>تم إجراء الدفع</v>
      </c>
      <c r="L8" s="29" t="str">
        <v>مسدد</v>
      </c>
      <c r="M8" s="31">
        <v>3670.8</v>
      </c>
    </row>
    <row r="9" spans="3:13" s="17" customFormat="1" x14ac:dyDescent="0.25">
      <c r="C9" s="26">
        <v>7</v>
      </c>
      <c r="D9" s="26">
        <v>6000016353</v>
      </c>
      <c r="E9" s="26" t="str">
        <v>وزارة الشـؤون الاسلامية والدعوة والإرشاد</v>
      </c>
      <c r="F9" s="26" t="str">
        <v>جازان</v>
      </c>
      <c r="G9" s="27">
        <v>45002</v>
      </c>
      <c r="H9" s="26" t="str">
        <v>مارس 23</v>
      </c>
      <c r="I9" s="26">
        <v>2023</v>
      </c>
      <c r="J9" s="26">
        <v>3</v>
      </c>
      <c r="K9" s="26" t="str">
        <v>تم إجراء الدفع</v>
      </c>
      <c r="L9" s="26" t="str">
        <v>غير مسدد</v>
      </c>
      <c r="M9" s="28">
        <v>21942</v>
      </c>
    </row>
    <row r="10" spans="3:13" s="17" customFormat="1" x14ac:dyDescent="0.25">
      <c r="C10" s="29">
        <v>8</v>
      </c>
      <c r="D10" s="29">
        <v>6000016475</v>
      </c>
      <c r="E10" s="29" t="str">
        <v>بلدية طريف</v>
      </c>
      <c r="F10" s="29" t="str">
        <v>الحدود الشمالية</v>
      </c>
      <c r="G10" s="30">
        <v>45005</v>
      </c>
      <c r="H10" s="29" t="str">
        <v>مارس 23</v>
      </c>
      <c r="I10" s="29">
        <v>2023</v>
      </c>
      <c r="J10" s="29">
        <v>3</v>
      </c>
      <c r="K10" s="29" t="str">
        <v>مقبول من الجهة</v>
      </c>
      <c r="L10" s="29" t="str">
        <v>غير مسدد</v>
      </c>
      <c r="M10" s="31">
        <v>9901.5</v>
      </c>
    </row>
    <row r="11" spans="3:13" s="17" customFormat="1" x14ac:dyDescent="0.25">
      <c r="C11" s="26">
        <v>9</v>
      </c>
      <c r="D11" s="26">
        <v>6000016838</v>
      </c>
      <c r="E11" s="26" t="str">
        <v>وزارة الشـؤون الاسلامية والدعوة والإرشاد</v>
      </c>
      <c r="F11" s="26" t="str">
        <v>الحدود الشمالية</v>
      </c>
      <c r="G11" s="27">
        <v>45008</v>
      </c>
      <c r="H11" s="26" t="str">
        <v>مارس 23</v>
      </c>
      <c r="I11" s="26">
        <v>2023</v>
      </c>
      <c r="J11" s="26">
        <v>3</v>
      </c>
      <c r="K11" s="26" t="str">
        <v>مقبول من الجهة</v>
      </c>
      <c r="L11" s="26" t="str">
        <v>مسدد</v>
      </c>
      <c r="M11" s="28">
        <v>4909.3500000000004</v>
      </c>
    </row>
    <row r="12" spans="3:13" s="17" customFormat="1" x14ac:dyDescent="0.25">
      <c r="C12" s="29">
        <v>10</v>
      </c>
      <c r="D12" s="29">
        <v>6000017094</v>
      </c>
      <c r="E12" s="29" t="str">
        <v>وزارة الشـؤون الاسلامية والدعوة والإرشاد</v>
      </c>
      <c r="F12" s="29" t="str">
        <v>الرياض</v>
      </c>
      <c r="G12" s="30">
        <v>45014</v>
      </c>
      <c r="H12" s="29" t="str">
        <v>مارس 23</v>
      </c>
      <c r="I12" s="29">
        <v>2023</v>
      </c>
      <c r="J12" s="29">
        <v>3</v>
      </c>
      <c r="K12" s="29" t="str">
        <v>مقبول من الجهة</v>
      </c>
      <c r="L12" s="29" t="str">
        <v>مسدد</v>
      </c>
      <c r="M12" s="31">
        <v>1301.8</v>
      </c>
    </row>
    <row r="13" spans="3:13" s="17" customFormat="1" x14ac:dyDescent="0.25">
      <c r="C13" s="26">
        <v>11</v>
      </c>
      <c r="D13" s="26">
        <v>6000017242</v>
      </c>
      <c r="E13" s="26" t="str">
        <v>جامعة الأمير سطام</v>
      </c>
      <c r="F13" s="26" t="str">
        <v>الرياض</v>
      </c>
      <c r="G13" s="27">
        <v>45015</v>
      </c>
      <c r="H13" s="26" t="str">
        <v>مارس 23</v>
      </c>
      <c r="I13" s="26">
        <v>2023</v>
      </c>
      <c r="J13" s="26">
        <v>3</v>
      </c>
      <c r="K13" s="26" t="str">
        <v>تم إجراء الدفع</v>
      </c>
      <c r="L13" s="26" t="str">
        <v>مسدد</v>
      </c>
      <c r="M13" s="28">
        <v>6675.75</v>
      </c>
    </row>
    <row r="14" spans="3:13" s="17" customFormat="1" x14ac:dyDescent="0.25">
      <c r="C14" s="29">
        <v>12</v>
      </c>
      <c r="D14" s="29">
        <v>6000017381</v>
      </c>
      <c r="E14" s="29" t="str">
        <v>جامعة القصيم</v>
      </c>
      <c r="F14" s="29" t="str">
        <v>القصيم</v>
      </c>
      <c r="G14" s="30">
        <v>45019</v>
      </c>
      <c r="H14" s="29" t="str">
        <v>مارس 23</v>
      </c>
      <c r="I14" s="29">
        <v>2023</v>
      </c>
      <c r="J14" s="29">
        <v>3</v>
      </c>
      <c r="K14" s="29" t="str">
        <v>تم إجراء الدفع</v>
      </c>
      <c r="L14" s="29" t="str">
        <v>مسدد</v>
      </c>
      <c r="M14" s="31">
        <v>14417.55</v>
      </c>
    </row>
    <row r="15" spans="3:13" s="17" customFormat="1" x14ac:dyDescent="0.25">
      <c r="C15" s="26">
        <v>13</v>
      </c>
      <c r="D15" s="26">
        <v>6000017523</v>
      </c>
      <c r="E15" s="26" t="str">
        <v>جامعة الأمير سطام</v>
      </c>
      <c r="F15" s="26" t="str">
        <v>الرياض</v>
      </c>
      <c r="G15" s="27">
        <v>45021</v>
      </c>
      <c r="H15" s="26" t="str">
        <v>ابريل 23</v>
      </c>
      <c r="I15" s="26">
        <v>2023</v>
      </c>
      <c r="J15" s="26">
        <v>4</v>
      </c>
      <c r="K15" s="26" t="str">
        <v>تم إجراء الدفع</v>
      </c>
      <c r="L15" s="26" t="str">
        <v>مسدد</v>
      </c>
      <c r="M15" s="28">
        <v>38368.6</v>
      </c>
    </row>
    <row r="16" spans="3:13" s="17" customFormat="1" x14ac:dyDescent="0.25">
      <c r="C16" s="29">
        <v>14</v>
      </c>
      <c r="D16" s="29">
        <v>6000017702</v>
      </c>
      <c r="E16" s="29" t="str">
        <v>بلدية محافظة شرورة</v>
      </c>
      <c r="F16" s="29" t="str">
        <v>نجران</v>
      </c>
      <c r="G16" s="30">
        <v>45026</v>
      </c>
      <c r="H16" s="29" t="str">
        <v>ابريل 23</v>
      </c>
      <c r="I16" s="29">
        <v>2023</v>
      </c>
      <c r="J16" s="29">
        <v>4</v>
      </c>
      <c r="K16" s="29" t="str">
        <v>مقبول من الجهة</v>
      </c>
      <c r="L16" s="29" t="str">
        <v>مسدد</v>
      </c>
      <c r="M16" s="31">
        <v>845.25</v>
      </c>
    </row>
    <row r="17" spans="3:13" s="17" customFormat="1" x14ac:dyDescent="0.25">
      <c r="C17" s="26">
        <v>15</v>
      </c>
      <c r="D17" s="26">
        <v>6000018889</v>
      </c>
      <c r="E17" s="26" t="str">
        <v>وزارة الخارجية</v>
      </c>
      <c r="F17" s="26" t="str">
        <v>الرياض</v>
      </c>
      <c r="G17" s="27">
        <v>45053</v>
      </c>
      <c r="H17" s="26" t="str">
        <v>مايو 23</v>
      </c>
      <c r="I17" s="26">
        <v>2023</v>
      </c>
      <c r="J17" s="26">
        <v>5</v>
      </c>
      <c r="K17" s="26" t="str">
        <v>تم إجراء الدفع</v>
      </c>
      <c r="L17" s="26" t="str">
        <v>مسدد</v>
      </c>
      <c r="M17" s="28">
        <v>53130</v>
      </c>
    </row>
    <row r="18" spans="3:13" s="17" customFormat="1" x14ac:dyDescent="0.25">
      <c r="C18" s="29">
        <v>16</v>
      </c>
      <c r="D18" s="29">
        <v>6000018922</v>
      </c>
      <c r="E18" s="29" t="str">
        <v>جامعة شقراء</v>
      </c>
      <c r="F18" s="29" t="str">
        <v>الرياض</v>
      </c>
      <c r="G18" s="30">
        <v>45053</v>
      </c>
      <c r="H18" s="29" t="str">
        <v>مايو 23</v>
      </c>
      <c r="I18" s="29">
        <v>2023</v>
      </c>
      <c r="J18" s="29">
        <v>5</v>
      </c>
      <c r="K18" s="29" t="str">
        <v>مقبول من الجهة</v>
      </c>
      <c r="L18" s="29" t="str">
        <v>مسدد</v>
      </c>
      <c r="M18" s="31">
        <v>120.75</v>
      </c>
    </row>
    <row r="19" spans="3:13" s="17" customFormat="1" x14ac:dyDescent="0.25">
      <c r="C19" s="26">
        <v>17</v>
      </c>
      <c r="D19" s="26">
        <v>6000019014</v>
      </c>
      <c r="E19" s="26" t="str">
        <v xml:space="preserve">ميناء الملك فهد </v>
      </c>
      <c r="F19" s="26" t="str">
        <v>الشرقية</v>
      </c>
      <c r="G19" s="27">
        <v>45054</v>
      </c>
      <c r="H19" s="26" t="str">
        <v>مايو 23</v>
      </c>
      <c r="I19" s="26">
        <v>2023</v>
      </c>
      <c r="J19" s="26">
        <v>5</v>
      </c>
      <c r="K19" s="26" t="str">
        <v>مقبول من الجهة</v>
      </c>
      <c r="L19" s="26" t="str">
        <v>مسدد</v>
      </c>
      <c r="M19" s="28">
        <v>1099.4000000000001</v>
      </c>
    </row>
    <row r="20" spans="3:13" s="17" customFormat="1" x14ac:dyDescent="0.25">
      <c r="C20" s="29">
        <v>18</v>
      </c>
      <c r="D20" s="29">
        <v>6000020133</v>
      </c>
      <c r="E20" s="29" t="str">
        <v>كلية الملك خالد العـسكرية</v>
      </c>
      <c r="F20" s="29" t="str">
        <v>الرياض</v>
      </c>
      <c r="G20" s="30">
        <v>45069</v>
      </c>
      <c r="H20" s="29" t="str">
        <v>مايو 23</v>
      </c>
      <c r="I20" s="29">
        <v>2023</v>
      </c>
      <c r="J20" s="29">
        <v>5</v>
      </c>
      <c r="K20" s="29" t="str">
        <v>تم إجراء الدفع</v>
      </c>
      <c r="L20" s="29" t="str">
        <v>مسدد</v>
      </c>
      <c r="M20" s="31">
        <v>25137.85</v>
      </c>
    </row>
    <row r="21" spans="3:13" s="17" customFormat="1" x14ac:dyDescent="0.25">
      <c r="C21" s="26">
        <v>19</v>
      </c>
      <c r="D21" s="26">
        <v>6000020079</v>
      </c>
      <c r="E21" s="26" t="str">
        <v>بلدية محافظة المهد</v>
      </c>
      <c r="F21" s="26" t="str">
        <v>المدينة المنورة</v>
      </c>
      <c r="G21" s="27">
        <v>45069</v>
      </c>
      <c r="H21" s="26" t="str">
        <v>مايو 23</v>
      </c>
      <c r="I21" s="26">
        <v>2023</v>
      </c>
      <c r="J21" s="26">
        <v>5</v>
      </c>
      <c r="K21" s="26" t="str">
        <v>مقبول من الجهة</v>
      </c>
      <c r="L21" s="26" t="str">
        <v>مسدد</v>
      </c>
      <c r="M21" s="28">
        <v>12707.5</v>
      </c>
    </row>
    <row r="22" spans="3:13" s="17" customFormat="1" x14ac:dyDescent="0.25">
      <c r="C22" s="29">
        <v>20</v>
      </c>
      <c r="D22" s="29">
        <v>6000020434</v>
      </c>
      <c r="E22" s="29" t="str">
        <v>وزارة البيئة والمياه والزراعة</v>
      </c>
      <c r="F22" s="29" t="str">
        <v>الرياض</v>
      </c>
      <c r="G22" s="30">
        <v>45071</v>
      </c>
      <c r="H22" s="29" t="str">
        <v>مايو 23</v>
      </c>
      <c r="I22" s="29">
        <v>2023</v>
      </c>
      <c r="J22" s="29">
        <v>5</v>
      </c>
      <c r="K22" s="29" t="str">
        <v>مقبول من الجهة</v>
      </c>
      <c r="L22" s="29" t="str">
        <v>مسدد</v>
      </c>
      <c r="M22" s="31">
        <v>1759.5</v>
      </c>
    </row>
    <row r="23" spans="3:13" s="17" customFormat="1" x14ac:dyDescent="0.25">
      <c r="C23" s="26">
        <v>21</v>
      </c>
      <c r="D23" s="26">
        <v>6000020731</v>
      </c>
      <c r="E23" s="26" t="str">
        <v>تجمع الرياض الصحي الثاني</v>
      </c>
      <c r="F23" s="26" t="str">
        <v>الرياض</v>
      </c>
      <c r="G23" s="27">
        <v>45076</v>
      </c>
      <c r="H23" s="26" t="str">
        <v>مايو 23</v>
      </c>
      <c r="I23" s="26">
        <v>2023</v>
      </c>
      <c r="J23" s="26">
        <v>5</v>
      </c>
      <c r="K23" s="26" t="str">
        <v>مقبول من الجهة</v>
      </c>
      <c r="L23" s="26" t="str">
        <v>غير مسدد</v>
      </c>
      <c r="M23" s="28">
        <v>52865.5</v>
      </c>
    </row>
    <row r="24" spans="3:13" s="17" customFormat="1" x14ac:dyDescent="0.25">
      <c r="C24" s="29">
        <v>22</v>
      </c>
      <c r="D24" s="29">
        <v>6000021056</v>
      </c>
      <c r="E24" s="29" t="str">
        <v>وزارة الشـؤون الاسلامية والدعوة والإرشاد</v>
      </c>
      <c r="F24" s="29" t="str">
        <v>الحدود الشمالية</v>
      </c>
      <c r="G24" s="30">
        <v>45082</v>
      </c>
      <c r="H24" s="29" t="str">
        <v>يونيو 23</v>
      </c>
      <c r="I24" s="29">
        <v>2023</v>
      </c>
      <c r="J24" s="29">
        <v>6</v>
      </c>
      <c r="K24" s="29" t="str">
        <v>مقبول من الجهة</v>
      </c>
      <c r="L24" s="29" t="str">
        <v>غير مسدد</v>
      </c>
      <c r="M24" s="31">
        <v>621</v>
      </c>
    </row>
    <row r="25" spans="3:13" s="17" customFormat="1" x14ac:dyDescent="0.25">
      <c r="C25" s="26">
        <v>23</v>
      </c>
      <c r="D25" s="26">
        <v>6000021089</v>
      </c>
      <c r="E25" s="26" t="str">
        <v>جامعة الأمير سطام</v>
      </c>
      <c r="F25" s="26" t="str">
        <v>الرياض</v>
      </c>
      <c r="G25" s="27">
        <v>45082</v>
      </c>
      <c r="H25" s="26" t="str">
        <v>يونيو 23</v>
      </c>
      <c r="I25" s="26">
        <v>2023</v>
      </c>
      <c r="J25" s="26">
        <v>6</v>
      </c>
      <c r="K25" s="26" t="str">
        <v>مقبول من الجهة</v>
      </c>
      <c r="L25" s="26" t="str">
        <v>مسدد</v>
      </c>
      <c r="M25" s="28">
        <v>17858.349999999999</v>
      </c>
    </row>
    <row r="26" spans="3:13" s="17" customFormat="1" x14ac:dyDescent="0.25">
      <c r="C26" s="29">
        <v>24</v>
      </c>
      <c r="D26" s="29">
        <v>6000021227</v>
      </c>
      <c r="E26" s="29" t="str">
        <v>بلدية الجله وتبراك</v>
      </c>
      <c r="F26" s="29" t="str">
        <v>الرياض</v>
      </c>
      <c r="G26" s="30">
        <v>45083</v>
      </c>
      <c r="H26" s="29" t="str">
        <v>يونيو 23</v>
      </c>
      <c r="I26" s="29">
        <v>2023</v>
      </c>
      <c r="J26" s="29">
        <v>6</v>
      </c>
      <c r="K26" s="29" t="str">
        <v>تم إجراء الدفع</v>
      </c>
      <c r="L26" s="29" t="str">
        <v>مسدد</v>
      </c>
      <c r="M26" s="31">
        <v>1730.75</v>
      </c>
    </row>
    <row r="27" spans="3:13" s="17" customFormat="1" x14ac:dyDescent="0.25">
      <c r="C27" s="26">
        <v>25</v>
      </c>
      <c r="D27" s="26">
        <v>6000021247</v>
      </c>
      <c r="E27" s="26" t="str">
        <v>تجمع الرياض الصحي الثاني</v>
      </c>
      <c r="F27" s="26" t="str">
        <v>الرياض</v>
      </c>
      <c r="G27" s="27">
        <v>45083</v>
      </c>
      <c r="H27" s="26" t="str">
        <v>يونيو 23</v>
      </c>
      <c r="I27" s="26">
        <v>2023</v>
      </c>
      <c r="J27" s="26">
        <v>6</v>
      </c>
      <c r="K27" s="26" t="str">
        <v>مقبول من الجهة</v>
      </c>
      <c r="L27" s="26" t="str">
        <v>غير مسدد</v>
      </c>
      <c r="M27" s="28">
        <v>14582</v>
      </c>
    </row>
    <row r="28" spans="3:13" s="17" customFormat="1" x14ac:dyDescent="0.25">
      <c r="C28" s="29">
        <v>26</v>
      </c>
      <c r="D28" s="29">
        <v>6000021476</v>
      </c>
      <c r="E28" s="29" t="str">
        <v>وزارة الشـؤون الاسلامية والدعوة والإرشاد</v>
      </c>
      <c r="F28" s="29" t="str">
        <v>الرياض</v>
      </c>
      <c r="G28" s="30">
        <v>45084</v>
      </c>
      <c r="H28" s="29" t="str">
        <v>يونيو 23</v>
      </c>
      <c r="I28" s="29">
        <v>2023</v>
      </c>
      <c r="J28" s="29">
        <v>6</v>
      </c>
      <c r="K28" s="29" t="str">
        <v>مقبول من الجهة</v>
      </c>
      <c r="L28" s="29" t="str">
        <v>مسدد</v>
      </c>
      <c r="M28" s="31">
        <v>448.5</v>
      </c>
    </row>
    <row r="29" spans="3:13" s="17" customFormat="1" x14ac:dyDescent="0.25">
      <c r="C29" s="26">
        <v>27</v>
      </c>
      <c r="D29" s="26">
        <v>6000021644</v>
      </c>
      <c r="E29" s="26" t="str">
        <v>بلدية تمير</v>
      </c>
      <c r="F29" s="26" t="str">
        <v>الرياض</v>
      </c>
      <c r="G29" s="27">
        <v>45088</v>
      </c>
      <c r="H29" s="26" t="str">
        <v>يونيو 23</v>
      </c>
      <c r="I29" s="26">
        <v>2023</v>
      </c>
      <c r="J29" s="26">
        <v>6</v>
      </c>
      <c r="K29" s="26" t="str">
        <v>مقبول من الجهة</v>
      </c>
      <c r="L29" s="26" t="str">
        <v>مسدد</v>
      </c>
      <c r="M29" s="28">
        <v>9394.35</v>
      </c>
    </row>
    <row r="30" spans="3:13" s="17" customFormat="1" x14ac:dyDescent="0.25">
      <c r="C30" s="29">
        <v>28</v>
      </c>
      <c r="D30" s="29">
        <v>6000021652</v>
      </c>
      <c r="E30" s="29" t="str">
        <v>جامعة شقراء</v>
      </c>
      <c r="F30" s="29" t="str">
        <v>الرياض</v>
      </c>
      <c r="G30" s="30">
        <v>45088</v>
      </c>
      <c r="H30" s="29" t="str">
        <v>يونيو 23</v>
      </c>
      <c r="I30" s="29">
        <v>2023</v>
      </c>
      <c r="J30" s="29">
        <v>6</v>
      </c>
      <c r="K30" s="29" t="str">
        <v>مقبول من الجهة</v>
      </c>
      <c r="L30" s="29" t="str">
        <v>مسدد</v>
      </c>
      <c r="M30" s="31">
        <v>954.5</v>
      </c>
    </row>
    <row r="31" spans="3:13" s="17" customFormat="1" x14ac:dyDescent="0.25">
      <c r="C31" s="26">
        <v>29</v>
      </c>
      <c r="D31" s="26">
        <v>6000022155</v>
      </c>
      <c r="E31" s="26" t="str">
        <v>تجمع الشرقية الصحي</v>
      </c>
      <c r="F31" s="26" t="str">
        <v>الشرقية</v>
      </c>
      <c r="G31" s="27">
        <v>45091</v>
      </c>
      <c r="H31" s="26" t="str">
        <v>يونيو 23</v>
      </c>
      <c r="I31" s="26">
        <v>2023</v>
      </c>
      <c r="J31" s="26">
        <v>6</v>
      </c>
      <c r="K31" s="26" t="str">
        <v>مقبول من الجهة</v>
      </c>
      <c r="L31" s="26" t="str">
        <v>مسدد</v>
      </c>
      <c r="M31" s="28">
        <v>31986.1</v>
      </c>
    </row>
    <row r="32" spans="3:13" s="17" customFormat="1" x14ac:dyDescent="0.25">
      <c r="C32" s="29">
        <v>30</v>
      </c>
      <c r="D32" s="29">
        <v>6000022195</v>
      </c>
      <c r="E32" s="29" t="str">
        <v>الامن العام</v>
      </c>
      <c r="F32" s="29" t="str">
        <v>مكة المكرمة</v>
      </c>
      <c r="G32" s="30">
        <v>45091</v>
      </c>
      <c r="H32" s="29" t="str">
        <v>يونيو 23</v>
      </c>
      <c r="I32" s="29">
        <v>2023</v>
      </c>
      <c r="J32" s="29">
        <v>6</v>
      </c>
      <c r="K32" s="29" t="str">
        <v>مقبول من الجهة</v>
      </c>
      <c r="L32" s="29" t="str">
        <v>مسدد</v>
      </c>
      <c r="M32" s="31">
        <v>172281.5</v>
      </c>
    </row>
    <row r="33" spans="3:13" s="17" customFormat="1" x14ac:dyDescent="0.25">
      <c r="C33" s="26">
        <v>31</v>
      </c>
      <c r="D33" s="26">
        <v>6000022200</v>
      </c>
      <c r="E33" s="26" t="str">
        <v>الامن العام</v>
      </c>
      <c r="F33" s="26" t="str">
        <v>المدينة المنورة</v>
      </c>
      <c r="G33" s="27">
        <v>45091</v>
      </c>
      <c r="H33" s="26" t="str">
        <v>يونيو 23</v>
      </c>
      <c r="I33" s="26">
        <v>2023</v>
      </c>
      <c r="J33" s="26">
        <v>6</v>
      </c>
      <c r="K33" s="26" t="str">
        <v>مقبول من الجهة</v>
      </c>
      <c r="L33" s="26" t="str">
        <v>مسدد</v>
      </c>
      <c r="M33" s="28">
        <v>5111.75</v>
      </c>
    </row>
    <row r="34" spans="3:13" s="17" customFormat="1" x14ac:dyDescent="0.25">
      <c r="C34" s="29">
        <v>32</v>
      </c>
      <c r="D34" s="29">
        <v>6000022160</v>
      </c>
      <c r="E34" s="29" t="str">
        <v>تجمع الشرقية الصحي</v>
      </c>
      <c r="F34" s="29" t="str">
        <v>الشرقية</v>
      </c>
      <c r="G34" s="30">
        <v>45091</v>
      </c>
      <c r="H34" s="29" t="str">
        <v>يونيو 23</v>
      </c>
      <c r="I34" s="29">
        <v>2023</v>
      </c>
      <c r="J34" s="29">
        <v>6</v>
      </c>
      <c r="K34" s="29" t="str">
        <v>مقبول من الجهة</v>
      </c>
      <c r="L34" s="29" t="str">
        <v>مسدد</v>
      </c>
      <c r="M34" s="31">
        <v>1636.45</v>
      </c>
    </row>
    <row r="35" spans="3:13" s="17" customFormat="1" x14ac:dyDescent="0.25">
      <c r="C35" s="26">
        <v>33</v>
      </c>
      <c r="D35" s="26">
        <v>6000022237</v>
      </c>
      <c r="E35" s="26" t="str">
        <v>تجمع الشرقية الصحي</v>
      </c>
      <c r="F35" s="26" t="str">
        <v>الشرقية</v>
      </c>
      <c r="G35" s="27">
        <v>45092</v>
      </c>
      <c r="H35" s="26" t="str">
        <v>يونيو 23</v>
      </c>
      <c r="I35" s="26">
        <v>2023</v>
      </c>
      <c r="J35" s="26">
        <v>6</v>
      </c>
      <c r="K35" s="26" t="str">
        <v>مقبول من الجهة</v>
      </c>
      <c r="L35" s="26" t="str">
        <v>مسدد</v>
      </c>
      <c r="M35" s="28">
        <v>4387.25</v>
      </c>
    </row>
    <row r="36" spans="3:13" s="17" customFormat="1" x14ac:dyDescent="0.25">
      <c r="C36" s="29">
        <v>34</v>
      </c>
      <c r="D36" s="29">
        <v>6000022246</v>
      </c>
      <c r="E36" s="29" t="str">
        <v>تجمع الشرقية الصحي</v>
      </c>
      <c r="F36" s="29" t="str">
        <v>الشرقية</v>
      </c>
      <c r="G36" s="30">
        <v>45092</v>
      </c>
      <c r="H36" s="29" t="str">
        <v>يونيو 23</v>
      </c>
      <c r="I36" s="29">
        <v>2023</v>
      </c>
      <c r="J36" s="29">
        <v>6</v>
      </c>
      <c r="K36" s="29" t="str">
        <v>مقبول من الجهة</v>
      </c>
      <c r="L36" s="29" t="str">
        <v>مسدد</v>
      </c>
      <c r="M36" s="31">
        <v>12402.75</v>
      </c>
    </row>
    <row r="37" spans="3:13" s="17" customFormat="1" x14ac:dyDescent="0.25">
      <c r="C37" s="26">
        <v>35</v>
      </c>
      <c r="D37" s="26">
        <v>6000022354</v>
      </c>
      <c r="E37" s="26" t="str">
        <v>القوات البرية</v>
      </c>
      <c r="F37" s="26" t="str">
        <v>الرياض</v>
      </c>
      <c r="G37" s="27">
        <v>45092</v>
      </c>
      <c r="H37" s="26" t="str">
        <v>يونيو 23</v>
      </c>
      <c r="I37" s="26">
        <v>2023</v>
      </c>
      <c r="J37" s="26">
        <v>6</v>
      </c>
      <c r="K37" s="26" t="str">
        <v>مقبول من الجهة</v>
      </c>
      <c r="L37" s="26" t="str">
        <v>مسدد</v>
      </c>
      <c r="M37" s="28">
        <v>97.75</v>
      </c>
    </row>
    <row r="38" spans="3:13" s="17" customFormat="1" x14ac:dyDescent="0.25">
      <c r="C38" s="29">
        <v>36</v>
      </c>
      <c r="D38" s="29">
        <v>6000022219</v>
      </c>
      <c r="E38" s="29" t="str">
        <v>القوات البرية</v>
      </c>
      <c r="F38" s="29" t="str">
        <v>عسير</v>
      </c>
      <c r="G38" s="30">
        <v>45092</v>
      </c>
      <c r="H38" s="29" t="str">
        <v>يونيو 23</v>
      </c>
      <c r="I38" s="29">
        <v>2023</v>
      </c>
      <c r="J38" s="29">
        <v>6</v>
      </c>
      <c r="K38" s="29" t="str">
        <v>مقبول من الجهة</v>
      </c>
      <c r="L38" s="29" t="str">
        <v>مسدد</v>
      </c>
      <c r="M38" s="31">
        <v>276</v>
      </c>
    </row>
    <row r="39" spans="3:13" s="17" customFormat="1" x14ac:dyDescent="0.25">
      <c r="C39" s="26">
        <v>37</v>
      </c>
      <c r="D39" s="26">
        <v>6000022646</v>
      </c>
      <c r="E39" s="26" t="str">
        <v>تجمع الشرقية الصحي</v>
      </c>
      <c r="F39" s="26" t="str">
        <v>الشرقية</v>
      </c>
      <c r="G39" s="27">
        <v>45097</v>
      </c>
      <c r="H39" s="26" t="str">
        <v>يونيو 23</v>
      </c>
      <c r="I39" s="26">
        <v>2023</v>
      </c>
      <c r="J39" s="26">
        <v>6</v>
      </c>
      <c r="K39" s="26" t="str">
        <v>مقبول من الجهة</v>
      </c>
      <c r="L39" s="26" t="str">
        <v>مسدد</v>
      </c>
      <c r="M39" s="28">
        <v>4282.6000000000004</v>
      </c>
    </row>
    <row r="40" spans="3:13" s="17" customFormat="1" x14ac:dyDescent="0.25">
      <c r="C40" s="29">
        <v>38</v>
      </c>
      <c r="D40" s="29">
        <v>6000023052</v>
      </c>
      <c r="E40" s="29" t="str">
        <v>جامعة شقراء</v>
      </c>
      <c r="F40" s="29" t="str">
        <v>الرياض</v>
      </c>
      <c r="G40" s="30">
        <v>45103</v>
      </c>
      <c r="H40" s="29" t="str">
        <v>يونيو 23</v>
      </c>
      <c r="I40" s="29">
        <v>2023</v>
      </c>
      <c r="J40" s="29">
        <v>6</v>
      </c>
      <c r="K40" s="29" t="str">
        <v>مقبول من الجهة</v>
      </c>
      <c r="L40" s="29" t="str">
        <v>مسدد</v>
      </c>
      <c r="M40" s="31">
        <v>26611</v>
      </c>
    </row>
    <row r="41" spans="3:13" s="17" customFormat="1" x14ac:dyDescent="0.25">
      <c r="C41" s="26">
        <v>39</v>
      </c>
      <c r="D41" s="26">
        <v>6000023111</v>
      </c>
      <c r="E41" s="26" t="str">
        <v>وزارة الشـؤون الاسلامية والدعوة والإرشاد</v>
      </c>
      <c r="F41" s="26" t="str">
        <v>القصيم</v>
      </c>
      <c r="G41" s="27">
        <v>45111</v>
      </c>
      <c r="H41" s="26" t="str">
        <v>يوليو 23</v>
      </c>
      <c r="I41" s="26">
        <v>2023</v>
      </c>
      <c r="J41" s="26">
        <v>7</v>
      </c>
      <c r="K41" s="26" t="str">
        <v>مقبول من الجهة</v>
      </c>
      <c r="L41" s="26" t="str">
        <v>مسدد</v>
      </c>
      <c r="M41" s="28">
        <v>1668.65</v>
      </c>
    </row>
    <row r="42" spans="3:13" s="17" customFormat="1" x14ac:dyDescent="0.25">
      <c r="C42" s="29">
        <v>40</v>
      </c>
      <c r="D42" s="29">
        <v>6000023213</v>
      </c>
      <c r="E42" s="29" t="str">
        <v>المركز الوطني للوقاية من الآفات والامراض</v>
      </c>
      <c r="F42" s="29" t="str">
        <v>الشرقية</v>
      </c>
      <c r="G42" s="30">
        <v>45112</v>
      </c>
      <c r="H42" s="29" t="str">
        <v>يوليو 23</v>
      </c>
      <c r="I42" s="29">
        <v>2023</v>
      </c>
      <c r="J42" s="29">
        <v>7</v>
      </c>
      <c r="K42" s="29" t="str">
        <v>مقبول من الجهة</v>
      </c>
      <c r="L42" s="29" t="str">
        <v>مسدد</v>
      </c>
      <c r="M42" s="31">
        <v>1104</v>
      </c>
    </row>
    <row r="43" spans="3:13" s="17" customFormat="1" x14ac:dyDescent="0.25">
      <c r="C43" s="26">
        <v>41</v>
      </c>
      <c r="D43" s="26">
        <v>6000023254</v>
      </c>
      <c r="E43" s="26" t="str">
        <v>مستشفى وادي الدواسر</v>
      </c>
      <c r="F43" s="26" t="str">
        <v>الرياض</v>
      </c>
      <c r="G43" s="27">
        <v>45113</v>
      </c>
      <c r="H43" s="26" t="str">
        <v>يوليو 23</v>
      </c>
      <c r="I43" s="26">
        <v>2023</v>
      </c>
      <c r="J43" s="26">
        <v>7</v>
      </c>
      <c r="K43" s="26" t="str">
        <v>مقبول من الجهة</v>
      </c>
      <c r="L43" s="26" t="str">
        <v>مسدد</v>
      </c>
      <c r="M43" s="28">
        <v>42924.9</v>
      </c>
    </row>
    <row r="44" spans="3:13" s="17" customFormat="1" x14ac:dyDescent="0.25">
      <c r="C44" s="29">
        <v>42</v>
      </c>
      <c r="D44" s="29">
        <v>6000023671</v>
      </c>
      <c r="E44" s="29" t="str">
        <v>القوات البرية</v>
      </c>
      <c r="F44" s="29" t="str">
        <v>عسير</v>
      </c>
      <c r="G44" s="30">
        <v>45118</v>
      </c>
      <c r="H44" s="29" t="str">
        <v>يوليو 23</v>
      </c>
      <c r="I44" s="29">
        <v>2023</v>
      </c>
      <c r="J44" s="29">
        <v>7</v>
      </c>
      <c r="K44" s="29" t="str">
        <v>مرفوض بواسطة الزبون</v>
      </c>
      <c r="L44" s="29" t="str">
        <v>مسدد</v>
      </c>
      <c r="M44" s="31">
        <v>471.5</v>
      </c>
    </row>
    <row r="45" spans="3:13" s="17" customFormat="1" x14ac:dyDescent="0.25">
      <c r="C45" s="26">
        <v>43</v>
      </c>
      <c r="D45" s="26">
        <v>6000023688</v>
      </c>
      <c r="E45" s="26" t="str">
        <v>وزارة الخارجية</v>
      </c>
      <c r="F45" s="26" t="str">
        <v>الرياض</v>
      </c>
      <c r="G45" s="27">
        <v>45118</v>
      </c>
      <c r="H45" s="26" t="str">
        <v>يوليو 23</v>
      </c>
      <c r="I45" s="26">
        <v>2023</v>
      </c>
      <c r="J45" s="26">
        <v>7</v>
      </c>
      <c r="K45" s="26" t="str">
        <v>مقبول من الجهة</v>
      </c>
      <c r="L45" s="26" t="str">
        <v>مسدد</v>
      </c>
      <c r="M45" s="28">
        <v>2564.5</v>
      </c>
    </row>
    <row r="46" spans="3:13" s="17" customFormat="1" x14ac:dyDescent="0.25">
      <c r="C46" s="29">
        <v>44</v>
      </c>
      <c r="D46" s="29">
        <v>6000023749</v>
      </c>
      <c r="E46" s="29" t="str">
        <v>وزارة الشـؤون الاسلامية والدعوة والإرشاد</v>
      </c>
      <c r="F46" s="29" t="str">
        <v>عسير</v>
      </c>
      <c r="G46" s="30">
        <v>45119</v>
      </c>
      <c r="H46" s="29" t="str">
        <v>يوليو 23</v>
      </c>
      <c r="I46" s="29">
        <v>2023</v>
      </c>
      <c r="J46" s="29">
        <v>7</v>
      </c>
      <c r="K46" s="29" t="str">
        <v>مقبول من الجهة</v>
      </c>
      <c r="L46" s="29" t="str">
        <v>غير مسدد</v>
      </c>
      <c r="M46" s="31">
        <v>17000.45</v>
      </c>
    </row>
    <row r="47" spans="3:13" s="17" customFormat="1" x14ac:dyDescent="0.25">
      <c r="C47" s="26">
        <v>45</v>
      </c>
      <c r="D47" s="26">
        <v>6000023843</v>
      </c>
      <c r="E47" s="26" t="str">
        <v>اﻟﺒﺮﻧﺎﻣﺞ اﻟﻮﻃﻨﻲ ﻟﺘﻄﻮﻳﺮ ﻗﻄﺎع الثروة الحيوانية والسم</v>
      </c>
      <c r="F47" s="26" t="str">
        <v>الرياض</v>
      </c>
      <c r="G47" s="27">
        <v>45119</v>
      </c>
      <c r="H47" s="26" t="str">
        <v>يوليو 23</v>
      </c>
      <c r="I47" s="26">
        <v>2023</v>
      </c>
      <c r="J47" s="26">
        <v>7</v>
      </c>
      <c r="K47" s="26" t="str">
        <v>مقبول من الجهة</v>
      </c>
      <c r="L47" s="26" t="str">
        <v>غير مسدد</v>
      </c>
      <c r="M47" s="28">
        <v>2150.5</v>
      </c>
    </row>
    <row r="48" spans="3:13" s="17" customFormat="1" x14ac:dyDescent="0.25">
      <c r="C48" s="29">
        <v>46</v>
      </c>
      <c r="D48" s="29">
        <v>6000023928</v>
      </c>
      <c r="E48" s="29" t="str">
        <v>ﺗﺠﻤﻊ اﻟﺸﺮﻗﻴﺔ الصحي</v>
      </c>
      <c r="F48" s="29" t="str">
        <v>الشرقية</v>
      </c>
      <c r="G48" s="30">
        <v>45120</v>
      </c>
      <c r="H48" s="29" t="str">
        <v>يوليو 23</v>
      </c>
      <c r="I48" s="29">
        <v>2023</v>
      </c>
      <c r="J48" s="29">
        <v>7</v>
      </c>
      <c r="K48" s="29" t="str">
        <v>مقبول من الجهة</v>
      </c>
      <c r="L48" s="29" t="str">
        <v>مسدد</v>
      </c>
      <c r="M48" s="31">
        <v>7503.75</v>
      </c>
    </row>
    <row r="49" spans="3:13" s="17" customFormat="1" x14ac:dyDescent="0.25">
      <c r="C49" s="26">
        <v>47</v>
      </c>
      <c r="D49" s="26">
        <v>6000023977</v>
      </c>
      <c r="E49" s="26" t="str">
        <v>جامعة الأمير سطام</v>
      </c>
      <c r="F49" s="26" t="str">
        <v>الرياض</v>
      </c>
      <c r="G49" s="27">
        <v>45122</v>
      </c>
      <c r="H49" s="26" t="str">
        <v>يوليو 23</v>
      </c>
      <c r="I49" s="26">
        <v>2023</v>
      </c>
      <c r="J49" s="26">
        <v>7</v>
      </c>
      <c r="K49" s="26" t="str">
        <v>مقبول من الجهة</v>
      </c>
      <c r="L49" s="26" t="str">
        <v>مسدد</v>
      </c>
      <c r="M49" s="28">
        <v>6452.65</v>
      </c>
    </row>
    <row r="50" spans="3:13" s="17" customFormat="1" x14ac:dyDescent="0.25">
      <c r="C50" s="29">
        <v>48</v>
      </c>
      <c r="D50" s="29">
        <v>6000024043</v>
      </c>
      <c r="E50" s="29" t="str">
        <v>جامعة الأمير سطام</v>
      </c>
      <c r="F50" s="29" t="str">
        <v>الرياض</v>
      </c>
      <c r="G50" s="30">
        <v>45123</v>
      </c>
      <c r="H50" s="29" t="str">
        <v>يوليو 23</v>
      </c>
      <c r="I50" s="29">
        <v>2023</v>
      </c>
      <c r="J50" s="29">
        <v>7</v>
      </c>
      <c r="K50" s="29" t="str">
        <v>مقبول من الجهة</v>
      </c>
      <c r="L50" s="29" t="str">
        <v>مسدد</v>
      </c>
      <c r="M50" s="31">
        <v>3691.5</v>
      </c>
    </row>
    <row r="51" spans="3:13" s="17" customFormat="1" x14ac:dyDescent="0.25">
      <c r="C51" s="26">
        <v>49</v>
      </c>
      <c r="D51" s="26">
        <v>6000024144</v>
      </c>
      <c r="E51" s="26" t="str">
        <v>إدارة مكافحة المخدرات</v>
      </c>
      <c r="F51" s="26" t="str">
        <v>جازان</v>
      </c>
      <c r="G51" s="27">
        <v>45124</v>
      </c>
      <c r="H51" s="26" t="str">
        <v>يوليو 23</v>
      </c>
      <c r="I51" s="26">
        <v>2023</v>
      </c>
      <c r="J51" s="26">
        <v>7</v>
      </c>
      <c r="K51" s="26" t="str">
        <v>تم إجراء الدفع</v>
      </c>
      <c r="L51" s="26" t="str">
        <v>مسدد</v>
      </c>
      <c r="M51" s="28">
        <v>322</v>
      </c>
    </row>
    <row r="52" spans="3:13" s="17" customFormat="1" x14ac:dyDescent="0.25">
      <c r="C52" s="29">
        <v>50</v>
      </c>
      <c r="D52" s="29">
        <v>6000024215</v>
      </c>
      <c r="E52" s="29" t="str">
        <v>وزارة البيئة والمياه والزراعة</v>
      </c>
      <c r="F52" s="29" t="str">
        <v>الشرقية</v>
      </c>
      <c r="G52" s="30">
        <v>45125</v>
      </c>
      <c r="H52" s="29" t="str">
        <v>يوليو 23</v>
      </c>
      <c r="I52" s="29">
        <v>2023</v>
      </c>
      <c r="J52" s="29">
        <v>7</v>
      </c>
      <c r="K52" s="29" t="str">
        <v>مقبول من الجهة</v>
      </c>
      <c r="L52" s="29" t="str">
        <v>مسدد</v>
      </c>
      <c r="M52" s="31">
        <v>1932</v>
      </c>
    </row>
    <row r="53" spans="3:13" s="17" customFormat="1" x14ac:dyDescent="0.25">
      <c r="C53" s="26">
        <v>51</v>
      </c>
      <c r="D53" s="26">
        <v>6000024357</v>
      </c>
      <c r="E53" s="26" t="str">
        <v>إدارة مكافحة المخدرات</v>
      </c>
      <c r="F53" s="26" t="str">
        <v>القصيم</v>
      </c>
      <c r="G53" s="27">
        <v>45126</v>
      </c>
      <c r="H53" s="26" t="str">
        <v>يوليو 23</v>
      </c>
      <c r="I53" s="26">
        <v>2023</v>
      </c>
      <c r="J53" s="26">
        <v>7</v>
      </c>
      <c r="K53" s="26" t="str">
        <v>مقبول من الجهة</v>
      </c>
      <c r="L53" s="26" t="str">
        <v>مسدد</v>
      </c>
      <c r="M53" s="28">
        <v>230</v>
      </c>
    </row>
    <row r="54" spans="3:13" s="17" customFormat="1" x14ac:dyDescent="0.25">
      <c r="C54" s="29">
        <v>52</v>
      </c>
      <c r="D54" s="29">
        <v>6000024610</v>
      </c>
      <c r="E54" s="29" t="str">
        <v>إدارة مكافحة المخدرات</v>
      </c>
      <c r="F54" s="29" t="str">
        <v>تبوك</v>
      </c>
      <c r="G54" s="30">
        <v>45130</v>
      </c>
      <c r="H54" s="29" t="str">
        <v>يوليو 23</v>
      </c>
      <c r="I54" s="29">
        <v>2023</v>
      </c>
      <c r="J54" s="29">
        <v>7</v>
      </c>
      <c r="K54" s="29" t="str">
        <v>مقبول من الجهة</v>
      </c>
      <c r="L54" s="29" t="str">
        <v>مسدد</v>
      </c>
      <c r="M54" s="31">
        <v>2340.25</v>
      </c>
    </row>
    <row r="55" spans="3:13" s="17" customFormat="1" x14ac:dyDescent="0.25">
      <c r="C55" s="26">
        <v>53</v>
      </c>
      <c r="D55" s="26">
        <v>6000024650</v>
      </c>
      <c r="E55" s="26" t="str">
        <v>ﺗﺠﻤﻊ اﻟﺸﺮﻗﻴﺔ الصحي</v>
      </c>
      <c r="F55" s="26" t="str">
        <v>الشرقية</v>
      </c>
      <c r="G55" s="27">
        <v>45130</v>
      </c>
      <c r="H55" s="26" t="str">
        <v>يوليو 23</v>
      </c>
      <c r="I55" s="26">
        <v>2023</v>
      </c>
      <c r="J55" s="26">
        <v>7</v>
      </c>
      <c r="K55" s="26" t="str">
        <v>مقبول من الجهة</v>
      </c>
      <c r="L55" s="26" t="str">
        <v>مسدد</v>
      </c>
      <c r="M55" s="28">
        <v>552</v>
      </c>
    </row>
    <row r="56" spans="3:13" s="17" customFormat="1" x14ac:dyDescent="0.25">
      <c r="C56" s="29">
        <v>54</v>
      </c>
      <c r="D56" s="29">
        <v>6000024619</v>
      </c>
      <c r="E56" s="29" t="str">
        <v>إدارة مكافحة المخدرات</v>
      </c>
      <c r="F56" s="29" t="str">
        <v>عسير</v>
      </c>
      <c r="G56" s="30">
        <v>45130</v>
      </c>
      <c r="H56" s="29" t="str">
        <v>يوليو 23</v>
      </c>
      <c r="I56" s="29">
        <v>2023</v>
      </c>
      <c r="J56" s="29">
        <v>7</v>
      </c>
      <c r="K56" s="29" t="str">
        <v>مقبول من الجهة</v>
      </c>
      <c r="L56" s="29" t="str">
        <v>مسدد</v>
      </c>
      <c r="M56" s="31">
        <v>2294.25</v>
      </c>
    </row>
    <row r="57" spans="3:13" s="17" customFormat="1" x14ac:dyDescent="0.25">
      <c r="C57" s="26">
        <v>55</v>
      </c>
      <c r="D57" s="26">
        <v>6000024624</v>
      </c>
      <c r="E57" s="26" t="str">
        <v>إدارة مكافحة المخدرات</v>
      </c>
      <c r="F57" s="26" t="str">
        <v>عسير</v>
      </c>
      <c r="G57" s="27">
        <v>45130</v>
      </c>
      <c r="H57" s="26" t="str">
        <v>يوليو 23</v>
      </c>
      <c r="I57" s="26">
        <v>2023</v>
      </c>
      <c r="J57" s="26">
        <v>7</v>
      </c>
      <c r="K57" s="26" t="str">
        <v>مقبول من الجهة</v>
      </c>
      <c r="L57" s="26" t="str">
        <v>مسدد</v>
      </c>
      <c r="M57" s="28">
        <v>4232</v>
      </c>
    </row>
    <row r="58" spans="3:13" s="17" customFormat="1" x14ac:dyDescent="0.25">
      <c r="C58" s="29">
        <v>56</v>
      </c>
      <c r="D58" s="29">
        <v>6000024922</v>
      </c>
      <c r="E58" s="29" t="str">
        <v>أمارة منطقة الجوف</v>
      </c>
      <c r="F58" s="29" t="str">
        <v>الرياض</v>
      </c>
      <c r="G58" s="30">
        <v>45133</v>
      </c>
      <c r="H58" s="29" t="str">
        <v>يوليو 23</v>
      </c>
      <c r="I58" s="29">
        <v>2023</v>
      </c>
      <c r="J58" s="29">
        <v>7</v>
      </c>
      <c r="K58" s="29" t="str">
        <v>مقبول من الجهة</v>
      </c>
      <c r="L58" s="29" t="str">
        <v>مسدد</v>
      </c>
      <c r="M58" s="31">
        <v>30245</v>
      </c>
    </row>
    <row r="59" spans="3:13" s="17" customFormat="1" x14ac:dyDescent="0.25">
      <c r="C59" s="26">
        <v>57</v>
      </c>
      <c r="D59" s="26">
        <v>6000025807</v>
      </c>
      <c r="E59" s="26" t="str">
        <v>القوات البرية</v>
      </c>
      <c r="F59" s="26" t="str">
        <v>جازان</v>
      </c>
      <c r="G59" s="27">
        <v>45144</v>
      </c>
      <c r="H59" s="26" t="str">
        <v>أغسطس 23</v>
      </c>
      <c r="I59" s="26">
        <v>2023</v>
      </c>
      <c r="J59" s="26">
        <v>8</v>
      </c>
      <c r="K59" s="26" t="str">
        <v>مقبول من الجهة</v>
      </c>
      <c r="L59" s="26" t="str">
        <v>مسدد</v>
      </c>
      <c r="M59" s="28">
        <v>17135</v>
      </c>
    </row>
    <row r="60" spans="3:13" s="17" customFormat="1" x14ac:dyDescent="0.25">
      <c r="C60" s="29">
        <v>58</v>
      </c>
      <c r="D60" s="29">
        <v>6000025881</v>
      </c>
      <c r="E60" s="29" t="str">
        <v>امارة ﻣﻨﻄﻘﺔ ﻋﺴﻴﺮ</v>
      </c>
      <c r="F60" s="29" t="str">
        <v>عسير</v>
      </c>
      <c r="G60" s="30">
        <v>45145</v>
      </c>
      <c r="H60" s="29" t="str">
        <v>أغسطس 23</v>
      </c>
      <c r="I60" s="29">
        <v>2023</v>
      </c>
      <c r="J60" s="29">
        <v>8</v>
      </c>
      <c r="K60" s="29" t="str">
        <v>مقبول من الجهة</v>
      </c>
      <c r="L60" s="29" t="str">
        <v>مسدد</v>
      </c>
      <c r="M60" s="31">
        <v>4094</v>
      </c>
    </row>
    <row r="61" spans="3:13" s="17" customFormat="1" x14ac:dyDescent="0.25">
      <c r="C61" s="26">
        <v>59</v>
      </c>
      <c r="D61" s="26">
        <v>6000025923</v>
      </c>
      <c r="E61" s="26" t="str">
        <v>ﺗﺠﻤﻊ اﻟﺸﺮﻗﻴﺔ الصحي</v>
      </c>
      <c r="F61" s="26" t="str">
        <v>الشرقية</v>
      </c>
      <c r="G61" s="27">
        <v>45145</v>
      </c>
      <c r="H61" s="26" t="str">
        <v>أغسطس 23</v>
      </c>
      <c r="I61" s="26">
        <v>2023</v>
      </c>
      <c r="J61" s="26">
        <v>8</v>
      </c>
      <c r="K61" s="26" t="str">
        <v>مقبول من الجهة</v>
      </c>
      <c r="L61" s="26" t="str">
        <v>مسدد</v>
      </c>
      <c r="M61" s="28">
        <v>6382.5</v>
      </c>
    </row>
    <row r="62" spans="3:13" s="17" customFormat="1" x14ac:dyDescent="0.25">
      <c r="C62" s="29">
        <v>60</v>
      </c>
      <c r="D62" s="29">
        <v>6000025859</v>
      </c>
      <c r="E62" s="29" t="str">
        <v>قوات الدفاع الجوي</v>
      </c>
      <c r="F62" s="29" t="str">
        <v>الرياض</v>
      </c>
      <c r="G62" s="30">
        <v>45145</v>
      </c>
      <c r="H62" s="29" t="str">
        <v>أغسطس 23</v>
      </c>
      <c r="I62" s="29">
        <v>2023</v>
      </c>
      <c r="J62" s="29">
        <v>8</v>
      </c>
      <c r="K62" s="29" t="str">
        <v>مقبول من الجهة</v>
      </c>
      <c r="L62" s="29" t="str">
        <v>مسدد</v>
      </c>
      <c r="M62" s="31">
        <v>20461.95</v>
      </c>
    </row>
    <row r="63" spans="3:13" s="17" customFormat="1" x14ac:dyDescent="0.25">
      <c r="C63" s="26">
        <v>61</v>
      </c>
      <c r="D63" s="26">
        <v>6000025836</v>
      </c>
      <c r="E63" s="26" t="str">
        <v>قوات الدفاع الجوي</v>
      </c>
      <c r="F63" s="26" t="str">
        <v>مكة المكرمة</v>
      </c>
      <c r="G63" s="27">
        <v>45145</v>
      </c>
      <c r="H63" s="26" t="str">
        <v>أغسطس 23</v>
      </c>
      <c r="I63" s="26">
        <v>2023</v>
      </c>
      <c r="J63" s="26">
        <v>8</v>
      </c>
      <c r="K63" s="26" t="str">
        <v>مقبول من الجهة</v>
      </c>
      <c r="L63" s="26" t="str">
        <v>مسدد</v>
      </c>
      <c r="M63" s="28">
        <v>1580.1</v>
      </c>
    </row>
    <row r="64" spans="3:13" s="17" customFormat="1" x14ac:dyDescent="0.25">
      <c r="C64" s="29">
        <v>62</v>
      </c>
      <c r="D64" s="29">
        <v>6000025924</v>
      </c>
      <c r="E64" s="29" t="str">
        <v>هيئة الإذاعة والتلفزيون</v>
      </c>
      <c r="F64" s="29" t="str">
        <v>الباحة</v>
      </c>
      <c r="G64" s="30">
        <v>45145</v>
      </c>
      <c r="H64" s="29" t="str">
        <v>أغسطس 23</v>
      </c>
      <c r="I64" s="29">
        <v>2023</v>
      </c>
      <c r="J64" s="29">
        <v>8</v>
      </c>
      <c r="K64" s="29" t="str">
        <v>مقبول من الجهة</v>
      </c>
      <c r="L64" s="29" t="str">
        <v>مسدد</v>
      </c>
      <c r="M64" s="31">
        <v>7848.75</v>
      </c>
    </row>
    <row r="65" spans="3:13" s="17" customFormat="1" x14ac:dyDescent="0.25">
      <c r="C65" s="26">
        <v>63</v>
      </c>
      <c r="D65" s="26">
        <v>6000026036</v>
      </c>
      <c r="E65" s="26" t="str">
        <v>هيئة الإذاعة والتلفزيون</v>
      </c>
      <c r="F65" s="26" t="str">
        <v>الباحة</v>
      </c>
      <c r="G65" s="27">
        <v>45146</v>
      </c>
      <c r="H65" s="26" t="str">
        <v>أغسطس 23</v>
      </c>
      <c r="I65" s="26">
        <v>2023</v>
      </c>
      <c r="J65" s="26">
        <v>8</v>
      </c>
      <c r="K65" s="26" t="str">
        <v>مقبول من الجهة</v>
      </c>
      <c r="L65" s="26" t="str">
        <v>مسدد</v>
      </c>
      <c r="M65" s="28">
        <v>4404.5</v>
      </c>
    </row>
    <row r="66" spans="3:13" s="17" customFormat="1" x14ac:dyDescent="0.25">
      <c r="C66" s="29">
        <v>64</v>
      </c>
      <c r="D66" s="29">
        <v>6000026059</v>
      </c>
      <c r="E66" s="29" t="str">
        <v>القوات البرية</v>
      </c>
      <c r="F66" s="29" t="str">
        <v>الرياض</v>
      </c>
      <c r="G66" s="30">
        <v>45147</v>
      </c>
      <c r="H66" s="29" t="str">
        <v>أغسطس 23</v>
      </c>
      <c r="I66" s="29">
        <v>2023</v>
      </c>
      <c r="J66" s="29">
        <v>8</v>
      </c>
      <c r="K66" s="29" t="str">
        <v>مقبول من الجهة</v>
      </c>
      <c r="L66" s="29" t="str">
        <v>مسدد</v>
      </c>
      <c r="M66" s="31">
        <v>18482.8</v>
      </c>
    </row>
    <row r="67" spans="3:13" s="17" customFormat="1" x14ac:dyDescent="0.25">
      <c r="C67" s="26">
        <v>65</v>
      </c>
      <c r="D67" s="26">
        <v>6000026275</v>
      </c>
      <c r="E67" s="26" t="str">
        <v>إدارة مكافحة المخدرات</v>
      </c>
      <c r="F67" s="26" t="str">
        <v>الرياض</v>
      </c>
      <c r="G67" s="27">
        <v>45151</v>
      </c>
      <c r="H67" s="26" t="str">
        <v>أغسطس 23</v>
      </c>
      <c r="I67" s="26">
        <v>2023</v>
      </c>
      <c r="J67" s="26">
        <v>8</v>
      </c>
      <c r="K67" s="26" t="str">
        <v>مقبول من الجهة</v>
      </c>
      <c r="L67" s="26" t="str">
        <v>مسدد</v>
      </c>
      <c r="M67" s="28">
        <v>6931.05</v>
      </c>
    </row>
    <row r="68" spans="3:13" s="17" customFormat="1" x14ac:dyDescent="0.25">
      <c r="C68" s="29">
        <v>66</v>
      </c>
      <c r="D68" s="29">
        <v>6000026351</v>
      </c>
      <c r="E68" s="29" t="str">
        <v>بلدية الحصينية</v>
      </c>
      <c r="F68" s="29" t="str">
        <v>نجران</v>
      </c>
      <c r="G68" s="30">
        <v>45152</v>
      </c>
      <c r="H68" s="29" t="str">
        <v>أغسطس 23</v>
      </c>
      <c r="I68" s="29">
        <v>2023</v>
      </c>
      <c r="J68" s="29">
        <v>8</v>
      </c>
      <c r="K68" s="29" t="str">
        <v>مقبول من الجهة</v>
      </c>
      <c r="L68" s="29" t="str">
        <v>مسدد</v>
      </c>
      <c r="M68" s="31">
        <v>12744.3</v>
      </c>
    </row>
    <row r="69" spans="3:13" s="17" customFormat="1" x14ac:dyDescent="0.25">
      <c r="C69" s="26">
        <v>67</v>
      </c>
      <c r="D69" s="26">
        <v>6000026324</v>
      </c>
      <c r="E69" s="26" t="str">
        <v>إدارة مكافحة المخدرات</v>
      </c>
      <c r="F69" s="26" t="str">
        <v>عسير</v>
      </c>
      <c r="G69" s="27">
        <v>45152</v>
      </c>
      <c r="H69" s="26" t="str">
        <v>أغسطس 23</v>
      </c>
      <c r="I69" s="26">
        <v>2023</v>
      </c>
      <c r="J69" s="26">
        <v>8</v>
      </c>
      <c r="K69" s="26" t="str">
        <v>مقبول من الجهة</v>
      </c>
      <c r="L69" s="26" t="str">
        <v>مسدد</v>
      </c>
      <c r="M69" s="28">
        <v>2679.5</v>
      </c>
    </row>
    <row r="70" spans="3:13" s="17" customFormat="1" x14ac:dyDescent="0.25">
      <c r="C70" s="29">
        <v>68</v>
      </c>
      <c r="D70" s="29">
        <v>6000026478</v>
      </c>
      <c r="E70" s="29" t="str">
        <v>ﺑﻠﺪﻳﺔ ﺑﻨﻲ ﺳﻌﺪ</v>
      </c>
      <c r="F70" s="29" t="str">
        <v>مكة المكرمة</v>
      </c>
      <c r="G70" s="30">
        <v>45153</v>
      </c>
      <c r="H70" s="29" t="str">
        <v>أغسطس 23</v>
      </c>
      <c r="I70" s="29">
        <v>2023</v>
      </c>
      <c r="J70" s="29">
        <v>8</v>
      </c>
      <c r="K70" s="29" t="str">
        <v>تم إجراء الدفع</v>
      </c>
      <c r="L70" s="29" t="str">
        <v>مسدد</v>
      </c>
      <c r="M70" s="31">
        <v>16013.75</v>
      </c>
    </row>
    <row r="71" spans="3:13" s="17" customFormat="1" x14ac:dyDescent="0.25">
      <c r="C71" s="26">
        <v>69</v>
      </c>
      <c r="D71" s="26">
        <v>6000026601</v>
      </c>
      <c r="E71" s="26" t="str">
        <v>تجمع الشرقية الصحي</v>
      </c>
      <c r="F71" s="26" t="str">
        <v>الشرقية</v>
      </c>
      <c r="G71" s="27">
        <v>45154</v>
      </c>
      <c r="H71" s="26" t="str">
        <v>أغسطس 23</v>
      </c>
      <c r="I71" s="26">
        <v>2023</v>
      </c>
      <c r="J71" s="26">
        <v>8</v>
      </c>
      <c r="K71" s="26" t="str">
        <v>مقبول من الجهة</v>
      </c>
      <c r="L71" s="26" t="str">
        <v>مسدد</v>
      </c>
      <c r="M71" s="28">
        <v>1299.5</v>
      </c>
    </row>
    <row r="72" spans="3:13" s="17" customFormat="1" x14ac:dyDescent="0.25">
      <c r="C72" s="29">
        <v>70</v>
      </c>
      <c r="D72" s="29">
        <v>6000026592</v>
      </c>
      <c r="E72" s="29" t="str">
        <v>إدارة مكافحة المخدرات</v>
      </c>
      <c r="F72" s="29" t="str">
        <v>تبوك</v>
      </c>
      <c r="G72" s="30">
        <v>45154</v>
      </c>
      <c r="H72" s="29" t="str">
        <v>أغسطس 23</v>
      </c>
      <c r="I72" s="29">
        <v>2023</v>
      </c>
      <c r="J72" s="29">
        <v>8</v>
      </c>
      <c r="K72" s="29" t="str">
        <v>مقبول من الجهة</v>
      </c>
      <c r="L72" s="29" t="str">
        <v>مسدد</v>
      </c>
      <c r="M72" s="31">
        <v>6388.25</v>
      </c>
    </row>
    <row r="73" spans="3:13" s="17" customFormat="1" x14ac:dyDescent="0.25">
      <c r="C73" s="26">
        <v>71</v>
      </c>
      <c r="D73" s="26">
        <v>6000026802</v>
      </c>
      <c r="E73" s="26" t="str">
        <v>قوات الدفاع الجوي</v>
      </c>
      <c r="F73" s="26" t="str">
        <v>الرياض</v>
      </c>
      <c r="G73" s="27">
        <v>45158</v>
      </c>
      <c r="H73" s="26" t="str">
        <v>أغسطس 23</v>
      </c>
      <c r="I73" s="26">
        <v>2023</v>
      </c>
      <c r="J73" s="26">
        <v>8</v>
      </c>
      <c r="K73" s="26" t="str">
        <v>مقبول من الجهة</v>
      </c>
      <c r="L73" s="26" t="str">
        <v>مسدد</v>
      </c>
      <c r="M73" s="28">
        <v>11264.25</v>
      </c>
    </row>
    <row r="74" spans="3:13" s="17" customFormat="1" x14ac:dyDescent="0.25">
      <c r="C74" s="29">
        <v>72</v>
      </c>
      <c r="D74" s="29">
        <v>6000026977</v>
      </c>
      <c r="E74" s="29" t="str">
        <v>وزارة الشـؤون الاسلامية والدعوة والإرشاد</v>
      </c>
      <c r="F74" s="29" t="str">
        <v>الرياض</v>
      </c>
      <c r="G74" s="30">
        <v>45159</v>
      </c>
      <c r="H74" s="29" t="str">
        <v>أغسطس 23</v>
      </c>
      <c r="I74" s="29">
        <v>2023</v>
      </c>
      <c r="J74" s="29">
        <v>8</v>
      </c>
      <c r="K74" s="29" t="str">
        <v>مقبول من الجهة</v>
      </c>
      <c r="L74" s="29" t="str">
        <v>مسدد</v>
      </c>
      <c r="M74" s="31">
        <v>138</v>
      </c>
    </row>
    <row r="75" spans="3:13" s="17" customFormat="1" x14ac:dyDescent="0.25">
      <c r="C75" s="26">
        <v>73</v>
      </c>
      <c r="D75" s="26">
        <v>6000026965</v>
      </c>
      <c r="E75" s="26" t="str">
        <v>تجمع الشرقية الصحي</v>
      </c>
      <c r="F75" s="26" t="str">
        <v>الشرقية</v>
      </c>
      <c r="G75" s="27">
        <v>45159</v>
      </c>
      <c r="H75" s="26" t="str">
        <v>أغسطس 23</v>
      </c>
      <c r="I75" s="26">
        <v>2023</v>
      </c>
      <c r="J75" s="26">
        <v>8</v>
      </c>
      <c r="K75" s="26" t="str">
        <v>مقبول من الجهة</v>
      </c>
      <c r="L75" s="26" t="str">
        <v>مسدد</v>
      </c>
      <c r="M75" s="28">
        <v>276</v>
      </c>
    </row>
    <row r="76" spans="3:13" s="17" customFormat="1" x14ac:dyDescent="0.25">
      <c r="C76" s="29">
        <v>74</v>
      </c>
      <c r="D76" s="29">
        <v>6000027225</v>
      </c>
      <c r="E76" s="29" t="str">
        <v>وزارة الشـؤون الاسلامية والدعوة والإرشاد</v>
      </c>
      <c r="F76" s="29" t="str">
        <v>الرياض</v>
      </c>
      <c r="G76" s="30">
        <v>45162</v>
      </c>
      <c r="H76" s="29" t="str">
        <v>أغسطس 23</v>
      </c>
      <c r="I76" s="29">
        <v>2023</v>
      </c>
      <c r="J76" s="29">
        <v>8</v>
      </c>
      <c r="K76" s="29" t="str">
        <v>مقبول من الجهة</v>
      </c>
      <c r="L76" s="29" t="str">
        <v>مسدد</v>
      </c>
      <c r="M76" s="31">
        <v>11213.65</v>
      </c>
    </row>
    <row r="77" spans="3:13" s="17" customFormat="1" x14ac:dyDescent="0.25">
      <c r="C77" s="26">
        <v>75</v>
      </c>
      <c r="D77" s="26">
        <v>6000027363</v>
      </c>
      <c r="E77" s="26" t="str">
        <v>إدارة التعليم بمحافظة عنيزة</v>
      </c>
      <c r="F77" s="26" t="str">
        <v>القصيم</v>
      </c>
      <c r="G77" s="27">
        <v>45165</v>
      </c>
      <c r="H77" s="26" t="str">
        <v>أغسطس 23</v>
      </c>
      <c r="I77" s="26">
        <v>2023</v>
      </c>
      <c r="J77" s="26">
        <v>8</v>
      </c>
      <c r="K77" s="26" t="str">
        <v>مقبول من الجهة</v>
      </c>
      <c r="L77" s="26" t="str">
        <v>مسدد</v>
      </c>
      <c r="M77" s="28">
        <v>14962.65</v>
      </c>
    </row>
    <row r="78" spans="3:13" s="17" customFormat="1" x14ac:dyDescent="0.25">
      <c r="C78" s="29">
        <v>76</v>
      </c>
      <c r="D78" s="29">
        <v>6000027683</v>
      </c>
      <c r="E78" s="29" t="str">
        <v>وزارة الشـؤون الاسلامية والدعوة والإرشاد</v>
      </c>
      <c r="F78" s="29" t="str">
        <v>الرياض</v>
      </c>
      <c r="G78" s="30">
        <v>45167</v>
      </c>
      <c r="H78" s="29" t="str">
        <v>أغسطس 23</v>
      </c>
      <c r="I78" s="29">
        <v>2023</v>
      </c>
      <c r="J78" s="29">
        <v>8</v>
      </c>
      <c r="K78" s="29" t="str">
        <v>مقبول من الجهة</v>
      </c>
      <c r="L78" s="29" t="str">
        <v>مسدد</v>
      </c>
      <c r="M78" s="31">
        <v>3502.9</v>
      </c>
    </row>
    <row r="79" spans="3:13" s="17" customFormat="1" x14ac:dyDescent="0.25">
      <c r="C79" s="26">
        <v>77</v>
      </c>
      <c r="D79" s="26">
        <v>6000027765</v>
      </c>
      <c r="E79" s="26" t="str">
        <v>تجمع الرياض الصحي الأول</v>
      </c>
      <c r="F79" s="26" t="str">
        <v>الرياض</v>
      </c>
      <c r="G79" s="27">
        <v>45168</v>
      </c>
      <c r="H79" s="26" t="str">
        <v>أغسطس 23</v>
      </c>
      <c r="I79" s="26">
        <v>2023</v>
      </c>
      <c r="J79" s="26">
        <v>8</v>
      </c>
      <c r="K79" s="26" t="str">
        <v>مقبول من الجهة</v>
      </c>
      <c r="L79" s="26" t="str">
        <v>غير مسدد</v>
      </c>
      <c r="M79" s="28">
        <v>37108.199999999997</v>
      </c>
    </row>
    <row r="80" spans="3:13" s="17" customFormat="1" x14ac:dyDescent="0.25">
      <c r="C80" s="29">
        <v>78</v>
      </c>
      <c r="D80" s="29">
        <v>6000027720</v>
      </c>
      <c r="E80" s="29" t="str">
        <v>إدارة التعليم بمحافظة عنيزة</v>
      </c>
      <c r="F80" s="29" t="str">
        <v>القصيم</v>
      </c>
      <c r="G80" s="30">
        <v>45168</v>
      </c>
      <c r="H80" s="29" t="str">
        <v>أغسطس 23</v>
      </c>
      <c r="I80" s="29">
        <v>2023</v>
      </c>
      <c r="J80" s="29">
        <v>8</v>
      </c>
      <c r="K80" s="29" t="str">
        <v>مقبول من الجهة</v>
      </c>
      <c r="L80" s="29" t="str">
        <v>مسدد</v>
      </c>
      <c r="M80" s="31">
        <v>16570.349999999999</v>
      </c>
    </row>
    <row r="81" spans="3:13" s="17" customFormat="1" x14ac:dyDescent="0.25">
      <c r="C81" s="26">
        <v>79</v>
      </c>
      <c r="D81" s="26">
        <v>6000027940</v>
      </c>
      <c r="E81" s="26" t="str">
        <v>هيئة الإذاعة والتلفزيون</v>
      </c>
      <c r="F81" s="26" t="str">
        <v>الرياض</v>
      </c>
      <c r="G81" s="27">
        <v>45169</v>
      </c>
      <c r="H81" s="26" t="str">
        <v>أغسطس 23</v>
      </c>
      <c r="I81" s="26">
        <v>2023</v>
      </c>
      <c r="J81" s="26">
        <v>8</v>
      </c>
      <c r="K81" s="26" t="str">
        <v>مقبول من الجهة</v>
      </c>
      <c r="L81" s="26" t="str">
        <v>مسدد</v>
      </c>
      <c r="M81" s="28">
        <v>11040</v>
      </c>
    </row>
    <row r="82" spans="3:13" s="17" customFormat="1" x14ac:dyDescent="0.25">
      <c r="C82" s="29">
        <v>80</v>
      </c>
      <c r="D82" s="29">
        <v>6000027936</v>
      </c>
      <c r="E82" s="29" t="str">
        <v>هيئة الإذاعة والتلفزيون</v>
      </c>
      <c r="F82" s="29" t="str">
        <v>الرياض</v>
      </c>
      <c r="G82" s="30">
        <v>45169</v>
      </c>
      <c r="H82" s="29" t="str">
        <v>أغسطس 23</v>
      </c>
      <c r="I82" s="29">
        <v>2023</v>
      </c>
      <c r="J82" s="29">
        <v>8</v>
      </c>
      <c r="K82" s="29" t="str">
        <v>تم إجراء الدفع</v>
      </c>
      <c r="L82" s="29" t="str">
        <v>مسدد</v>
      </c>
      <c r="M82" s="31">
        <v>18112.5</v>
      </c>
    </row>
    <row r="83" spans="3:13" s="17" customFormat="1" x14ac:dyDescent="0.25">
      <c r="C83" s="26">
        <v>81</v>
      </c>
      <c r="D83" s="26">
        <v>6000027907</v>
      </c>
      <c r="E83" s="26" t="str">
        <v>الامن العام</v>
      </c>
      <c r="F83" s="26" t="str">
        <v>الرياض</v>
      </c>
      <c r="G83" s="27">
        <v>45169</v>
      </c>
      <c r="H83" s="26" t="str">
        <v>أغسطس 23</v>
      </c>
      <c r="I83" s="26">
        <v>2023</v>
      </c>
      <c r="J83" s="26">
        <v>8</v>
      </c>
      <c r="K83" s="26" t="str">
        <v>مقبول من الجهة</v>
      </c>
      <c r="L83" s="26" t="str">
        <v>مسدد</v>
      </c>
      <c r="M83" s="28">
        <v>108109.2</v>
      </c>
    </row>
    <row r="84" spans="3:13" s="17" customFormat="1" x14ac:dyDescent="0.25">
      <c r="C84" s="29">
        <v>82</v>
      </c>
      <c r="D84" s="29">
        <v>6000027937</v>
      </c>
      <c r="E84" s="29" t="str">
        <v>هيئة الإذاعة والتلفزيون</v>
      </c>
      <c r="F84" s="29" t="str">
        <v>الرياض</v>
      </c>
      <c r="G84" s="30">
        <v>45169</v>
      </c>
      <c r="H84" s="29" t="str">
        <v>أغسطس 23</v>
      </c>
      <c r="I84" s="29">
        <v>2023</v>
      </c>
      <c r="J84" s="29">
        <v>8</v>
      </c>
      <c r="K84" s="29" t="str">
        <v>مقبول من الجهة</v>
      </c>
      <c r="L84" s="29" t="str">
        <v>مسدد</v>
      </c>
      <c r="M84" s="31">
        <v>37950</v>
      </c>
    </row>
    <row r="85" spans="3:13" s="17" customFormat="1" x14ac:dyDescent="0.25">
      <c r="C85" s="26">
        <v>83</v>
      </c>
      <c r="D85" s="26">
        <v>6000028085</v>
      </c>
      <c r="E85" s="26" t="str">
        <v>هيئة الحكومة الرقمية</v>
      </c>
      <c r="F85" s="26" t="str">
        <v>الرياض</v>
      </c>
      <c r="G85" s="27">
        <v>45172</v>
      </c>
      <c r="H85" s="26" t="str">
        <v>سبتمبر 23</v>
      </c>
      <c r="I85" s="26">
        <v>2023</v>
      </c>
      <c r="J85" s="26">
        <v>9</v>
      </c>
      <c r="K85" s="26" t="str">
        <v>مقبول من الجهة</v>
      </c>
      <c r="L85" s="26" t="str">
        <v>مسدد</v>
      </c>
      <c r="M85" s="28">
        <v>82800</v>
      </c>
    </row>
    <row r="86" spans="3:13" s="17" customFormat="1" x14ac:dyDescent="0.25">
      <c r="C86" s="29">
        <v>84</v>
      </c>
      <c r="D86" s="29">
        <v>6000028030</v>
      </c>
      <c r="E86" s="29" t="str">
        <v>جامعة الأمير سطام</v>
      </c>
      <c r="F86" s="29" t="str">
        <v>الرياض</v>
      </c>
      <c r="G86" s="30">
        <v>45172</v>
      </c>
      <c r="H86" s="29" t="str">
        <v>سبتمبر 23</v>
      </c>
      <c r="I86" s="29">
        <v>2023</v>
      </c>
      <c r="J86" s="29">
        <v>9</v>
      </c>
      <c r="K86" s="29" t="str">
        <v>مقبول من الجهة</v>
      </c>
      <c r="L86" s="29" t="str">
        <v>مسدد</v>
      </c>
      <c r="M86" s="31">
        <v>11916.3</v>
      </c>
    </row>
    <row r="87" spans="3:13" s="17" customFormat="1" x14ac:dyDescent="0.25">
      <c r="C87" s="26">
        <v>85</v>
      </c>
      <c r="D87" s="26">
        <v>6000028054</v>
      </c>
      <c r="E87" s="26" t="str">
        <v>إدارة ميناء جازان</v>
      </c>
      <c r="F87" s="26" t="str">
        <v>جازان</v>
      </c>
      <c r="G87" s="27">
        <v>45172</v>
      </c>
      <c r="H87" s="26" t="str">
        <v>سبتمبر 23</v>
      </c>
      <c r="I87" s="26">
        <v>2023</v>
      </c>
      <c r="J87" s="26">
        <v>9</v>
      </c>
      <c r="K87" s="26" t="str">
        <v>مقبول من الجهة</v>
      </c>
      <c r="L87" s="26" t="str">
        <v>مسدد</v>
      </c>
      <c r="M87" s="28">
        <v>5246.3</v>
      </c>
    </row>
    <row r="88" spans="3:13" s="17" customFormat="1" x14ac:dyDescent="0.25">
      <c r="C88" s="29">
        <v>86</v>
      </c>
      <c r="D88" s="29">
        <v>6000028198</v>
      </c>
      <c r="E88" s="29" t="str">
        <v>المديرية العامة للشؤون الصحية بمنطقة تبوك</v>
      </c>
      <c r="F88" s="29" t="str">
        <v>تبوك</v>
      </c>
      <c r="G88" s="30">
        <v>45173</v>
      </c>
      <c r="H88" s="29" t="str">
        <v>سبتمبر 23</v>
      </c>
      <c r="I88" s="29">
        <v>2023</v>
      </c>
      <c r="J88" s="29">
        <v>9</v>
      </c>
      <c r="K88" s="29" t="str">
        <v>مستند تم إرساله</v>
      </c>
      <c r="L88" s="29" t="str">
        <v>غير مسدد</v>
      </c>
      <c r="M88" s="31">
        <v>52276.7</v>
      </c>
    </row>
    <row r="89" spans="3:13" s="17" customFormat="1" x14ac:dyDescent="0.25">
      <c r="C89" s="26">
        <v>87</v>
      </c>
      <c r="D89" s="26">
        <v>6000028102</v>
      </c>
      <c r="E89" s="26" t="str">
        <v>جامعة المجمعة</v>
      </c>
      <c r="F89" s="26" t="str">
        <v>الرياض</v>
      </c>
      <c r="G89" s="27">
        <v>45173</v>
      </c>
      <c r="H89" s="26" t="str">
        <v>سبتمبر 23</v>
      </c>
      <c r="I89" s="26">
        <v>2023</v>
      </c>
      <c r="J89" s="26">
        <v>9</v>
      </c>
      <c r="K89" s="26" t="str">
        <v>مقبول من الجهة</v>
      </c>
      <c r="L89" s="26" t="str">
        <v>مسدد</v>
      </c>
      <c r="M89" s="28">
        <v>49542</v>
      </c>
    </row>
    <row r="90" spans="3:13" s="17" customFormat="1" x14ac:dyDescent="0.25">
      <c r="C90" s="29">
        <v>88</v>
      </c>
      <c r="D90" s="29">
        <v>6000028273</v>
      </c>
      <c r="E90" s="29" t="str">
        <v>جامعة الأمير سطام</v>
      </c>
      <c r="F90" s="29" t="str">
        <v>الرياض</v>
      </c>
      <c r="G90" s="30">
        <v>45174</v>
      </c>
      <c r="H90" s="29" t="str">
        <v>سبتمبر 23</v>
      </c>
      <c r="I90" s="29">
        <v>2023</v>
      </c>
      <c r="J90" s="29">
        <v>9</v>
      </c>
      <c r="K90" s="29" t="str">
        <v>مقبول من الجهة</v>
      </c>
      <c r="L90" s="29" t="str">
        <v>مسدد</v>
      </c>
      <c r="M90" s="31">
        <v>8460.5499999999993</v>
      </c>
    </row>
    <row r="91" spans="3:13" s="17" customFormat="1" x14ac:dyDescent="0.25">
      <c r="C91" s="26">
        <v>89</v>
      </c>
      <c r="D91" s="26">
        <v>6000028479</v>
      </c>
      <c r="E91" s="26" t="str">
        <v>بلدية محافظة القرى</v>
      </c>
      <c r="F91" s="26" t="str">
        <v>الباحة</v>
      </c>
      <c r="G91" s="27">
        <v>45175</v>
      </c>
      <c r="H91" s="26" t="str">
        <v>سبتمبر 23</v>
      </c>
      <c r="I91" s="26">
        <v>2023</v>
      </c>
      <c r="J91" s="26">
        <v>9</v>
      </c>
      <c r="K91" s="26" t="str">
        <v>مقبول من الجهة</v>
      </c>
      <c r="L91" s="26" t="str">
        <v>غير مسدد</v>
      </c>
      <c r="M91" s="28">
        <v>2564.5</v>
      </c>
    </row>
    <row r="92" spans="3:13" s="17" customFormat="1" x14ac:dyDescent="0.25">
      <c r="C92" s="29">
        <v>90</v>
      </c>
      <c r="D92" s="29">
        <v>6000028452</v>
      </c>
      <c r="E92" s="29" t="str">
        <v>بلدية غامد الزناد</v>
      </c>
      <c r="F92" s="29" t="str">
        <v>الباحة</v>
      </c>
      <c r="G92" s="30">
        <v>45175</v>
      </c>
      <c r="H92" s="29" t="str">
        <v>سبتمبر 23</v>
      </c>
      <c r="I92" s="29">
        <v>2023</v>
      </c>
      <c r="J92" s="29">
        <v>9</v>
      </c>
      <c r="K92" s="29" t="str">
        <v>مقبول من الجهة</v>
      </c>
      <c r="L92" s="29" t="str">
        <v>مسدد</v>
      </c>
      <c r="M92" s="31">
        <v>793.5</v>
      </c>
    </row>
    <row r="93" spans="3:13" s="17" customFormat="1" x14ac:dyDescent="0.25">
      <c r="C93" s="26">
        <v>91</v>
      </c>
      <c r="D93" s="26">
        <v>6000028617</v>
      </c>
      <c r="E93" s="26" t="str">
        <v>ﺗﺠﻤﻊ اﻟﺸﺮﻗﻴﺔ الصحي</v>
      </c>
      <c r="F93" s="26" t="str">
        <v>الشرقية</v>
      </c>
      <c r="G93" s="27">
        <v>45176</v>
      </c>
      <c r="H93" s="26" t="str">
        <v>سبتمبر 23</v>
      </c>
      <c r="I93" s="26">
        <v>2023</v>
      </c>
      <c r="J93" s="26">
        <v>9</v>
      </c>
      <c r="K93" s="26" t="str">
        <v>مقبول من الجهة</v>
      </c>
      <c r="L93" s="26" t="str">
        <v>مسدد</v>
      </c>
      <c r="M93" s="28">
        <v>115</v>
      </c>
    </row>
    <row r="94" spans="3:13" s="17" customFormat="1" x14ac:dyDescent="0.25">
      <c r="C94" s="29">
        <v>92</v>
      </c>
      <c r="D94" s="29">
        <v>6000028604</v>
      </c>
      <c r="E94" s="29" t="str">
        <v>ﺗﺠﻤﻊ اﻟﺸﺮﻗﻴﺔ الصحي</v>
      </c>
      <c r="F94" s="29" t="str">
        <v>الشرقية</v>
      </c>
      <c r="G94" s="30">
        <v>45176</v>
      </c>
      <c r="H94" s="29" t="str">
        <v>سبتمبر 23</v>
      </c>
      <c r="I94" s="29">
        <v>2023</v>
      </c>
      <c r="J94" s="29">
        <v>9</v>
      </c>
      <c r="K94" s="29" t="str">
        <v>مقبول من الجهة</v>
      </c>
      <c r="L94" s="29" t="str">
        <v>مسدد</v>
      </c>
      <c r="M94" s="31">
        <v>925.75</v>
      </c>
    </row>
    <row r="95" spans="3:13" s="17" customFormat="1" x14ac:dyDescent="0.25">
      <c r="C95" s="26">
        <v>93</v>
      </c>
      <c r="D95" s="26">
        <v>6000028632</v>
      </c>
      <c r="E95" s="26" t="str">
        <v>هيئة الإذاعة والتلفزيون</v>
      </c>
      <c r="F95" s="26" t="str">
        <v>الرياض</v>
      </c>
      <c r="G95" s="27">
        <v>45176</v>
      </c>
      <c r="H95" s="26" t="str">
        <v>سبتمبر 23</v>
      </c>
      <c r="I95" s="26">
        <v>2023</v>
      </c>
      <c r="J95" s="26">
        <v>9</v>
      </c>
      <c r="K95" s="26" t="str">
        <v>مقبول من الجهة</v>
      </c>
      <c r="L95" s="26" t="str">
        <v>مسدد</v>
      </c>
      <c r="M95" s="28">
        <v>5313</v>
      </c>
    </row>
    <row r="96" spans="3:13" s="17" customFormat="1" x14ac:dyDescent="0.25">
      <c r="C96" s="29">
        <v>94</v>
      </c>
      <c r="D96" s="29">
        <v>6000028836</v>
      </c>
      <c r="E96" s="29" t="str">
        <v>ﺗﺠﻤﻊ اﻟﺸﺮﻗﻴﺔ الصحي</v>
      </c>
      <c r="F96" s="29" t="str">
        <v>الشرقية</v>
      </c>
      <c r="G96" s="30">
        <v>45180</v>
      </c>
      <c r="H96" s="29" t="str">
        <v>سبتمبر 23</v>
      </c>
      <c r="I96" s="29">
        <v>2023</v>
      </c>
      <c r="J96" s="29">
        <v>9</v>
      </c>
      <c r="K96" s="29" t="str">
        <v>مقبول من الجهة</v>
      </c>
      <c r="L96" s="29" t="str">
        <v>مسدد</v>
      </c>
      <c r="M96" s="31">
        <v>9021.75</v>
      </c>
    </row>
    <row r="97" spans="3:13" s="17" customFormat="1" x14ac:dyDescent="0.25">
      <c r="C97" s="26">
        <v>95</v>
      </c>
      <c r="D97" s="26">
        <v>6000028914</v>
      </c>
      <c r="E97" s="26" t="str">
        <v>وزارة الشـؤون الاسلامية والدعوة والإرشاد</v>
      </c>
      <c r="F97" s="26" t="str">
        <v>الرياض</v>
      </c>
      <c r="G97" s="27">
        <v>45180</v>
      </c>
      <c r="H97" s="26" t="str">
        <v>سبتمبر 23</v>
      </c>
      <c r="I97" s="26">
        <v>2023</v>
      </c>
      <c r="J97" s="26">
        <v>9</v>
      </c>
      <c r="K97" s="26" t="str">
        <v>مقبول من الجهة</v>
      </c>
      <c r="L97" s="26" t="str">
        <v>مسدد</v>
      </c>
      <c r="M97" s="28">
        <v>1224.75</v>
      </c>
    </row>
    <row r="98" spans="3:13" s="17" customFormat="1" x14ac:dyDescent="0.25">
      <c r="C98" s="29">
        <v>96</v>
      </c>
      <c r="D98" s="29">
        <v>6000029108</v>
      </c>
      <c r="E98" s="29" t="str">
        <v>وزارة الشـؤون الاسلامية والدعوة والإرشاد</v>
      </c>
      <c r="F98" s="29" t="str">
        <v>الرياض</v>
      </c>
      <c r="G98" s="30">
        <v>45182</v>
      </c>
      <c r="H98" s="29" t="str">
        <v>سبتمبر 23</v>
      </c>
      <c r="I98" s="29">
        <v>2023</v>
      </c>
      <c r="J98" s="29">
        <v>9</v>
      </c>
      <c r="K98" s="29" t="str">
        <v>مقبول من الجهة</v>
      </c>
      <c r="L98" s="29" t="str">
        <v>مسدد</v>
      </c>
      <c r="M98" s="31">
        <v>1121.25</v>
      </c>
    </row>
    <row r="99" spans="3:13" s="17" customFormat="1" x14ac:dyDescent="0.25">
      <c r="C99" s="26">
        <v>97</v>
      </c>
      <c r="D99" s="26">
        <v>6000029279</v>
      </c>
      <c r="E99" s="26" t="str">
        <v>جامعة حفر الباطن</v>
      </c>
      <c r="F99" s="26" t="str">
        <v>الشرقية</v>
      </c>
      <c r="G99" s="27">
        <v>45186</v>
      </c>
      <c r="H99" s="26" t="str">
        <v>سبتمبر 23</v>
      </c>
      <c r="I99" s="26">
        <v>2023</v>
      </c>
      <c r="J99" s="26">
        <v>9</v>
      </c>
      <c r="K99" s="26" t="str">
        <v>مقبول من الجهة</v>
      </c>
      <c r="L99" s="26" t="str">
        <v>مسدد</v>
      </c>
      <c r="M99" s="28">
        <v>31050</v>
      </c>
    </row>
    <row r="100" spans="3:13" s="17" customFormat="1" x14ac:dyDescent="0.25">
      <c r="C100" s="29">
        <v>98</v>
      </c>
      <c r="D100" s="29">
        <v>6000029352</v>
      </c>
      <c r="E100" s="29" t="str">
        <v>إدارة مكافحة المخدرات</v>
      </c>
      <c r="F100" s="29" t="str">
        <v>الرياض</v>
      </c>
      <c r="G100" s="30">
        <v>45186</v>
      </c>
      <c r="H100" s="29" t="str">
        <v>سبتمبر 23</v>
      </c>
      <c r="I100" s="29">
        <v>2023</v>
      </c>
      <c r="J100" s="29">
        <v>9</v>
      </c>
      <c r="K100" s="29" t="str">
        <v>مقبول من الجهة</v>
      </c>
      <c r="L100" s="29" t="str">
        <v>مسدد</v>
      </c>
      <c r="M100" s="31">
        <v>41848.5</v>
      </c>
    </row>
    <row r="101" spans="3:13" s="17" customFormat="1" x14ac:dyDescent="0.25">
      <c r="C101" s="26">
        <v>99</v>
      </c>
      <c r="D101" s="26">
        <v>6000029399</v>
      </c>
      <c r="E101" s="26" t="str">
        <v>ﺗﺠﻤﻊ اﻟﺸﺮﻗﻴﺔ الصحي</v>
      </c>
      <c r="F101" s="26" t="str">
        <v>الشرقية</v>
      </c>
      <c r="G101" s="27">
        <v>45186</v>
      </c>
      <c r="H101" s="26" t="str">
        <v>سبتمبر 23</v>
      </c>
      <c r="I101" s="26">
        <v>2023</v>
      </c>
      <c r="J101" s="26">
        <v>9</v>
      </c>
      <c r="K101" s="26" t="str">
        <v>مقبول من الجهة</v>
      </c>
      <c r="L101" s="26" t="str">
        <v>مسدد</v>
      </c>
      <c r="M101" s="28">
        <v>500.25</v>
      </c>
    </row>
    <row r="102" spans="3:13" s="17" customFormat="1" x14ac:dyDescent="0.25">
      <c r="C102" s="29">
        <v>100</v>
      </c>
      <c r="D102" s="29">
        <v>6000029743</v>
      </c>
      <c r="E102" s="29" t="str">
        <v>وزارة الشـؤون الاسلامية والدعوة والإرشاد</v>
      </c>
      <c r="F102" s="29" t="str">
        <v>الرياض</v>
      </c>
      <c r="G102" s="30">
        <v>45189</v>
      </c>
      <c r="H102" s="29" t="str">
        <v>سبتمبر 23</v>
      </c>
      <c r="I102" s="29">
        <v>2023</v>
      </c>
      <c r="J102" s="29">
        <v>9</v>
      </c>
      <c r="K102" s="29" t="str">
        <v>مقبول من الجهة</v>
      </c>
      <c r="L102" s="29" t="str">
        <v>مسدد</v>
      </c>
      <c r="M102" s="31">
        <v>2946.3</v>
      </c>
    </row>
    <row r="103" spans="3:13" s="17" customFormat="1" x14ac:dyDescent="0.25">
      <c r="C103" s="26">
        <v>101</v>
      </c>
      <c r="D103" s="26">
        <v>6000029736</v>
      </c>
      <c r="E103" s="26" t="str">
        <v>وزارة الشـؤون الاسلامية والدعوة والإرشاد</v>
      </c>
      <c r="F103" s="26" t="str">
        <v>الرياض</v>
      </c>
      <c r="G103" s="27">
        <v>45189</v>
      </c>
      <c r="H103" s="26" t="str">
        <v>سبتمبر 23</v>
      </c>
      <c r="I103" s="26">
        <v>2023</v>
      </c>
      <c r="J103" s="26">
        <v>9</v>
      </c>
      <c r="K103" s="26" t="str">
        <v>مقبول من الجهة</v>
      </c>
      <c r="L103" s="26" t="str">
        <v>مسدد</v>
      </c>
      <c r="M103" s="28">
        <v>612.95000000000005</v>
      </c>
    </row>
    <row r="104" spans="3:13" s="17" customFormat="1" x14ac:dyDescent="0.25">
      <c r="C104" s="29">
        <v>102</v>
      </c>
      <c r="D104" s="29">
        <v>6000029819</v>
      </c>
      <c r="E104" s="29" t="str">
        <v>وزارة الشـؤون الاسلامية والدعوة والإرشاد</v>
      </c>
      <c r="F104" s="29" t="str">
        <v>تبوك</v>
      </c>
      <c r="G104" s="30">
        <v>45190</v>
      </c>
      <c r="H104" s="29" t="str">
        <v>سبتمبر 23</v>
      </c>
      <c r="I104" s="29">
        <v>2023</v>
      </c>
      <c r="J104" s="29">
        <v>9</v>
      </c>
      <c r="K104" s="29" t="str">
        <v>مقبول من الجهة</v>
      </c>
      <c r="L104" s="29" t="str">
        <v>مسدد</v>
      </c>
      <c r="M104" s="31">
        <v>11243.55</v>
      </c>
    </row>
    <row r="105" spans="3:13" s="17" customFormat="1" x14ac:dyDescent="0.25">
      <c r="C105" s="26">
        <v>103</v>
      </c>
      <c r="D105" s="26">
        <v>6000029916</v>
      </c>
      <c r="E105" s="26" t="str">
        <v>وزارة الشـؤون الاسلامية والدعوة والإرشاد</v>
      </c>
      <c r="F105" s="26" t="str">
        <v>الرياض</v>
      </c>
      <c r="G105" s="27">
        <v>45194</v>
      </c>
      <c r="H105" s="26" t="str">
        <v>سبتمبر 23</v>
      </c>
      <c r="I105" s="26">
        <v>2023</v>
      </c>
      <c r="J105" s="26">
        <v>9</v>
      </c>
      <c r="K105" s="26" t="str">
        <v>مقبول من الجهة</v>
      </c>
      <c r="L105" s="26" t="str">
        <v>غير مسدد</v>
      </c>
      <c r="M105" s="28">
        <v>1121.25</v>
      </c>
    </row>
    <row r="106" spans="3:13" s="17" customFormat="1" x14ac:dyDescent="0.25">
      <c r="C106" s="29">
        <v>104</v>
      </c>
      <c r="D106" s="29">
        <v>6000029945</v>
      </c>
      <c r="E106" s="29" t="str">
        <v>وزارة الشـؤون الاسلامية والدعوة والإرشاد</v>
      </c>
      <c r="F106" s="29" t="str">
        <v>الرياض</v>
      </c>
      <c r="G106" s="30">
        <v>45194</v>
      </c>
      <c r="H106" s="29" t="str">
        <v>سبتمبر 23</v>
      </c>
      <c r="I106" s="29">
        <v>2023</v>
      </c>
      <c r="J106" s="29">
        <v>9</v>
      </c>
      <c r="K106" s="29" t="str">
        <v>مرفوض بواسطة الزبون</v>
      </c>
      <c r="L106" s="29" t="str">
        <v>غير مسدد</v>
      </c>
      <c r="M106" s="31">
        <v>1293.75</v>
      </c>
    </row>
    <row r="107" spans="3:13" s="17" customFormat="1" x14ac:dyDescent="0.25">
      <c r="C107" s="26">
        <v>105</v>
      </c>
      <c r="D107" s="26">
        <v>6000029907</v>
      </c>
      <c r="E107" s="26" t="str">
        <v>وزارة الشـؤون الاسلامية والدعوة والإرشاد</v>
      </c>
      <c r="F107" s="26" t="str">
        <v>الرياض</v>
      </c>
      <c r="G107" s="27">
        <v>45194</v>
      </c>
      <c r="H107" s="26" t="str">
        <v>سبتمبر 23</v>
      </c>
      <c r="I107" s="26">
        <v>2023</v>
      </c>
      <c r="J107" s="26">
        <v>9</v>
      </c>
      <c r="K107" s="26" t="str">
        <v>مقبول من الجهة</v>
      </c>
      <c r="L107" s="26" t="str">
        <v>مسدد</v>
      </c>
      <c r="M107" s="28">
        <v>2693.3</v>
      </c>
    </row>
    <row r="108" spans="3:13" s="17" customFormat="1" x14ac:dyDescent="0.25">
      <c r="C108" s="29">
        <v>106</v>
      </c>
      <c r="D108" s="29">
        <v>6000029917</v>
      </c>
      <c r="E108" s="29" t="str">
        <v>وزارة الشـؤون الاسلامية والدعوة والإرشاد</v>
      </c>
      <c r="F108" s="29" t="str">
        <v>الرياض</v>
      </c>
      <c r="G108" s="30">
        <v>45194</v>
      </c>
      <c r="H108" s="29" t="str">
        <v>سبتمبر 23</v>
      </c>
      <c r="I108" s="29">
        <v>2023</v>
      </c>
      <c r="J108" s="29">
        <v>9</v>
      </c>
      <c r="K108" s="29" t="str">
        <v>مقبول من الجهة</v>
      </c>
      <c r="L108" s="29" t="str">
        <v>مسدد</v>
      </c>
      <c r="M108" s="31">
        <v>2892.25</v>
      </c>
    </row>
    <row r="109" spans="3:13" s="17" customFormat="1" x14ac:dyDescent="0.25">
      <c r="C109" s="26">
        <v>107</v>
      </c>
      <c r="D109" s="26">
        <v>6000030236</v>
      </c>
      <c r="E109" s="26" t="str">
        <v>جامعة جازان</v>
      </c>
      <c r="F109" s="26" t="str">
        <v>جازان</v>
      </c>
      <c r="G109" s="27">
        <v>45196</v>
      </c>
      <c r="H109" s="26" t="str">
        <v>سبتمبر 23</v>
      </c>
      <c r="I109" s="26">
        <v>2023</v>
      </c>
      <c r="J109" s="26">
        <v>9</v>
      </c>
      <c r="K109" s="26" t="str">
        <v>مقبول من الجهة</v>
      </c>
      <c r="L109" s="26" t="str">
        <v>مسدد</v>
      </c>
      <c r="M109" s="28">
        <v>14501.5</v>
      </c>
    </row>
    <row r="110" spans="3:13" s="17" customFormat="1" x14ac:dyDescent="0.25">
      <c r="C110" s="29">
        <v>108</v>
      </c>
      <c r="D110" s="29">
        <v>6000030181</v>
      </c>
      <c r="E110" s="29" t="str">
        <v>بلدية غامد الزناد</v>
      </c>
      <c r="F110" s="29" t="str">
        <v>الباحة</v>
      </c>
      <c r="G110" s="30">
        <v>45196</v>
      </c>
      <c r="H110" s="29" t="str">
        <v>سبتمبر 23</v>
      </c>
      <c r="I110" s="29">
        <v>2023</v>
      </c>
      <c r="J110" s="29">
        <v>9</v>
      </c>
      <c r="K110" s="29" t="str">
        <v>مقبول من الجهة</v>
      </c>
      <c r="L110" s="29" t="str">
        <v>مسدد</v>
      </c>
      <c r="M110" s="31">
        <v>481.85</v>
      </c>
    </row>
    <row r="111" spans="3:13" s="17" customFormat="1" x14ac:dyDescent="0.25">
      <c r="C111" s="26">
        <v>109</v>
      </c>
      <c r="D111" s="26">
        <v>6000030175</v>
      </c>
      <c r="E111" s="26" t="str">
        <v>إدارة اﻟﺘﻌﻠﻴﻢ ﺑﻤﻨﻄﻘﺔ الجوف</v>
      </c>
      <c r="F111" s="26" t="str">
        <v>الرياض</v>
      </c>
      <c r="G111" s="27">
        <v>45196</v>
      </c>
      <c r="H111" s="26" t="str">
        <v>سبتمبر 23</v>
      </c>
      <c r="I111" s="26">
        <v>2023</v>
      </c>
      <c r="J111" s="26">
        <v>9</v>
      </c>
      <c r="K111" s="26" t="str">
        <v>مقبول من الجهة</v>
      </c>
      <c r="L111" s="26" t="str">
        <v>مسدد</v>
      </c>
      <c r="M111" s="28">
        <v>49788.1</v>
      </c>
    </row>
    <row r="112" spans="3:13" s="17" customFormat="1" x14ac:dyDescent="0.25">
      <c r="C112" s="29">
        <v>110</v>
      </c>
      <c r="D112" s="29">
        <v>6000030352</v>
      </c>
      <c r="E112" s="29" t="str">
        <v>بلدية الرويضة</v>
      </c>
      <c r="F112" s="29" t="str">
        <v>الرياض</v>
      </c>
      <c r="G112" s="30">
        <v>45197</v>
      </c>
      <c r="H112" s="29" t="str">
        <v>سبتمبر 23</v>
      </c>
      <c r="I112" s="29">
        <v>2023</v>
      </c>
      <c r="J112" s="29">
        <v>9</v>
      </c>
      <c r="K112" s="29" t="str">
        <v>مقبول من الجهة</v>
      </c>
      <c r="L112" s="29" t="str">
        <v>مسدد</v>
      </c>
      <c r="M112" s="31">
        <v>20953</v>
      </c>
    </row>
    <row r="113" spans="3:13" s="17" customFormat="1" x14ac:dyDescent="0.25">
      <c r="C113" s="26">
        <v>111</v>
      </c>
      <c r="D113" s="26">
        <v>6000030627</v>
      </c>
      <c r="E113" s="26" t="str">
        <v>مستشفى الجبيل</v>
      </c>
      <c r="F113" s="26" t="str">
        <v>الشرقية</v>
      </c>
      <c r="G113" s="27">
        <v>45201</v>
      </c>
      <c r="H113" s="26" t="str">
        <v>أكتوبر 23</v>
      </c>
      <c r="I113" s="26">
        <v>2023</v>
      </c>
      <c r="J113" s="26">
        <v>10</v>
      </c>
      <c r="K113" s="26" t="str">
        <v>مقبول من الجهة</v>
      </c>
      <c r="L113" s="26" t="str">
        <v>مسدد</v>
      </c>
      <c r="M113" s="28">
        <v>2012.5</v>
      </c>
    </row>
    <row r="114" spans="3:13" s="17" customFormat="1" x14ac:dyDescent="0.25">
      <c r="C114" s="29">
        <v>112</v>
      </c>
      <c r="D114" s="29">
        <v>6000031052</v>
      </c>
      <c r="E114" s="29" t="str">
        <v>وزارة الشـؤون الاسلامية والدعوة والإرشاد</v>
      </c>
      <c r="F114" s="29" t="str">
        <v>الرياض</v>
      </c>
      <c r="G114" s="30">
        <v>45204</v>
      </c>
      <c r="H114" s="29" t="str">
        <v>أكتوبر 23</v>
      </c>
      <c r="I114" s="29">
        <v>2023</v>
      </c>
      <c r="J114" s="29">
        <v>10</v>
      </c>
      <c r="K114" s="29" t="str">
        <v>مقبول من الجهة</v>
      </c>
      <c r="L114" s="29" t="str">
        <v>غير مسدد</v>
      </c>
      <c r="M114" s="31">
        <v>280.60000000000002</v>
      </c>
    </row>
    <row r="115" spans="3:13" s="17" customFormat="1" x14ac:dyDescent="0.25">
      <c r="C115" s="26">
        <v>113</v>
      </c>
      <c r="D115" s="26">
        <v>6000031114</v>
      </c>
      <c r="E115" s="26" t="str">
        <v>إدارة التعليم بمحافظة القريات</v>
      </c>
      <c r="F115" s="26" t="str">
        <v>الرياض</v>
      </c>
      <c r="G115" s="27">
        <v>45207</v>
      </c>
      <c r="H115" s="26" t="str">
        <v>أكتوبر 23</v>
      </c>
      <c r="I115" s="26">
        <v>2023</v>
      </c>
      <c r="J115" s="26">
        <v>10</v>
      </c>
      <c r="K115" s="26" t="str">
        <v>مقبول من الجهة</v>
      </c>
      <c r="L115" s="26" t="str">
        <v>مسدد</v>
      </c>
      <c r="M115" s="28">
        <v>10367.25</v>
      </c>
    </row>
    <row r="116" spans="3:13" s="17" customFormat="1" x14ac:dyDescent="0.25">
      <c r="C116" s="29">
        <v>114</v>
      </c>
      <c r="D116" s="29">
        <v>6000031454</v>
      </c>
      <c r="E116" s="29" t="str">
        <v>جامعة حفر الباطن</v>
      </c>
      <c r="F116" s="29" t="str">
        <v>الشرقية</v>
      </c>
      <c r="G116" s="30">
        <v>45209</v>
      </c>
      <c r="H116" s="29" t="str">
        <v>أكتوبر 23</v>
      </c>
      <c r="I116" s="29">
        <v>2023</v>
      </c>
      <c r="J116" s="29">
        <v>10</v>
      </c>
      <c r="K116" s="29" t="str">
        <v>مستند تم إرساله</v>
      </c>
      <c r="L116" s="29" t="str">
        <v>غير مسدد</v>
      </c>
      <c r="M116" s="31">
        <v>64089.5</v>
      </c>
    </row>
    <row r="117" spans="3:13" s="17" customFormat="1" x14ac:dyDescent="0.25">
      <c r="C117" s="26">
        <v>115</v>
      </c>
      <c r="D117" s="26">
        <v>6000031557</v>
      </c>
      <c r="E117" s="26" t="str">
        <v>وكالة الحرس الوطني القطاع الشرقي</v>
      </c>
      <c r="F117" s="26" t="str">
        <v>الشرقية</v>
      </c>
      <c r="G117" s="27">
        <v>45210</v>
      </c>
      <c r="H117" s="26" t="str">
        <v>أكتوبر 23</v>
      </c>
      <c r="I117" s="26">
        <v>2023</v>
      </c>
      <c r="J117" s="26">
        <v>10</v>
      </c>
      <c r="K117" s="26" t="str">
        <v>مقبول من الجهة</v>
      </c>
      <c r="L117" s="26" t="str">
        <v>مسدد</v>
      </c>
      <c r="M117" s="28">
        <v>1775.6</v>
      </c>
    </row>
    <row r="118" spans="3:13" s="17" customFormat="1" x14ac:dyDescent="0.25">
      <c r="C118" s="29">
        <v>116</v>
      </c>
      <c r="D118" s="29">
        <v>6000031628</v>
      </c>
      <c r="E118" s="29" t="str">
        <v>إدارة مكافحة المخدرات</v>
      </c>
      <c r="F118" s="29" t="str">
        <v>مكة المكرمة</v>
      </c>
      <c r="G118" s="30">
        <v>45211</v>
      </c>
      <c r="H118" s="29" t="str">
        <v>أكتوبر 23</v>
      </c>
      <c r="I118" s="29">
        <v>2023</v>
      </c>
      <c r="J118" s="29">
        <v>10</v>
      </c>
      <c r="K118" s="29" t="str">
        <v>مقبول من الجهة</v>
      </c>
      <c r="L118" s="29" t="str">
        <v>مسدد</v>
      </c>
      <c r="M118" s="31">
        <v>62485.25</v>
      </c>
    </row>
    <row r="119" spans="3:13" s="17" customFormat="1" x14ac:dyDescent="0.25">
      <c r="C119" s="26">
        <v>117</v>
      </c>
      <c r="D119" s="26">
        <v>6000032242</v>
      </c>
      <c r="E119" s="26" t="str">
        <v>كلية الملك خالد العـسكرية</v>
      </c>
      <c r="F119" s="26" t="str">
        <v>الرياض</v>
      </c>
      <c r="G119" s="27">
        <v>45217</v>
      </c>
      <c r="H119" s="26" t="str">
        <v>أكتوبر 23</v>
      </c>
      <c r="I119" s="26">
        <v>2023</v>
      </c>
      <c r="J119" s="26">
        <v>10</v>
      </c>
      <c r="K119" s="26" t="str">
        <v>مقبول من الجهة</v>
      </c>
      <c r="L119" s="26" t="str">
        <v>مسدد</v>
      </c>
      <c r="M119" s="28">
        <v>25540.35</v>
      </c>
    </row>
    <row r="120" spans="3:13" s="17" customFormat="1" x14ac:dyDescent="0.25">
      <c r="C120" s="29">
        <v>118</v>
      </c>
      <c r="D120" s="29">
        <v>6000032278</v>
      </c>
      <c r="E120" s="29" t="str">
        <v>إدارة مكافحة المخدرات</v>
      </c>
      <c r="F120" s="29" t="str">
        <v>تبوك</v>
      </c>
      <c r="G120" s="30">
        <v>45217</v>
      </c>
      <c r="H120" s="29" t="str">
        <v>أكتوبر 23</v>
      </c>
      <c r="I120" s="29">
        <v>2023</v>
      </c>
      <c r="J120" s="29">
        <v>10</v>
      </c>
      <c r="K120" s="29" t="str">
        <v>مقبول من الجهة</v>
      </c>
      <c r="L120" s="29" t="str">
        <v>مسدد</v>
      </c>
      <c r="M120" s="31">
        <v>7115.05</v>
      </c>
    </row>
    <row r="121" spans="3:13" s="17" customFormat="1" x14ac:dyDescent="0.25">
      <c r="C121" s="26">
        <v>119</v>
      </c>
      <c r="D121" s="26">
        <v>6000032494</v>
      </c>
      <c r="E121" s="26" t="str">
        <v>القوات البرية</v>
      </c>
      <c r="F121" s="26" t="str">
        <v>جازان</v>
      </c>
      <c r="G121" s="27">
        <v>45220</v>
      </c>
      <c r="H121" s="26" t="str">
        <v>أكتوبر 23</v>
      </c>
      <c r="I121" s="26">
        <v>2023</v>
      </c>
      <c r="J121" s="26">
        <v>10</v>
      </c>
      <c r="K121" s="26" t="str">
        <v>مقبول من الجهة</v>
      </c>
      <c r="L121" s="26" t="str">
        <v>مسدد</v>
      </c>
      <c r="M121" s="28">
        <v>20988.65</v>
      </c>
    </row>
    <row r="122" spans="3:13" s="17" customFormat="1" x14ac:dyDescent="0.25">
      <c r="C122" s="29">
        <v>120</v>
      </c>
      <c r="D122" s="29">
        <v>6000032670</v>
      </c>
      <c r="E122" s="29" t="str">
        <v>إدارة مكافحة المخدرات</v>
      </c>
      <c r="F122" s="29" t="str">
        <v>تبوك</v>
      </c>
      <c r="G122" s="30">
        <v>45222</v>
      </c>
      <c r="H122" s="29" t="str">
        <v>أكتوبر 23</v>
      </c>
      <c r="I122" s="29">
        <v>2023</v>
      </c>
      <c r="J122" s="29">
        <v>10</v>
      </c>
      <c r="K122" s="29" t="str">
        <v>مقبول من الجهة</v>
      </c>
      <c r="L122" s="29" t="str">
        <v>مسدد</v>
      </c>
      <c r="M122" s="31">
        <v>1345.5</v>
      </c>
    </row>
    <row r="123" spans="3:13" s="17" customFormat="1" x14ac:dyDescent="0.25">
      <c r="C123" s="26">
        <v>121</v>
      </c>
      <c r="D123" s="26">
        <v>6000032817</v>
      </c>
      <c r="E123" s="26" t="str">
        <v>بلدية محافظة المهد</v>
      </c>
      <c r="F123" s="26" t="str">
        <v>المدينة المنورة</v>
      </c>
      <c r="G123" s="27">
        <v>45223</v>
      </c>
      <c r="H123" s="26" t="str">
        <v>أكتوبر 23</v>
      </c>
      <c r="I123" s="26">
        <v>2023</v>
      </c>
      <c r="J123" s="26">
        <v>10</v>
      </c>
      <c r="K123" s="26" t="str">
        <v>مقبول من الجهة</v>
      </c>
      <c r="L123" s="26" t="str">
        <v>مسدد</v>
      </c>
      <c r="M123" s="28">
        <v>1552.5</v>
      </c>
    </row>
    <row r="124" spans="3:13" s="17" customFormat="1" x14ac:dyDescent="0.25">
      <c r="C124" s="29">
        <v>122</v>
      </c>
      <c r="D124" s="29">
        <v>6000032961</v>
      </c>
      <c r="E124" s="29" t="str">
        <v>جامعة الأمير سطام</v>
      </c>
      <c r="F124" s="29" t="str">
        <v>الرياض</v>
      </c>
      <c r="G124" s="30">
        <v>45224</v>
      </c>
      <c r="H124" s="29" t="str">
        <v>أكتوبر 23</v>
      </c>
      <c r="I124" s="29">
        <v>2023</v>
      </c>
      <c r="J124" s="29">
        <v>10</v>
      </c>
      <c r="K124" s="29" t="str">
        <v>مقبول من الجهة</v>
      </c>
      <c r="L124" s="29" t="str">
        <v>مسدد</v>
      </c>
      <c r="M124" s="31">
        <v>41459.800000000003</v>
      </c>
    </row>
    <row r="125" spans="3:13" s="17" customFormat="1" x14ac:dyDescent="0.25">
      <c r="C125" s="26">
        <v>123</v>
      </c>
      <c r="D125" s="26">
        <v>6000032981</v>
      </c>
      <c r="E125" s="26" t="str">
        <v>القوات البرية</v>
      </c>
      <c r="F125" s="26" t="str">
        <v>الشرقية</v>
      </c>
      <c r="G125" s="27">
        <v>45224</v>
      </c>
      <c r="H125" s="26" t="str">
        <v>أكتوبر 23</v>
      </c>
      <c r="I125" s="26">
        <v>2023</v>
      </c>
      <c r="J125" s="26">
        <v>10</v>
      </c>
      <c r="K125" s="26" t="str">
        <v>مقبول من الجهة</v>
      </c>
      <c r="L125" s="26" t="str">
        <v>مسدد</v>
      </c>
      <c r="M125" s="28">
        <v>185512.25</v>
      </c>
    </row>
    <row r="126" spans="3:13" s="17" customFormat="1" x14ac:dyDescent="0.25">
      <c r="C126" s="29">
        <v>124</v>
      </c>
      <c r="D126" s="29">
        <v>6000032962</v>
      </c>
      <c r="E126" s="29" t="str">
        <v>جامعة الأمير سطام</v>
      </c>
      <c r="F126" s="29" t="str">
        <v>الرياض</v>
      </c>
      <c r="G126" s="30">
        <v>45224</v>
      </c>
      <c r="H126" s="29" t="str">
        <v>أكتوبر 23</v>
      </c>
      <c r="I126" s="29">
        <v>2023</v>
      </c>
      <c r="J126" s="29">
        <v>10</v>
      </c>
      <c r="K126" s="29" t="str">
        <v>مقبول من الجهة</v>
      </c>
      <c r="L126" s="29" t="str">
        <v>مسدد</v>
      </c>
      <c r="M126" s="31">
        <v>123909.05</v>
      </c>
    </row>
    <row r="127" spans="3:13" s="17" customFormat="1" x14ac:dyDescent="0.25">
      <c r="C127" s="26">
        <v>125</v>
      </c>
      <c r="D127" s="26">
        <v>6000033131</v>
      </c>
      <c r="E127" s="26" t="str">
        <v>وزارة الشـؤون الاسلامية والدعوة والإرشاد</v>
      </c>
      <c r="F127" s="26" t="str">
        <v>الشرقية</v>
      </c>
      <c r="G127" s="27">
        <v>45225</v>
      </c>
      <c r="H127" s="26" t="str">
        <v>أكتوبر 23</v>
      </c>
      <c r="I127" s="26">
        <v>2023</v>
      </c>
      <c r="J127" s="26">
        <v>10</v>
      </c>
      <c r="K127" s="26" t="str">
        <v>مقبول من الجهة</v>
      </c>
      <c r="L127" s="26" t="str">
        <v>مسدد</v>
      </c>
      <c r="M127" s="28">
        <v>17680.099999999999</v>
      </c>
    </row>
    <row r="128" spans="3:13" s="17" customFormat="1" x14ac:dyDescent="0.25">
      <c r="C128" s="29">
        <v>126</v>
      </c>
      <c r="D128" s="29">
        <v>6000033130</v>
      </c>
      <c r="E128" s="29" t="str">
        <v>وزارة الشـؤون الاسلامية والدعوة والإرشاد</v>
      </c>
      <c r="F128" s="29" t="str">
        <v>الرياض</v>
      </c>
      <c r="G128" s="30">
        <v>45225</v>
      </c>
      <c r="H128" s="29" t="str">
        <v>أكتوبر 23</v>
      </c>
      <c r="I128" s="29">
        <v>2023</v>
      </c>
      <c r="J128" s="29">
        <v>10</v>
      </c>
      <c r="K128" s="29" t="str">
        <v>مرفوض بواسطة الزبون</v>
      </c>
      <c r="L128" s="29" t="str">
        <v>مسدد</v>
      </c>
      <c r="M128" s="31">
        <v>3445.4</v>
      </c>
    </row>
    <row r="129" spans="3:13" s="17" customFormat="1" x14ac:dyDescent="0.25">
      <c r="C129" s="26">
        <v>127</v>
      </c>
      <c r="D129" s="26">
        <v>6000033129</v>
      </c>
      <c r="E129" s="26" t="str">
        <v>وزارة الشـؤون الاسلامية والدعوة والإرشاد</v>
      </c>
      <c r="F129" s="26" t="str">
        <v>الرياض</v>
      </c>
      <c r="G129" s="27">
        <v>45225</v>
      </c>
      <c r="H129" s="26" t="str">
        <v>أكتوبر 23</v>
      </c>
      <c r="I129" s="26">
        <v>2023</v>
      </c>
      <c r="J129" s="26">
        <v>10</v>
      </c>
      <c r="K129" s="26" t="str">
        <v>مقبول من الجهة</v>
      </c>
      <c r="L129" s="26" t="str">
        <v>غير مسدد</v>
      </c>
      <c r="M129" s="28">
        <v>1276.5</v>
      </c>
    </row>
    <row r="130" spans="3:13" s="17" customFormat="1" x14ac:dyDescent="0.25">
      <c r="C130" s="29">
        <v>128</v>
      </c>
      <c r="D130" s="29">
        <v>6000033154</v>
      </c>
      <c r="E130" s="29" t="str">
        <v>إدارة مكافحة المخدرات</v>
      </c>
      <c r="F130" s="29" t="str">
        <v>نجران</v>
      </c>
      <c r="G130" s="30">
        <v>45225</v>
      </c>
      <c r="H130" s="29" t="str">
        <v>أكتوبر 23</v>
      </c>
      <c r="I130" s="29">
        <v>2023</v>
      </c>
      <c r="J130" s="29">
        <v>10</v>
      </c>
      <c r="K130" s="29" t="str">
        <v>تم إجراء الدفع</v>
      </c>
      <c r="L130" s="29" t="str">
        <v>مسدد</v>
      </c>
      <c r="M130" s="31">
        <v>6313.5</v>
      </c>
    </row>
    <row r="131" spans="3:13" s="17" customFormat="1" x14ac:dyDescent="0.25">
      <c r="C131" s="26">
        <v>129</v>
      </c>
      <c r="D131" s="26">
        <v>6000033367</v>
      </c>
      <c r="E131" s="26" t="str">
        <v>وزارة الشـؤون الاسلامية والدعوة والإرشاد</v>
      </c>
      <c r="F131" s="26" t="str">
        <v>الرياض</v>
      </c>
      <c r="G131" s="27">
        <v>45228</v>
      </c>
      <c r="H131" s="26" t="str">
        <v>أكتوبر 23</v>
      </c>
      <c r="I131" s="26">
        <v>2023</v>
      </c>
      <c r="J131" s="26">
        <v>10</v>
      </c>
      <c r="K131" s="26" t="str">
        <v>مقبول من الجهة</v>
      </c>
      <c r="L131" s="26" t="str">
        <v>مسدد</v>
      </c>
      <c r="M131" s="28">
        <v>1576.65</v>
      </c>
    </row>
    <row r="132" spans="3:13" s="17" customFormat="1" x14ac:dyDescent="0.25">
      <c r="C132" s="29">
        <v>130</v>
      </c>
      <c r="D132" s="29">
        <v>6000033462</v>
      </c>
      <c r="E132" s="29" t="str">
        <v>بلدية الرويضة</v>
      </c>
      <c r="F132" s="29" t="str">
        <v>الرياض</v>
      </c>
      <c r="G132" s="30">
        <v>45229</v>
      </c>
      <c r="H132" s="29" t="str">
        <v>أكتوبر 23</v>
      </c>
      <c r="I132" s="29">
        <v>2023</v>
      </c>
      <c r="J132" s="29">
        <v>10</v>
      </c>
      <c r="K132" s="29" t="str">
        <v>مقبول من الجهة</v>
      </c>
      <c r="L132" s="29" t="str">
        <v>مسدد</v>
      </c>
      <c r="M132" s="31">
        <v>25679.5</v>
      </c>
    </row>
    <row r="133" spans="3:13" s="17" customFormat="1" x14ac:dyDescent="0.25">
      <c r="C133" s="26">
        <v>131</v>
      </c>
      <c r="D133" s="26">
        <v>6000033591</v>
      </c>
      <c r="E133" s="26" t="str">
        <v>تجمع الشرقية الصحي</v>
      </c>
      <c r="F133" s="26" t="str">
        <v>الشرقية</v>
      </c>
      <c r="G133" s="27">
        <v>45230</v>
      </c>
      <c r="H133" s="26" t="str">
        <v>أكتوبر 23</v>
      </c>
      <c r="I133" s="26">
        <v>2023</v>
      </c>
      <c r="J133" s="26">
        <v>10</v>
      </c>
      <c r="K133" s="26" t="str">
        <v>مقبول من الجهة</v>
      </c>
      <c r="L133" s="26" t="str">
        <v>غير مسدد</v>
      </c>
      <c r="M133" s="28">
        <v>120426.85</v>
      </c>
    </row>
    <row r="134" spans="3:13" s="17" customFormat="1" x14ac:dyDescent="0.25">
      <c r="C134" s="29">
        <v>132</v>
      </c>
      <c r="D134" s="29">
        <v>6000033585</v>
      </c>
      <c r="E134" s="29" t="str">
        <v>تجمع الشرقية الصحي</v>
      </c>
      <c r="F134" s="29" t="str">
        <v>الشرقية</v>
      </c>
      <c r="G134" s="30">
        <v>45230</v>
      </c>
      <c r="H134" s="29" t="str">
        <v>أكتوبر 23</v>
      </c>
      <c r="I134" s="29">
        <v>2023</v>
      </c>
      <c r="J134" s="29">
        <v>10</v>
      </c>
      <c r="K134" s="29" t="str">
        <v>تم إجراء الدفع</v>
      </c>
      <c r="L134" s="29" t="str">
        <v>مسدد</v>
      </c>
      <c r="M134" s="31">
        <v>5869.6</v>
      </c>
    </row>
    <row r="135" spans="3:13" s="17" customFormat="1" x14ac:dyDescent="0.25">
      <c r="C135" s="26">
        <v>133</v>
      </c>
      <c r="D135" s="26">
        <v>6000033572</v>
      </c>
      <c r="E135" s="26" t="str">
        <v>تجمع الشرقية الصحي</v>
      </c>
      <c r="F135" s="26" t="str">
        <v>الشرقية</v>
      </c>
      <c r="G135" s="27">
        <v>45230</v>
      </c>
      <c r="H135" s="26" t="str">
        <v>أكتوبر 23</v>
      </c>
      <c r="I135" s="26">
        <v>2023</v>
      </c>
      <c r="J135" s="26">
        <v>10</v>
      </c>
      <c r="K135" s="26" t="str">
        <v>مقبول من الجهة</v>
      </c>
      <c r="L135" s="26" t="str">
        <v>مسدد</v>
      </c>
      <c r="M135" s="28">
        <v>6670</v>
      </c>
    </row>
    <row r="136" spans="3:13" s="17" customFormat="1" x14ac:dyDescent="0.25">
      <c r="C136" s="29">
        <v>134</v>
      </c>
      <c r="D136" s="29">
        <v>6000033557</v>
      </c>
      <c r="E136" s="29" t="str">
        <v>تجمع الشرقية الصحي</v>
      </c>
      <c r="F136" s="29" t="str">
        <v>الشرقية</v>
      </c>
      <c r="G136" s="30">
        <v>45230</v>
      </c>
      <c r="H136" s="29" t="str">
        <v>أكتوبر 23</v>
      </c>
      <c r="I136" s="29">
        <v>2023</v>
      </c>
      <c r="J136" s="29">
        <v>10</v>
      </c>
      <c r="K136" s="29" t="str">
        <v>مقبول من الجهة</v>
      </c>
      <c r="L136" s="29" t="str">
        <v>غير مسدد</v>
      </c>
      <c r="M136" s="31">
        <v>16761.25</v>
      </c>
    </row>
    <row r="137" spans="3:13" s="17" customFormat="1" x14ac:dyDescent="0.25">
      <c r="C137" s="26">
        <v>135</v>
      </c>
      <c r="D137" s="26">
        <v>6000033598</v>
      </c>
      <c r="E137" s="26" t="str">
        <v>تجمع الشرقية الصحي</v>
      </c>
      <c r="F137" s="26" t="str">
        <v>الشرقية</v>
      </c>
      <c r="G137" s="27">
        <v>45230</v>
      </c>
      <c r="H137" s="26" t="str">
        <v>أكتوبر 23</v>
      </c>
      <c r="I137" s="26">
        <v>2023</v>
      </c>
      <c r="J137" s="26">
        <v>10</v>
      </c>
      <c r="K137" s="26" t="str">
        <v>مقبول من الجهة</v>
      </c>
      <c r="L137" s="26" t="str">
        <v>غير مسدد</v>
      </c>
      <c r="M137" s="28">
        <v>44131.25</v>
      </c>
    </row>
    <row r="138" spans="3:13" s="17" customFormat="1" x14ac:dyDescent="0.25">
      <c r="C138" s="29">
        <v>136</v>
      </c>
      <c r="D138" s="29">
        <v>6000034081</v>
      </c>
      <c r="E138" s="29" t="str">
        <v>وزارة العدل - الديوان العام</v>
      </c>
      <c r="F138" s="29" t="str">
        <v>الرياض</v>
      </c>
      <c r="G138" s="30">
        <v>45236</v>
      </c>
      <c r="H138" s="29" t="str">
        <v>نوفمبر 23</v>
      </c>
      <c r="I138" s="29">
        <v>2023</v>
      </c>
      <c r="J138" s="29">
        <v>11</v>
      </c>
      <c r="K138" s="29" t="str">
        <v>مقبول من الجهة</v>
      </c>
      <c r="L138" s="29" t="str">
        <v>مسدد</v>
      </c>
      <c r="M138" s="31">
        <v>287.5</v>
      </c>
    </row>
    <row r="139" spans="3:13" s="17" customFormat="1" x14ac:dyDescent="0.25">
      <c r="C139" s="26">
        <v>137</v>
      </c>
      <c r="D139" s="26">
        <v>6000034065</v>
      </c>
      <c r="E139" s="26" t="str">
        <v>وزارة العدل - الديوان العام</v>
      </c>
      <c r="F139" s="26" t="str">
        <v>الرياض</v>
      </c>
      <c r="G139" s="27">
        <v>45236</v>
      </c>
      <c r="H139" s="26" t="str">
        <v>نوفمبر 23</v>
      </c>
      <c r="I139" s="26">
        <v>2023</v>
      </c>
      <c r="J139" s="26">
        <v>11</v>
      </c>
      <c r="K139" s="26" t="str">
        <v>مقبول من الجهة</v>
      </c>
      <c r="L139" s="26" t="str">
        <v>مسدد</v>
      </c>
      <c r="M139" s="28">
        <v>1552.5</v>
      </c>
    </row>
    <row r="140" spans="3:13" s="17" customFormat="1" x14ac:dyDescent="0.25">
      <c r="C140" s="29">
        <v>138</v>
      </c>
      <c r="D140" s="29">
        <v>6000034333</v>
      </c>
      <c r="E140" s="29" t="str">
        <v>كلية الملك خالد العـسكرية</v>
      </c>
      <c r="F140" s="29" t="str">
        <v>الرياض</v>
      </c>
      <c r="G140" s="30">
        <v>45238</v>
      </c>
      <c r="H140" s="29" t="str">
        <v>نوفمبر 23</v>
      </c>
      <c r="I140" s="29">
        <v>2023</v>
      </c>
      <c r="J140" s="29">
        <v>11</v>
      </c>
      <c r="K140" s="29" t="str">
        <v>مقبول من الجهة</v>
      </c>
      <c r="L140" s="29" t="str">
        <v>مسدد</v>
      </c>
      <c r="M140" s="31">
        <v>8855</v>
      </c>
    </row>
    <row r="141" spans="3:13" s="17" customFormat="1" x14ac:dyDescent="0.25">
      <c r="C141" s="26">
        <v>139</v>
      </c>
      <c r="D141" s="26">
        <v>6000034836</v>
      </c>
      <c r="E141" s="26" t="str">
        <v>وزارة الشـؤون الاسلامية والدعوة والإرشاد</v>
      </c>
      <c r="F141" s="26" t="str">
        <v>المدينة المنورة</v>
      </c>
      <c r="G141" s="27">
        <v>45243</v>
      </c>
      <c r="H141" s="26" t="str">
        <v>نوفمبر 23</v>
      </c>
      <c r="I141" s="26">
        <v>2023</v>
      </c>
      <c r="J141" s="26">
        <v>11</v>
      </c>
      <c r="K141" s="26" t="str">
        <v>مقبول من الجهة</v>
      </c>
      <c r="L141" s="26" t="str">
        <v>مسدد</v>
      </c>
      <c r="M141" s="28">
        <v>466.9</v>
      </c>
    </row>
    <row r="142" spans="3:13" s="17" customFormat="1" x14ac:dyDescent="0.25">
      <c r="C142" s="29">
        <v>140</v>
      </c>
      <c r="D142" s="29">
        <v>6000034841</v>
      </c>
      <c r="E142" s="29" t="str">
        <v>إدارة التعليم بمنطقة جازان</v>
      </c>
      <c r="F142" s="29" t="str">
        <v>جازان</v>
      </c>
      <c r="G142" s="30">
        <v>45243</v>
      </c>
      <c r="H142" s="29" t="str">
        <v>نوفمبر 23</v>
      </c>
      <c r="I142" s="29">
        <v>2023</v>
      </c>
      <c r="J142" s="29">
        <v>11</v>
      </c>
      <c r="K142" s="29" t="str">
        <v>مقبول من الجهة</v>
      </c>
      <c r="L142" s="29" t="str">
        <v>مسدد</v>
      </c>
      <c r="M142" s="31">
        <v>72650.100000000006</v>
      </c>
    </row>
    <row r="143" spans="3:13" s="17" customFormat="1" x14ac:dyDescent="0.25">
      <c r="C143" s="26">
        <v>141</v>
      </c>
      <c r="D143" s="26">
        <v>6000034894</v>
      </c>
      <c r="E143" s="26" t="str">
        <v>ﺟﺎﻣﻌﺔ ﻧﺠﺮان</v>
      </c>
      <c r="F143" s="26" t="str">
        <v>نجران</v>
      </c>
      <c r="G143" s="27">
        <v>45243</v>
      </c>
      <c r="H143" s="26" t="str">
        <v>نوفمبر 23</v>
      </c>
      <c r="I143" s="26">
        <v>2023</v>
      </c>
      <c r="J143" s="26">
        <v>11</v>
      </c>
      <c r="K143" s="26" t="str">
        <v>مقبول من الجهة</v>
      </c>
      <c r="L143" s="26" t="str">
        <v>مسدد</v>
      </c>
      <c r="M143" s="28">
        <v>1656</v>
      </c>
    </row>
    <row r="144" spans="3:13" s="17" customFormat="1" x14ac:dyDescent="0.25">
      <c r="C144" s="29">
        <v>142</v>
      </c>
      <c r="D144" s="29">
        <v>6000034901</v>
      </c>
      <c r="E144" s="29" t="str">
        <v>وزارة الشـؤون الاسلامية والدعوة والإرشاد</v>
      </c>
      <c r="F144" s="29" t="str">
        <v>الرياض</v>
      </c>
      <c r="G144" s="30">
        <v>45244</v>
      </c>
      <c r="H144" s="29" t="str">
        <v>نوفمبر 23</v>
      </c>
      <c r="I144" s="29">
        <v>2023</v>
      </c>
      <c r="J144" s="29">
        <v>11</v>
      </c>
      <c r="K144" s="29" t="str">
        <v>مستند تم إرساله</v>
      </c>
      <c r="L144" s="29" t="str">
        <v>غير مسدد</v>
      </c>
      <c r="M144" s="31">
        <v>6284.75</v>
      </c>
    </row>
    <row r="145" spans="3:13" s="17" customFormat="1" x14ac:dyDescent="0.25">
      <c r="C145" s="26">
        <v>143</v>
      </c>
      <c r="D145" s="26">
        <v>6000034935</v>
      </c>
      <c r="E145" s="26" t="str">
        <v>كلية الملك خالد العـسكرية</v>
      </c>
      <c r="F145" s="26" t="str">
        <v>الرياض</v>
      </c>
      <c r="G145" s="27">
        <v>45244</v>
      </c>
      <c r="H145" s="26" t="str">
        <v>نوفمبر 23</v>
      </c>
      <c r="I145" s="26">
        <v>2023</v>
      </c>
      <c r="J145" s="26">
        <v>11</v>
      </c>
      <c r="K145" s="26" t="str">
        <v>مقبول من الجهة</v>
      </c>
      <c r="L145" s="26" t="str">
        <v>مسدد</v>
      </c>
      <c r="M145" s="28">
        <v>2052.75</v>
      </c>
    </row>
    <row r="146" spans="3:13" s="17" customFormat="1" x14ac:dyDescent="0.25">
      <c r="C146" s="29">
        <v>144</v>
      </c>
      <c r="D146" s="29">
        <v>6000035022</v>
      </c>
      <c r="E146" s="29" t="str">
        <v>ميناء جدة الإسلامي</v>
      </c>
      <c r="F146" s="29" t="str">
        <v>مكة المكرمة</v>
      </c>
      <c r="G146" s="30">
        <v>45244</v>
      </c>
      <c r="H146" s="29" t="str">
        <v>نوفمبر 23</v>
      </c>
      <c r="I146" s="29">
        <v>2023</v>
      </c>
      <c r="J146" s="29">
        <v>11</v>
      </c>
      <c r="K146" s="29" t="str">
        <v>مقبول من الجهة</v>
      </c>
      <c r="L146" s="29" t="str">
        <v>مسدد</v>
      </c>
      <c r="M146" s="31">
        <v>172.5</v>
      </c>
    </row>
    <row r="147" spans="3:13" s="17" customFormat="1" x14ac:dyDescent="0.25">
      <c r="C147" s="26">
        <v>145</v>
      </c>
      <c r="D147" s="26">
        <v>6000035026</v>
      </c>
      <c r="E147" s="26" t="str">
        <v>تجمع الشرقية الصحي</v>
      </c>
      <c r="F147" s="26" t="str">
        <v>الشرقية</v>
      </c>
      <c r="G147" s="27">
        <v>45244</v>
      </c>
      <c r="H147" s="26" t="str">
        <v>نوفمبر 23</v>
      </c>
      <c r="I147" s="26">
        <v>2023</v>
      </c>
      <c r="J147" s="26">
        <v>11</v>
      </c>
      <c r="K147" s="26" t="str">
        <v>مقبول من الجهة</v>
      </c>
      <c r="L147" s="26" t="str">
        <v>غير مسدد</v>
      </c>
      <c r="M147" s="28">
        <v>16748.599999999999</v>
      </c>
    </row>
    <row r="148" spans="3:13" s="17" customFormat="1" x14ac:dyDescent="0.25">
      <c r="C148" s="29">
        <v>146</v>
      </c>
      <c r="D148" s="29">
        <v>6000035156</v>
      </c>
      <c r="E148" s="29" t="str">
        <v>وزارة الشـؤون الاسلامية والدعوة والإرشاد</v>
      </c>
      <c r="F148" s="29" t="str">
        <v>المدينة المنورة</v>
      </c>
      <c r="G148" s="30">
        <v>45245</v>
      </c>
      <c r="H148" s="29" t="str">
        <v>نوفمبر 23</v>
      </c>
      <c r="I148" s="29">
        <v>2023</v>
      </c>
      <c r="J148" s="29">
        <v>11</v>
      </c>
      <c r="K148" s="29" t="str">
        <v>مقبول من الجهة</v>
      </c>
      <c r="L148" s="29" t="str">
        <v>مسدد</v>
      </c>
      <c r="M148" s="31">
        <v>2328.75</v>
      </c>
    </row>
    <row r="149" spans="3:13" s="17" customFormat="1" x14ac:dyDescent="0.25">
      <c r="C149" s="26">
        <v>147</v>
      </c>
      <c r="D149" s="26">
        <v>6000035256</v>
      </c>
      <c r="E149" s="26" t="str">
        <v>وزارة الشـؤون الاسلامية والدعوة والإرشاد</v>
      </c>
      <c r="F149" s="26" t="str">
        <v>الرياض</v>
      </c>
      <c r="G149" s="27">
        <v>45246</v>
      </c>
      <c r="H149" s="26" t="str">
        <v>نوفمبر 23</v>
      </c>
      <c r="I149" s="26">
        <v>2023</v>
      </c>
      <c r="J149" s="26">
        <v>11</v>
      </c>
      <c r="K149" s="26" t="str">
        <v>مقبول من الجهة</v>
      </c>
      <c r="L149" s="26" t="str">
        <v>غير مسدد</v>
      </c>
      <c r="M149" s="28">
        <v>7860.25</v>
      </c>
    </row>
    <row r="150" spans="3:13" s="17" customFormat="1" x14ac:dyDescent="0.25">
      <c r="C150" s="29">
        <v>148</v>
      </c>
      <c r="D150" s="29">
        <v>6000035232</v>
      </c>
      <c r="E150" s="29" t="str">
        <v>وزارة الشـؤون الاسلامية والدعوة والإرشاد</v>
      </c>
      <c r="F150" s="29" t="str">
        <v>الباحة</v>
      </c>
      <c r="G150" s="30">
        <v>45246</v>
      </c>
      <c r="H150" s="29" t="str">
        <v>نوفمبر 23</v>
      </c>
      <c r="I150" s="29">
        <v>2023</v>
      </c>
      <c r="J150" s="29">
        <v>11</v>
      </c>
      <c r="K150" s="29" t="str">
        <v>مقبول من الجهة</v>
      </c>
      <c r="L150" s="29" t="str">
        <v>مسدد</v>
      </c>
      <c r="M150" s="31">
        <v>2760</v>
      </c>
    </row>
    <row r="151" spans="3:13" s="17" customFormat="1" x14ac:dyDescent="0.25">
      <c r="C151" s="26">
        <v>149</v>
      </c>
      <c r="D151" s="26">
        <v>6000035217</v>
      </c>
      <c r="E151" s="26" t="str">
        <v>وزارة الشـؤون الاسلامية والدعوة والإرشاد</v>
      </c>
      <c r="F151" s="26" t="str">
        <v>الرياض</v>
      </c>
      <c r="G151" s="27">
        <v>45246</v>
      </c>
      <c r="H151" s="26" t="str">
        <v>نوفمبر 23</v>
      </c>
      <c r="I151" s="26">
        <v>2023</v>
      </c>
      <c r="J151" s="26">
        <v>11</v>
      </c>
      <c r="K151" s="26" t="str">
        <v>مقبول من الجهة</v>
      </c>
      <c r="L151" s="26" t="str">
        <v>مسدد</v>
      </c>
      <c r="M151" s="28">
        <v>506</v>
      </c>
    </row>
    <row r="152" spans="3:13" s="17" customFormat="1" x14ac:dyDescent="0.25">
      <c r="C152" s="29">
        <v>150</v>
      </c>
      <c r="D152" s="29">
        <v>6000035227</v>
      </c>
      <c r="E152" s="29" t="str">
        <v>وزارة الشـؤون الاسلامية والدعوة والإرشاد</v>
      </c>
      <c r="F152" s="29" t="str">
        <v>الرياض</v>
      </c>
      <c r="G152" s="30">
        <v>45246</v>
      </c>
      <c r="H152" s="29" t="str">
        <v>نوفمبر 23</v>
      </c>
      <c r="I152" s="29">
        <v>2023</v>
      </c>
      <c r="J152" s="29">
        <v>11</v>
      </c>
      <c r="K152" s="29" t="str">
        <v>مقبول من الجهة</v>
      </c>
      <c r="L152" s="29" t="str">
        <v>مسدد</v>
      </c>
      <c r="M152" s="31">
        <v>241.5</v>
      </c>
    </row>
    <row r="153" spans="3:13" s="17" customFormat="1" x14ac:dyDescent="0.25">
      <c r="C153" s="26">
        <v>151</v>
      </c>
      <c r="D153" s="26">
        <v>6000035298</v>
      </c>
      <c r="E153" s="26" t="str">
        <v>تجمع الطائف الصحي</v>
      </c>
      <c r="F153" s="26" t="str">
        <v>مكة المكرمة</v>
      </c>
      <c r="G153" s="27">
        <v>45248</v>
      </c>
      <c r="H153" s="26" t="str">
        <v>نوفمبر 23</v>
      </c>
      <c r="I153" s="26">
        <v>2023</v>
      </c>
      <c r="J153" s="26">
        <v>11</v>
      </c>
      <c r="K153" s="26" t="str">
        <v>مقبول من الجهة</v>
      </c>
      <c r="L153" s="26" t="str">
        <v>غير مسدد</v>
      </c>
      <c r="M153" s="28">
        <v>768.2</v>
      </c>
    </row>
    <row r="154" spans="3:13" s="17" customFormat="1" x14ac:dyDescent="0.25">
      <c r="C154" s="29">
        <v>152</v>
      </c>
      <c r="D154" s="29">
        <v>6000035532</v>
      </c>
      <c r="E154" s="29" t="str">
        <v>وزارة الشـؤون الاسلامية والدعوة والإرشاد</v>
      </c>
      <c r="F154" s="29" t="str">
        <v>الرياض</v>
      </c>
      <c r="G154" s="30">
        <v>45251</v>
      </c>
      <c r="H154" s="29" t="str">
        <v>نوفمبر 23</v>
      </c>
      <c r="I154" s="29">
        <v>2023</v>
      </c>
      <c r="J154" s="29">
        <v>11</v>
      </c>
      <c r="K154" s="29" t="str">
        <v>مقبول من الجهة</v>
      </c>
      <c r="L154" s="29" t="str">
        <v>مسدد</v>
      </c>
      <c r="M154" s="31">
        <v>575</v>
      </c>
    </row>
    <row r="155" spans="3:13" s="17" customFormat="1" x14ac:dyDescent="0.25">
      <c r="C155" s="26">
        <v>153</v>
      </c>
      <c r="D155" s="26">
        <v>6000035523</v>
      </c>
      <c r="E155" s="26" t="str">
        <v>وزارة الشـؤون الاسلامية والدعوة والإرشاد</v>
      </c>
      <c r="F155" s="26" t="str">
        <v>الرياض</v>
      </c>
      <c r="G155" s="27">
        <v>45251</v>
      </c>
      <c r="H155" s="26" t="str">
        <v>نوفمبر 23</v>
      </c>
      <c r="I155" s="26">
        <v>2023</v>
      </c>
      <c r="J155" s="26">
        <v>11</v>
      </c>
      <c r="K155" s="26" t="str">
        <v>مقبول من الجهة</v>
      </c>
      <c r="L155" s="26" t="str">
        <v>مسدد</v>
      </c>
      <c r="M155" s="28">
        <v>1035</v>
      </c>
    </row>
    <row r="156" spans="3:13" s="17" customFormat="1" x14ac:dyDescent="0.25">
      <c r="C156" s="29">
        <v>154</v>
      </c>
      <c r="D156" s="29">
        <v>6000035522</v>
      </c>
      <c r="E156" s="29" t="str">
        <v>وزارة الشـؤون الاسلامية والدعوة والإرشاد</v>
      </c>
      <c r="F156" s="29" t="str">
        <v>الرياض</v>
      </c>
      <c r="G156" s="30">
        <v>45251</v>
      </c>
      <c r="H156" s="29" t="str">
        <v>نوفمبر 23</v>
      </c>
      <c r="I156" s="29">
        <v>2023</v>
      </c>
      <c r="J156" s="29">
        <v>11</v>
      </c>
      <c r="K156" s="29" t="str">
        <v>مقبول من الجهة</v>
      </c>
      <c r="L156" s="29" t="str">
        <v>مسدد</v>
      </c>
      <c r="M156" s="31">
        <v>1174.1500000000001</v>
      </c>
    </row>
    <row r="157" spans="3:13" s="17" customFormat="1" x14ac:dyDescent="0.25">
      <c r="C157" s="26">
        <v>155</v>
      </c>
      <c r="D157" s="26">
        <v>6000035703</v>
      </c>
      <c r="E157" s="26" t="str">
        <v>تجمع الطائف الصحي</v>
      </c>
      <c r="F157" s="26" t="str">
        <v>مكة المكرمة</v>
      </c>
      <c r="G157" s="27">
        <v>45252</v>
      </c>
      <c r="H157" s="26" t="str">
        <v>نوفمبر 23</v>
      </c>
      <c r="I157" s="26">
        <v>2023</v>
      </c>
      <c r="J157" s="26">
        <v>11</v>
      </c>
      <c r="K157" s="26" t="str">
        <v>مقبول من الجهة</v>
      </c>
      <c r="L157" s="26" t="str">
        <v>غير مسدد</v>
      </c>
      <c r="M157" s="28">
        <v>18710.5</v>
      </c>
    </row>
    <row r="158" spans="3:13" s="17" customFormat="1" x14ac:dyDescent="0.25">
      <c r="C158" s="29">
        <v>156</v>
      </c>
      <c r="D158" s="29">
        <v>6000035827</v>
      </c>
      <c r="E158" s="29" t="str">
        <v>إدارة التعليم بالمنطقة الشرقية</v>
      </c>
      <c r="F158" s="29" t="str">
        <v>الرياض</v>
      </c>
      <c r="G158" s="30">
        <v>45256</v>
      </c>
      <c r="H158" s="29" t="str">
        <v>نوفمبر 23</v>
      </c>
      <c r="I158" s="29">
        <v>2023</v>
      </c>
      <c r="J158" s="29">
        <v>11</v>
      </c>
      <c r="K158" s="29" t="str">
        <v>مقبول من الجهة</v>
      </c>
      <c r="L158" s="29" t="str">
        <v>مسدد</v>
      </c>
      <c r="M158" s="31">
        <v>4772.5</v>
      </c>
    </row>
    <row r="159" spans="3:13" s="17" customFormat="1" x14ac:dyDescent="0.25">
      <c r="C159" s="26">
        <v>157</v>
      </c>
      <c r="D159" s="26">
        <v>6000036008</v>
      </c>
      <c r="E159" s="26" t="str">
        <v>وزارة الشـؤون الاسلامية والدعوة والإرشاد</v>
      </c>
      <c r="F159" s="26" t="str">
        <v>الرياض</v>
      </c>
      <c r="G159" s="27">
        <v>45257</v>
      </c>
      <c r="H159" s="26" t="str">
        <v>نوفمبر 23</v>
      </c>
      <c r="I159" s="26">
        <v>2023</v>
      </c>
      <c r="J159" s="26">
        <v>11</v>
      </c>
      <c r="K159" s="26" t="str">
        <v>مقبول من الجهة</v>
      </c>
      <c r="L159" s="26" t="str">
        <v>مسدد</v>
      </c>
      <c r="M159" s="28">
        <v>845.25</v>
      </c>
    </row>
    <row r="160" spans="3:13" s="17" customFormat="1" x14ac:dyDescent="0.25">
      <c r="C160" s="29">
        <v>158</v>
      </c>
      <c r="D160" s="29">
        <v>6000036111</v>
      </c>
      <c r="E160" s="29" t="str">
        <v>وزارة الشـؤون الاسلامية والدعوة والإرشاد</v>
      </c>
      <c r="F160" s="29" t="str">
        <v>المدينة المنورة</v>
      </c>
      <c r="G160" s="30">
        <v>45259</v>
      </c>
      <c r="H160" s="29" t="str">
        <v>نوفمبر 23</v>
      </c>
      <c r="I160" s="29">
        <v>2023</v>
      </c>
      <c r="J160" s="29">
        <v>11</v>
      </c>
      <c r="K160" s="29" t="str">
        <v>مقبول من الجهة</v>
      </c>
      <c r="L160" s="29" t="str">
        <v>مسدد</v>
      </c>
      <c r="M160" s="31">
        <v>902.75</v>
      </c>
    </row>
    <row r="161" spans="3:13" s="17" customFormat="1" x14ac:dyDescent="0.25">
      <c r="C161" s="26">
        <v>159</v>
      </c>
      <c r="D161" s="26">
        <v>6000036227</v>
      </c>
      <c r="E161" s="26" t="str">
        <v>تجمع الطائف الصحي</v>
      </c>
      <c r="F161" s="26" t="str">
        <v>مكة المكرمة</v>
      </c>
      <c r="G161" s="27">
        <v>45260</v>
      </c>
      <c r="H161" s="26" t="str">
        <v>نوفمبر 23</v>
      </c>
      <c r="I161" s="26">
        <v>2023</v>
      </c>
      <c r="J161" s="26">
        <v>11</v>
      </c>
      <c r="K161" s="26" t="str">
        <v>مقبول من الجهة</v>
      </c>
      <c r="L161" s="26" t="str">
        <v>غير مسدد</v>
      </c>
      <c r="M161" s="28">
        <v>165128.5</v>
      </c>
    </row>
    <row r="162" spans="3:13" s="17" customFormat="1" x14ac:dyDescent="0.25">
      <c r="C162" s="29">
        <v>160</v>
      </c>
      <c r="D162" s="29">
        <v>6000036249</v>
      </c>
      <c r="E162" s="29" t="str">
        <v>تجمع الشرقية الصحي</v>
      </c>
      <c r="F162" s="29" t="str">
        <v>الشرقية</v>
      </c>
      <c r="G162" s="30">
        <v>45263</v>
      </c>
      <c r="H162" s="29" t="str">
        <v>ديسمبر 23</v>
      </c>
      <c r="I162" s="29">
        <v>2023</v>
      </c>
      <c r="J162" s="29">
        <v>12</v>
      </c>
      <c r="K162" s="29" t="str">
        <v>مقبول من الجهة</v>
      </c>
      <c r="L162" s="29" t="str">
        <v>مسدد</v>
      </c>
      <c r="M162" s="31">
        <v>2679.5</v>
      </c>
    </row>
    <row r="163" spans="3:13" s="17" customFormat="1" x14ac:dyDescent="0.25">
      <c r="C163" s="26">
        <v>161</v>
      </c>
      <c r="D163" s="26">
        <v>6000036395</v>
      </c>
      <c r="E163" s="26" t="str">
        <v>وزارة الشـؤون الاسلامية والدعوة والإرشاد</v>
      </c>
      <c r="F163" s="26" t="str">
        <v>الرياض</v>
      </c>
      <c r="G163" s="27">
        <v>45265</v>
      </c>
      <c r="H163" s="26" t="str">
        <v>ديسمبر 23</v>
      </c>
      <c r="I163" s="26">
        <v>2023</v>
      </c>
      <c r="J163" s="26">
        <v>12</v>
      </c>
      <c r="K163" s="26" t="str">
        <v>مقبول من الجهة</v>
      </c>
      <c r="L163" s="26" t="str">
        <v>مسدد</v>
      </c>
      <c r="M163" s="28">
        <v>7318.6</v>
      </c>
    </row>
    <row r="164" spans="3:13" s="17" customFormat="1" x14ac:dyDescent="0.25">
      <c r="C164" s="29">
        <v>162</v>
      </c>
      <c r="D164" s="29">
        <v>6000036362</v>
      </c>
      <c r="E164" s="29" t="str">
        <v>وزارة الشـؤون الاسلامية والدعوة والإرشاد</v>
      </c>
      <c r="F164" s="29" t="str">
        <v>المدينة المنورة</v>
      </c>
      <c r="G164" s="30">
        <v>45265</v>
      </c>
      <c r="H164" s="29" t="str">
        <v>ديسمبر 23</v>
      </c>
      <c r="I164" s="29">
        <v>2023</v>
      </c>
      <c r="J164" s="29">
        <v>12</v>
      </c>
      <c r="K164" s="29" t="str">
        <v>مقبول من الجهة</v>
      </c>
      <c r="L164" s="29" t="str">
        <v>مسدد</v>
      </c>
      <c r="M164" s="31">
        <v>759</v>
      </c>
    </row>
    <row r="165" spans="3:13" s="17" customFormat="1" x14ac:dyDescent="0.25">
      <c r="C165" s="26">
        <v>163</v>
      </c>
      <c r="D165" s="26">
        <v>6000036356</v>
      </c>
      <c r="E165" s="26" t="str">
        <v>وزارة الشـؤون الاسلامية والدعوة والإرشاد</v>
      </c>
      <c r="F165" s="26" t="str">
        <v>المدينة المنورة</v>
      </c>
      <c r="G165" s="27">
        <v>45265</v>
      </c>
      <c r="H165" s="26" t="str">
        <v>ديسمبر 23</v>
      </c>
      <c r="I165" s="26">
        <v>2023</v>
      </c>
      <c r="J165" s="26">
        <v>12</v>
      </c>
      <c r="K165" s="26" t="str">
        <v>مقبول من الجهة</v>
      </c>
      <c r="L165" s="26" t="str">
        <v>مسدد</v>
      </c>
      <c r="M165" s="28">
        <v>414</v>
      </c>
    </row>
    <row r="166" spans="3:13" s="17" customFormat="1" x14ac:dyDescent="0.25">
      <c r="C166" s="29">
        <v>164</v>
      </c>
      <c r="D166" s="29">
        <v>6000036401</v>
      </c>
      <c r="E166" s="29" t="str">
        <v>وزارة الشـؤون الاسلامية والدعوة والإرشاد</v>
      </c>
      <c r="F166" s="29" t="str">
        <v>المدينة المنورة</v>
      </c>
      <c r="G166" s="30">
        <v>45265</v>
      </c>
      <c r="H166" s="29" t="str">
        <v>ديسمبر 23</v>
      </c>
      <c r="I166" s="29">
        <v>2023</v>
      </c>
      <c r="J166" s="29">
        <v>12</v>
      </c>
      <c r="K166" s="29" t="str">
        <v>مقبول من الجهة</v>
      </c>
      <c r="L166" s="29" t="str">
        <v>مسدد</v>
      </c>
      <c r="M166" s="31">
        <v>216.2</v>
      </c>
    </row>
    <row r="167" spans="3:13" s="17" customFormat="1" x14ac:dyDescent="0.25">
      <c r="C167" s="26">
        <v>165</v>
      </c>
      <c r="D167" s="26">
        <v>6000036397</v>
      </c>
      <c r="E167" s="26" t="str">
        <v>وزارة الشـؤون الاسلامية والدعوة والإرشاد</v>
      </c>
      <c r="F167" s="26" t="str">
        <v>الرياض</v>
      </c>
      <c r="G167" s="27">
        <v>45265</v>
      </c>
      <c r="H167" s="26" t="str">
        <v>ديسمبر 23</v>
      </c>
      <c r="I167" s="26">
        <v>2023</v>
      </c>
      <c r="J167" s="26">
        <v>12</v>
      </c>
      <c r="K167" s="26" t="str">
        <v>مقبول من الجهة</v>
      </c>
      <c r="L167" s="26" t="str">
        <v>مسدد</v>
      </c>
      <c r="M167" s="28">
        <v>189.75</v>
      </c>
    </row>
    <row r="168" spans="3:13" s="17" customFormat="1" x14ac:dyDescent="0.25">
      <c r="C168" s="29">
        <v>166</v>
      </c>
      <c r="D168" s="29">
        <v>6000036474</v>
      </c>
      <c r="E168" s="29" t="str">
        <v>وزارة الشـؤون الاسلامية والدعوة والإرشاد</v>
      </c>
      <c r="F168" s="29" t="str">
        <v>الرياض</v>
      </c>
      <c r="G168" s="30">
        <v>45270</v>
      </c>
      <c r="H168" s="29" t="str">
        <v>ديسمبر 23</v>
      </c>
      <c r="I168" s="29">
        <v>2023</v>
      </c>
      <c r="J168" s="29">
        <v>12</v>
      </c>
      <c r="K168" s="29" t="str">
        <v>مقبول من الجهة</v>
      </c>
      <c r="L168" s="29" t="str">
        <v>مسدد</v>
      </c>
      <c r="M168" s="31">
        <v>764.75</v>
      </c>
    </row>
    <row r="169" spans="3:13" s="17" customFormat="1" x14ac:dyDescent="0.25">
      <c r="C169" s="26">
        <v>167</v>
      </c>
      <c r="D169" s="26">
        <v>6000036469</v>
      </c>
      <c r="E169" s="26" t="str">
        <v>وزارة الشـؤون الاسلامية والدعوة والإرشاد</v>
      </c>
      <c r="F169" s="26" t="str">
        <v>الرياض</v>
      </c>
      <c r="G169" s="27">
        <v>45270</v>
      </c>
      <c r="H169" s="26" t="str">
        <v>ديسمبر 23</v>
      </c>
      <c r="I169" s="26">
        <v>2023</v>
      </c>
      <c r="J169" s="26">
        <v>12</v>
      </c>
      <c r="K169" s="26" t="str">
        <v>مقبول من الجهة</v>
      </c>
      <c r="L169" s="26" t="str">
        <v>مسدد</v>
      </c>
      <c r="M169" s="28">
        <v>51.75</v>
      </c>
    </row>
    <row r="170" spans="3:13" s="17" customFormat="1" x14ac:dyDescent="0.25">
      <c r="C170" s="29">
        <v>168</v>
      </c>
      <c r="D170" s="29">
        <v>6000036468</v>
      </c>
      <c r="E170" s="29" t="str">
        <v>وزارة الشـؤون الاسلامية والدعوة والإرشاد</v>
      </c>
      <c r="F170" s="29" t="str">
        <v>الرياض</v>
      </c>
      <c r="G170" s="30">
        <v>45270</v>
      </c>
      <c r="H170" s="29" t="str">
        <v>ديسمبر 23</v>
      </c>
      <c r="I170" s="29">
        <v>2023</v>
      </c>
      <c r="J170" s="29">
        <v>12</v>
      </c>
      <c r="K170" s="29" t="str">
        <v>مقبول من الجهة</v>
      </c>
      <c r="L170" s="29" t="str">
        <v>مسدد</v>
      </c>
      <c r="M170" s="31">
        <v>4732.25</v>
      </c>
    </row>
    <row r="171" spans="3:13" s="17" customFormat="1" x14ac:dyDescent="0.25">
      <c r="C171" s="26">
        <v>169</v>
      </c>
      <c r="D171" s="26">
        <v>6000037177</v>
      </c>
      <c r="E171" s="26" t="str">
        <v>المديرية العامة للجوازات</v>
      </c>
      <c r="F171" s="26" t="str">
        <v>مكة المكرمة</v>
      </c>
      <c r="G171" s="27">
        <v>45305</v>
      </c>
      <c r="H171" s="26" t="str">
        <v>يناير 24</v>
      </c>
      <c r="I171" s="26">
        <v>2024</v>
      </c>
      <c r="J171" s="26">
        <v>13</v>
      </c>
      <c r="K171" s="26" t="str">
        <v>مقبول من الجهة</v>
      </c>
      <c r="L171" s="26" t="str">
        <v>مسدد</v>
      </c>
      <c r="M171" s="28">
        <v>12075</v>
      </c>
    </row>
    <row r="172" spans="3:13" s="17" customFormat="1" x14ac:dyDescent="0.25">
      <c r="C172" s="29">
        <v>170</v>
      </c>
      <c r="D172" s="29">
        <v>6000037167</v>
      </c>
      <c r="E172" s="29" t="str">
        <v>المديرية العامة للجوازات</v>
      </c>
      <c r="F172" s="29" t="str">
        <v>الرياض</v>
      </c>
      <c r="G172" s="30">
        <v>45305</v>
      </c>
      <c r="H172" s="29" t="str">
        <v>يناير 24</v>
      </c>
      <c r="I172" s="29">
        <v>2024</v>
      </c>
      <c r="J172" s="29">
        <v>13</v>
      </c>
      <c r="K172" s="29" t="str">
        <v>مقبول من الجهة</v>
      </c>
      <c r="L172" s="29" t="str">
        <v>مسدد</v>
      </c>
      <c r="M172" s="31">
        <v>189.75</v>
      </c>
    </row>
    <row r="173" spans="3:13" s="17" customFormat="1" x14ac:dyDescent="0.25">
      <c r="C173" s="26">
        <v>171</v>
      </c>
      <c r="D173" s="26">
        <v>6000037263</v>
      </c>
      <c r="E173" s="26" t="str">
        <v>وزارة الشـؤون الاسلامية والدعوة والإرشاد</v>
      </c>
      <c r="F173" s="26" t="str">
        <v>الرياض</v>
      </c>
      <c r="G173" s="27">
        <v>45306</v>
      </c>
      <c r="H173" s="26" t="str">
        <v>يناير 24</v>
      </c>
      <c r="I173" s="26">
        <v>2024</v>
      </c>
      <c r="J173" s="26">
        <v>13</v>
      </c>
      <c r="K173" s="26" t="str">
        <v>مقبول من الجهة</v>
      </c>
      <c r="L173" s="26" t="str">
        <v>مسدد</v>
      </c>
      <c r="M173" s="28">
        <v>667</v>
      </c>
    </row>
    <row r="174" spans="3:13" s="17" customFormat="1" x14ac:dyDescent="0.25">
      <c r="C174" s="29">
        <v>172</v>
      </c>
      <c r="D174" s="29">
        <v>6000037293</v>
      </c>
      <c r="E174" s="29" t="str">
        <v>المديرية العامة للجوازات</v>
      </c>
      <c r="F174" s="29" t="str">
        <v>الباحة</v>
      </c>
      <c r="G174" s="30">
        <v>45307</v>
      </c>
      <c r="H174" s="29" t="str">
        <v>يناير 24</v>
      </c>
      <c r="I174" s="29">
        <v>2024</v>
      </c>
      <c r="J174" s="29">
        <v>13</v>
      </c>
      <c r="K174" s="29" t="str">
        <v>مقبول من الجهة</v>
      </c>
      <c r="L174" s="29" t="str">
        <v>غير مسدد</v>
      </c>
      <c r="M174" s="31">
        <v>155.25</v>
      </c>
    </row>
    <row r="175" spans="3:13" s="17" customFormat="1" x14ac:dyDescent="0.25">
      <c r="C175" s="26">
        <v>173</v>
      </c>
      <c r="D175" s="26">
        <v>6000037290</v>
      </c>
      <c r="E175" s="26" t="str">
        <v>المديرية العامة للجوازات</v>
      </c>
      <c r="F175" s="26" t="str">
        <v>مكة المكرمة</v>
      </c>
      <c r="G175" s="27">
        <v>45307</v>
      </c>
      <c r="H175" s="26" t="str">
        <v>يناير 24</v>
      </c>
      <c r="I175" s="26">
        <v>2024</v>
      </c>
      <c r="J175" s="26">
        <v>13</v>
      </c>
      <c r="K175" s="26" t="str">
        <v>مقبول من الجهة</v>
      </c>
      <c r="L175" s="26" t="str">
        <v>مسدد</v>
      </c>
      <c r="M175" s="28">
        <v>6089.25</v>
      </c>
    </row>
    <row r="176" spans="3:13" s="17" customFormat="1" x14ac:dyDescent="0.25">
      <c r="C176" s="29">
        <v>174</v>
      </c>
      <c r="D176" s="29">
        <v>6000037286</v>
      </c>
      <c r="E176" s="29" t="str">
        <v>المديرية العامة للجوازات</v>
      </c>
      <c r="F176" s="29" t="str">
        <v>عسير</v>
      </c>
      <c r="G176" s="30">
        <v>45307</v>
      </c>
      <c r="H176" s="29" t="str">
        <v>يناير 24</v>
      </c>
      <c r="I176" s="29">
        <v>2024</v>
      </c>
      <c r="J176" s="29">
        <v>13</v>
      </c>
      <c r="K176" s="29" t="str">
        <v>مقبول من الجهة</v>
      </c>
      <c r="L176" s="29" t="str">
        <v>غير مسدد</v>
      </c>
      <c r="M176" s="31">
        <v>394.45</v>
      </c>
    </row>
    <row r="177" spans="3:13" s="17" customFormat="1" x14ac:dyDescent="0.25">
      <c r="C177" s="26">
        <v>175</v>
      </c>
      <c r="D177" s="26">
        <v>6000037323</v>
      </c>
      <c r="E177" s="26" t="str">
        <v>المديرية العامة للجوازات</v>
      </c>
      <c r="F177" s="26" t="str">
        <v>المدينة المنورة</v>
      </c>
      <c r="G177" s="27">
        <v>45307</v>
      </c>
      <c r="H177" s="26" t="str">
        <v>يناير 24</v>
      </c>
      <c r="I177" s="26">
        <v>2024</v>
      </c>
      <c r="J177" s="26">
        <v>13</v>
      </c>
      <c r="K177" s="26" t="str">
        <v>مقبول من الجهة</v>
      </c>
      <c r="L177" s="26" t="str">
        <v>مسدد</v>
      </c>
      <c r="M177" s="28">
        <v>1897.5</v>
      </c>
    </row>
    <row r="178" spans="3:13" s="17" customFormat="1" x14ac:dyDescent="0.25">
      <c r="C178" s="29">
        <v>176</v>
      </c>
      <c r="D178" s="29">
        <v>6000037383</v>
      </c>
      <c r="E178" s="29" t="str">
        <v>تجمع الطائف الصحي</v>
      </c>
      <c r="F178" s="29" t="str">
        <v>مكة المكرمة</v>
      </c>
      <c r="G178" s="30">
        <v>45308</v>
      </c>
      <c r="H178" s="29" t="str">
        <v>يناير 24</v>
      </c>
      <c r="I178" s="29">
        <v>2024</v>
      </c>
      <c r="J178" s="29">
        <v>13</v>
      </c>
      <c r="K178" s="29" t="str">
        <v>مقبول من الجهة</v>
      </c>
      <c r="L178" s="29" t="str">
        <v>غير مسدد</v>
      </c>
      <c r="M178" s="31">
        <v>45540</v>
      </c>
    </row>
    <row r="179" spans="3:13" s="17" customFormat="1" x14ac:dyDescent="0.25">
      <c r="C179" s="26">
        <v>177</v>
      </c>
      <c r="D179" s="26">
        <v>6000037408</v>
      </c>
      <c r="E179" s="26" t="str">
        <v>المديرية العامة للجوازات</v>
      </c>
      <c r="F179" s="26" t="str">
        <v>الشرقية</v>
      </c>
      <c r="G179" s="27">
        <v>45308</v>
      </c>
      <c r="H179" s="26" t="str">
        <v>يناير 24</v>
      </c>
      <c r="I179" s="26">
        <v>2024</v>
      </c>
      <c r="J179" s="26">
        <v>13</v>
      </c>
      <c r="K179" s="26" t="str">
        <v>مقبول من الجهة</v>
      </c>
      <c r="L179" s="26" t="str">
        <v>مسدد</v>
      </c>
      <c r="M179" s="28">
        <v>644</v>
      </c>
    </row>
    <row r="180" spans="3:13" s="17" customFormat="1" x14ac:dyDescent="0.25">
      <c r="C180" s="29">
        <v>178</v>
      </c>
      <c r="D180" s="29">
        <v>6000037451</v>
      </c>
      <c r="E180" s="29" t="str">
        <v>المديرية العامة للجوازات</v>
      </c>
      <c r="F180" s="29" t="str">
        <v>جازان</v>
      </c>
      <c r="G180" s="30">
        <v>45309</v>
      </c>
      <c r="H180" s="29" t="str">
        <v>يناير 24</v>
      </c>
      <c r="I180" s="29">
        <v>2024</v>
      </c>
      <c r="J180" s="29">
        <v>13</v>
      </c>
      <c r="K180" s="29" t="str">
        <v>مقبول من الجهة</v>
      </c>
      <c r="L180" s="29" t="str">
        <v>غير مسدد</v>
      </c>
      <c r="M180" s="31">
        <v>5658</v>
      </c>
    </row>
    <row r="181" spans="3:13" s="17" customFormat="1" x14ac:dyDescent="0.25">
      <c r="C181" s="26">
        <v>179</v>
      </c>
      <c r="D181" s="26">
        <v>6000037454</v>
      </c>
      <c r="E181" s="26" t="str">
        <v>المديرية العامة للجوازات</v>
      </c>
      <c r="F181" s="26" t="str">
        <v>المدينة المنورة</v>
      </c>
      <c r="G181" s="27">
        <v>45309</v>
      </c>
      <c r="H181" s="26" t="str">
        <v>يناير 24</v>
      </c>
      <c r="I181" s="26">
        <v>2024</v>
      </c>
      <c r="J181" s="26">
        <v>13</v>
      </c>
      <c r="K181" s="26" t="str">
        <v>مقبول من الجهة</v>
      </c>
      <c r="L181" s="26" t="str">
        <v>غير مسدد</v>
      </c>
      <c r="M181" s="28">
        <v>563.5</v>
      </c>
    </row>
    <row r="182" spans="3:13" s="17" customFormat="1" x14ac:dyDescent="0.25">
      <c r="C182" s="29">
        <v>180</v>
      </c>
      <c r="D182" s="29">
        <v>6000037446</v>
      </c>
      <c r="E182" s="29" t="str">
        <v>المديرية العامة للجوازات</v>
      </c>
      <c r="F182" s="29" t="str">
        <v>الشرقية</v>
      </c>
      <c r="G182" s="30">
        <v>45309</v>
      </c>
      <c r="H182" s="29" t="str">
        <v>يناير 24</v>
      </c>
      <c r="I182" s="29">
        <v>2024</v>
      </c>
      <c r="J182" s="29">
        <v>13</v>
      </c>
      <c r="K182" s="29" t="str">
        <v>مقبول من الجهة</v>
      </c>
      <c r="L182" s="29" t="str">
        <v>غير مسدد</v>
      </c>
      <c r="M182" s="31">
        <v>264.5</v>
      </c>
    </row>
    <row r="183" spans="3:13" s="17" customFormat="1" x14ac:dyDescent="0.25">
      <c r="C183" s="26">
        <v>181</v>
      </c>
      <c r="D183" s="26">
        <v>6000037445</v>
      </c>
      <c r="E183" s="26" t="str">
        <v>المديرية العامة للجوازات</v>
      </c>
      <c r="F183" s="26" t="str">
        <v>الرياض</v>
      </c>
      <c r="G183" s="27">
        <v>45309</v>
      </c>
      <c r="H183" s="26" t="str">
        <v>يناير 24</v>
      </c>
      <c r="I183" s="26">
        <v>2024</v>
      </c>
      <c r="J183" s="26">
        <v>13</v>
      </c>
      <c r="K183" s="26" t="str">
        <v>مقبول من الجهة</v>
      </c>
      <c r="L183" s="26" t="str">
        <v>مسدد</v>
      </c>
      <c r="M183" s="28">
        <v>910.8</v>
      </c>
    </row>
    <row r="184" spans="3:13" s="17" customFormat="1" x14ac:dyDescent="0.25">
      <c r="C184" s="29">
        <v>182</v>
      </c>
      <c r="D184" s="29">
        <v>6000037722</v>
      </c>
      <c r="E184" s="29" t="str">
        <v>المديرية العامة للجوازات</v>
      </c>
      <c r="F184" s="29" t="str">
        <v>الرياض</v>
      </c>
      <c r="G184" s="30">
        <v>45314</v>
      </c>
      <c r="H184" s="29" t="str">
        <v>يناير 24</v>
      </c>
      <c r="I184" s="29">
        <v>2024</v>
      </c>
      <c r="J184" s="29">
        <v>13</v>
      </c>
      <c r="K184" s="29" t="str">
        <v>مقبول من الجهة</v>
      </c>
      <c r="L184" s="29" t="str">
        <v>مسدد</v>
      </c>
      <c r="M184" s="31">
        <v>10147.6</v>
      </c>
    </row>
    <row r="185" spans="3:13" s="17" customFormat="1" x14ac:dyDescent="0.25">
      <c r="C185" s="26">
        <v>183</v>
      </c>
      <c r="D185" s="26">
        <v>6000037697</v>
      </c>
      <c r="E185" s="26" t="str">
        <v>المديرية العامة للجوازات</v>
      </c>
      <c r="F185" s="26" t="str">
        <v>الشرقية</v>
      </c>
      <c r="G185" s="27">
        <v>45314</v>
      </c>
      <c r="H185" s="26" t="str">
        <v>يناير 24</v>
      </c>
      <c r="I185" s="26">
        <v>2024</v>
      </c>
      <c r="J185" s="26">
        <v>13</v>
      </c>
      <c r="K185" s="26" t="str">
        <v>مقبول من الجهة</v>
      </c>
      <c r="L185" s="26" t="str">
        <v>مسدد</v>
      </c>
      <c r="M185" s="28">
        <v>448.5</v>
      </c>
    </row>
    <row r="186" spans="3:13" s="17" customFormat="1" x14ac:dyDescent="0.25">
      <c r="C186" s="29">
        <v>184</v>
      </c>
      <c r="D186" s="29">
        <v>6000037711</v>
      </c>
      <c r="E186" s="29" t="str">
        <v>المديرية العامة للجوازات</v>
      </c>
      <c r="F186" s="29" t="str">
        <v>الشرقية</v>
      </c>
      <c r="G186" s="30">
        <v>45314</v>
      </c>
      <c r="H186" s="29" t="str">
        <v>يناير 24</v>
      </c>
      <c r="I186" s="29">
        <v>2024</v>
      </c>
      <c r="J186" s="29">
        <v>13</v>
      </c>
      <c r="K186" s="29" t="str">
        <v>مقبول من الجهة</v>
      </c>
      <c r="L186" s="29" t="str">
        <v>مسدد</v>
      </c>
      <c r="M186" s="31">
        <v>441.6</v>
      </c>
    </row>
    <row r="187" spans="3:13" s="17" customFormat="1" x14ac:dyDescent="0.25">
      <c r="C187" s="26">
        <v>185</v>
      </c>
      <c r="D187" s="26">
        <v>6000037714</v>
      </c>
      <c r="E187" s="26" t="str">
        <v>المديرية العامة للجوازات</v>
      </c>
      <c r="F187" s="26" t="str">
        <v>الرياض</v>
      </c>
      <c r="G187" s="27">
        <v>45314</v>
      </c>
      <c r="H187" s="26" t="str">
        <v>يناير 24</v>
      </c>
      <c r="I187" s="26">
        <v>2024</v>
      </c>
      <c r="J187" s="26">
        <v>13</v>
      </c>
      <c r="K187" s="26" t="str">
        <v>مقبول من الجهة</v>
      </c>
      <c r="L187" s="26" t="str">
        <v>غير مسدد</v>
      </c>
      <c r="M187" s="28">
        <v>3990.5</v>
      </c>
    </row>
    <row r="188" spans="3:13" s="17" customFormat="1" x14ac:dyDescent="0.25">
      <c r="C188" s="29">
        <v>186</v>
      </c>
      <c r="D188" s="29">
        <v>6000037941</v>
      </c>
      <c r="E188" s="29" t="str">
        <v>المديرية العامة للجوازات</v>
      </c>
      <c r="F188" s="29" t="str">
        <v>مكة المكرمة</v>
      </c>
      <c r="G188" s="30">
        <v>45320</v>
      </c>
      <c r="H188" s="29" t="str">
        <v>يناير 24</v>
      </c>
      <c r="I188" s="29">
        <v>2024</v>
      </c>
      <c r="J188" s="29">
        <v>13</v>
      </c>
      <c r="K188" s="29" t="str">
        <v>مقبول من الجهة</v>
      </c>
      <c r="L188" s="29" t="str">
        <v>مسدد</v>
      </c>
      <c r="M188" s="31">
        <v>120.75</v>
      </c>
    </row>
    <row r="189" spans="3:13" s="17" customFormat="1" x14ac:dyDescent="0.25">
      <c r="C189" s="26">
        <v>187</v>
      </c>
      <c r="D189" s="26">
        <v>6000037958</v>
      </c>
      <c r="E189" s="26" t="str">
        <v>المديرية العامة للجوازات</v>
      </c>
      <c r="F189" s="26" t="str">
        <v>الرياض</v>
      </c>
      <c r="G189" s="27">
        <v>45320</v>
      </c>
      <c r="H189" s="26" t="str">
        <v>يناير 24</v>
      </c>
      <c r="I189" s="26">
        <v>2024</v>
      </c>
      <c r="J189" s="26">
        <v>13</v>
      </c>
      <c r="K189" s="26" t="str">
        <v>مقبول من الجهة</v>
      </c>
      <c r="L189" s="26" t="str">
        <v>غير مسدد</v>
      </c>
      <c r="M189" s="28">
        <v>2650.75</v>
      </c>
    </row>
    <row r="190" spans="3:13" s="17" customFormat="1" x14ac:dyDescent="0.25">
      <c r="C190" s="29">
        <v>188</v>
      </c>
      <c r="D190" s="29">
        <v>6000038053</v>
      </c>
      <c r="E190" s="29" t="str">
        <v>وزارة الشـؤون الاسلامية والدعوة والإرشاد</v>
      </c>
      <c r="F190" s="29" t="str">
        <v>الرياض</v>
      </c>
      <c r="G190" s="30">
        <v>45321</v>
      </c>
      <c r="H190" s="29" t="str">
        <v>يناير 24</v>
      </c>
      <c r="I190" s="29">
        <v>2024</v>
      </c>
      <c r="J190" s="29">
        <v>13</v>
      </c>
      <c r="K190" s="29" t="str">
        <v>مقبول من الجهة</v>
      </c>
      <c r="L190" s="29" t="str">
        <v>مسدد</v>
      </c>
      <c r="M190" s="31">
        <v>4910.5</v>
      </c>
    </row>
    <row r="191" spans="3:13" s="17" customFormat="1" x14ac:dyDescent="0.25">
      <c r="C191" s="26">
        <v>189</v>
      </c>
      <c r="D191" s="26">
        <v>6000038052</v>
      </c>
      <c r="E191" s="26" t="str">
        <v>وزارة الشـؤون الاسلامية والدعوة والإرشاد</v>
      </c>
      <c r="F191" s="26" t="str">
        <v>الرياض</v>
      </c>
      <c r="G191" s="27">
        <v>45321</v>
      </c>
      <c r="H191" s="26" t="str">
        <v>يناير 24</v>
      </c>
      <c r="I191" s="26">
        <v>2024</v>
      </c>
      <c r="J191" s="26">
        <v>13</v>
      </c>
      <c r="K191" s="26" t="str">
        <v>مقبول من الجهة</v>
      </c>
      <c r="L191" s="26" t="str">
        <v>مسدد</v>
      </c>
      <c r="M191" s="28">
        <v>954.5</v>
      </c>
    </row>
    <row r="192" spans="3:13" s="17" customFormat="1" x14ac:dyDescent="0.25">
      <c r="C192" s="29">
        <v>190</v>
      </c>
      <c r="D192" s="29">
        <v>6000038183</v>
      </c>
      <c r="E192" s="29" t="str">
        <v>بلدية محافظة القطيف</v>
      </c>
      <c r="F192" s="29" t="str">
        <v>الشرقية</v>
      </c>
      <c r="G192" s="30">
        <v>45323</v>
      </c>
      <c r="H192" s="29" t="str">
        <v>فبراير 24</v>
      </c>
      <c r="I192" s="29">
        <v>2024</v>
      </c>
      <c r="J192" s="29">
        <v>14</v>
      </c>
      <c r="K192" s="29" t="str">
        <v>مقبول من الجهة</v>
      </c>
      <c r="L192" s="29" t="str">
        <v>مسدد</v>
      </c>
      <c r="M192" s="31">
        <v>770.5</v>
      </c>
    </row>
    <row r="193" spans="3:13" s="17" customFormat="1" x14ac:dyDescent="0.25">
      <c r="C193" s="26">
        <v>191</v>
      </c>
      <c r="D193" s="26">
        <v>6000038212</v>
      </c>
      <c r="E193" s="26" t="str">
        <v>المديرية العامة للجوازات</v>
      </c>
      <c r="F193" s="26" t="str">
        <v>نجران</v>
      </c>
      <c r="G193" s="27">
        <v>45324</v>
      </c>
      <c r="H193" s="26" t="str">
        <v>فبراير 24</v>
      </c>
      <c r="I193" s="26">
        <v>2024</v>
      </c>
      <c r="J193" s="26">
        <v>14</v>
      </c>
      <c r="K193" s="26" t="str">
        <v>مقبول من الجهة</v>
      </c>
      <c r="L193" s="26" t="str">
        <v>غير مسدد</v>
      </c>
      <c r="M193" s="28">
        <v>316.25</v>
      </c>
    </row>
    <row r="194" spans="3:13" s="17" customFormat="1" x14ac:dyDescent="0.25">
      <c r="C194" s="29">
        <v>192</v>
      </c>
      <c r="D194" s="29">
        <v>6000038392</v>
      </c>
      <c r="E194" s="29" t="str">
        <v>المديرية العامة للجوازات</v>
      </c>
      <c r="F194" s="29" t="str">
        <v>الرياض</v>
      </c>
      <c r="G194" s="30">
        <v>45327</v>
      </c>
      <c r="H194" s="29" t="str">
        <v>فبراير 24</v>
      </c>
      <c r="I194" s="29">
        <v>2024</v>
      </c>
      <c r="J194" s="29">
        <v>14</v>
      </c>
      <c r="K194" s="29" t="str">
        <v>مقبول من الجهة</v>
      </c>
      <c r="L194" s="29" t="str">
        <v>مسدد</v>
      </c>
      <c r="M194" s="31">
        <v>731.4</v>
      </c>
    </row>
    <row r="195" spans="3:13" s="17" customFormat="1" x14ac:dyDescent="0.25">
      <c r="C195" s="26">
        <v>193</v>
      </c>
      <c r="D195" s="26">
        <v>6000038434</v>
      </c>
      <c r="E195" s="26" t="str">
        <v>وزارة الشـؤون الاسلامية والدعوة والإرشاد</v>
      </c>
      <c r="F195" s="26" t="str">
        <v>الرياض</v>
      </c>
      <c r="G195" s="27">
        <v>45329</v>
      </c>
      <c r="H195" s="26" t="str">
        <v>فبراير 24</v>
      </c>
      <c r="I195" s="26">
        <v>2024</v>
      </c>
      <c r="J195" s="26">
        <v>14</v>
      </c>
      <c r="K195" s="26" t="str">
        <v>مقبول من الجهة</v>
      </c>
      <c r="L195" s="26" t="str">
        <v>مسدد</v>
      </c>
      <c r="M195" s="28">
        <v>4196.3500000000004</v>
      </c>
    </row>
    <row r="196" spans="3:13" s="17" customFormat="1" x14ac:dyDescent="0.25">
      <c r="C196" s="29">
        <v>194</v>
      </c>
      <c r="D196" s="29">
        <v>6000038544</v>
      </c>
      <c r="E196" s="29" t="str">
        <v>الشؤون الصحية بوزارة الحرس الوطني</v>
      </c>
      <c r="F196" s="29" t="str">
        <v>الرياض</v>
      </c>
      <c r="G196" s="30">
        <v>45330</v>
      </c>
      <c r="H196" s="29" t="str">
        <v>فبراير 24</v>
      </c>
      <c r="I196" s="29">
        <v>2024</v>
      </c>
      <c r="J196" s="29">
        <v>14</v>
      </c>
      <c r="K196" s="29" t="str">
        <v>مقبول من الجهة</v>
      </c>
      <c r="L196" s="29" t="str">
        <v>مسدد</v>
      </c>
      <c r="M196" s="31">
        <v>48114.85</v>
      </c>
    </row>
    <row r="197" spans="3:13" s="17" customFormat="1" x14ac:dyDescent="0.25">
      <c r="C197" s="26">
        <v>195</v>
      </c>
      <c r="D197" s="26">
        <v>6000038593</v>
      </c>
      <c r="E197" s="26" t="str">
        <v>جامعة جازان</v>
      </c>
      <c r="F197" s="26" t="str">
        <v>جازان</v>
      </c>
      <c r="G197" s="27">
        <v>45330</v>
      </c>
      <c r="H197" s="26" t="str">
        <v>فبراير 24</v>
      </c>
      <c r="I197" s="26">
        <v>2024</v>
      </c>
      <c r="J197" s="26">
        <v>14</v>
      </c>
      <c r="K197" s="26" t="str">
        <v>مقبول من الجهة</v>
      </c>
      <c r="L197" s="26" t="str">
        <v>مسدد</v>
      </c>
      <c r="M197" s="28">
        <v>247784.75</v>
      </c>
    </row>
    <row r="198" spans="3:13" s="17" customFormat="1" x14ac:dyDescent="0.25">
      <c r="C198" s="29">
        <v>196</v>
      </c>
      <c r="D198" s="29">
        <v>6000038765</v>
      </c>
      <c r="E198" s="29" t="str">
        <v>الديوان العام لرئاسة امن الدولة</v>
      </c>
      <c r="F198" s="29" t="str">
        <v>الرياض</v>
      </c>
      <c r="G198" s="30">
        <v>45335</v>
      </c>
      <c r="H198" s="29" t="str">
        <v>فبراير 24</v>
      </c>
      <c r="I198" s="29">
        <v>2024</v>
      </c>
      <c r="J198" s="29">
        <v>14</v>
      </c>
      <c r="K198" s="29" t="str">
        <v>مقبول من الجهة</v>
      </c>
      <c r="L198" s="29" t="str">
        <v>مسدد</v>
      </c>
      <c r="M198" s="31">
        <v>32890</v>
      </c>
    </row>
    <row r="199" spans="3:13" s="17" customFormat="1" x14ac:dyDescent="0.25">
      <c r="C199" s="26">
        <v>197</v>
      </c>
      <c r="D199" s="26">
        <v>6000038776</v>
      </c>
      <c r="E199" s="26" t="str">
        <v>امارة منطقة الباحة</v>
      </c>
      <c r="F199" s="26" t="str">
        <v>الباحة</v>
      </c>
      <c r="G199" s="27">
        <v>45335</v>
      </c>
      <c r="H199" s="26" t="str">
        <v>فبراير 24</v>
      </c>
      <c r="I199" s="26">
        <v>2024</v>
      </c>
      <c r="J199" s="26">
        <v>14</v>
      </c>
      <c r="K199" s="26" t="str">
        <v>مقبول من الجهة</v>
      </c>
      <c r="L199" s="26" t="str">
        <v>مسدد</v>
      </c>
      <c r="M199" s="28">
        <v>5175</v>
      </c>
    </row>
    <row r="200" spans="3:13" s="17" customFormat="1" x14ac:dyDescent="0.25">
      <c r="C200" s="29">
        <v>198</v>
      </c>
      <c r="D200" s="29">
        <v>6000039044</v>
      </c>
      <c r="E200" s="29" t="str">
        <v>المديرية العامة للجوازات</v>
      </c>
      <c r="F200" s="29" t="str">
        <v>الشرقية</v>
      </c>
      <c r="G200" s="30">
        <v>45337</v>
      </c>
      <c r="H200" s="29" t="str">
        <v>فبراير 24</v>
      </c>
      <c r="I200" s="29">
        <v>2024</v>
      </c>
      <c r="J200" s="29">
        <v>14</v>
      </c>
      <c r="K200" s="29" t="str">
        <v>مقبول من الجهة</v>
      </c>
      <c r="L200" s="29" t="str">
        <v>مسدد</v>
      </c>
      <c r="M200" s="31">
        <v>487.5</v>
      </c>
    </row>
    <row r="201" spans="3:13" s="17" customFormat="1" x14ac:dyDescent="0.25">
      <c r="C201" s="26">
        <v>199</v>
      </c>
      <c r="D201" s="26">
        <v>6000039102</v>
      </c>
      <c r="E201" s="26" t="str">
        <v>تجمع الطائف الصحي</v>
      </c>
      <c r="F201" s="26" t="str">
        <v>مكة المكرمة</v>
      </c>
      <c r="G201" s="27">
        <v>45340</v>
      </c>
      <c r="H201" s="26" t="str">
        <v>فبراير 24</v>
      </c>
      <c r="I201" s="26">
        <v>2024</v>
      </c>
      <c r="J201" s="26">
        <v>14</v>
      </c>
      <c r="K201" s="26" t="str">
        <v>مقبول من الجهة</v>
      </c>
      <c r="L201" s="26" t="str">
        <v>غير مسدد</v>
      </c>
      <c r="M201" s="28">
        <v>13420.5</v>
      </c>
    </row>
    <row r="202" spans="3:13" s="17" customFormat="1" x14ac:dyDescent="0.25">
      <c r="C202" s="29">
        <v>200</v>
      </c>
      <c r="D202" s="29">
        <v>6000039159</v>
      </c>
      <c r="E202" s="29" t="str">
        <v>مستشفى حفر الباطن</v>
      </c>
      <c r="F202" s="29" t="str">
        <v>الشرقية</v>
      </c>
      <c r="G202" s="30">
        <v>45340</v>
      </c>
      <c r="H202" s="29" t="str">
        <v>فبراير 24</v>
      </c>
      <c r="I202" s="29">
        <v>2024</v>
      </c>
      <c r="J202" s="29">
        <v>14</v>
      </c>
      <c r="K202" s="29" t="str">
        <v>مقبول من الجهة</v>
      </c>
      <c r="L202" s="29" t="str">
        <v>مسدد</v>
      </c>
      <c r="M202" s="31">
        <v>22137.5</v>
      </c>
    </row>
    <row r="203" spans="3:13" s="17" customFormat="1" x14ac:dyDescent="0.25">
      <c r="C203" s="26">
        <v>201</v>
      </c>
      <c r="D203" s="26">
        <v>6000039787</v>
      </c>
      <c r="E203" s="26" t="str">
        <v>وزارة الشـؤون الاسلامية والدعوة والإرشاد</v>
      </c>
      <c r="F203" s="26" t="str">
        <v>الرياض</v>
      </c>
      <c r="G203" s="27">
        <v>45348</v>
      </c>
      <c r="H203" s="26" t="str">
        <v>فبراير 24</v>
      </c>
      <c r="I203" s="26">
        <v>2024</v>
      </c>
      <c r="J203" s="26">
        <v>14</v>
      </c>
      <c r="K203" s="26" t="str">
        <v>مقبول من الجهة</v>
      </c>
      <c r="L203" s="26" t="str">
        <v>مسدد</v>
      </c>
      <c r="M203" s="28">
        <v>11707</v>
      </c>
    </row>
    <row r="204" spans="3:13" s="17" customFormat="1" x14ac:dyDescent="0.25">
      <c r="C204" s="29">
        <v>202</v>
      </c>
      <c r="D204" s="29">
        <v>6000039739</v>
      </c>
      <c r="E204" s="29" t="str">
        <v>بلدية جلاجل</v>
      </c>
      <c r="F204" s="29" t="str">
        <v>الرياض</v>
      </c>
      <c r="G204" s="30">
        <v>45348</v>
      </c>
      <c r="H204" s="29" t="str">
        <v>فبراير 24</v>
      </c>
      <c r="I204" s="29">
        <v>2024</v>
      </c>
      <c r="J204" s="29">
        <v>14</v>
      </c>
      <c r="K204" s="29" t="str">
        <v>مقبول من الجهة</v>
      </c>
      <c r="L204" s="29" t="str">
        <v>مسدد</v>
      </c>
      <c r="M204" s="31">
        <v>6397.45</v>
      </c>
    </row>
    <row r="205" spans="3:13" s="17" customFormat="1" x14ac:dyDescent="0.25">
      <c r="C205" s="26">
        <v>203</v>
      </c>
      <c r="D205" s="26">
        <v>6000040017</v>
      </c>
      <c r="E205" s="26" t="str">
        <v>الرئاسة العامة للبحوث العلمية والإفتاء</v>
      </c>
      <c r="F205" s="26" t="str">
        <v>الرياض</v>
      </c>
      <c r="G205" s="27">
        <v>45351</v>
      </c>
      <c r="H205" s="26" t="str">
        <v>فبراير 24</v>
      </c>
      <c r="I205" s="26">
        <v>2024</v>
      </c>
      <c r="J205" s="26">
        <v>14</v>
      </c>
      <c r="K205" s="26" t="str">
        <v>مقبول من الجهة</v>
      </c>
      <c r="L205" s="26" t="str">
        <v>مسدد</v>
      </c>
      <c r="M205" s="28">
        <v>1609.9</v>
      </c>
    </row>
    <row r="206" spans="3:13" s="17" customFormat="1" x14ac:dyDescent="0.25">
      <c r="C206" s="29">
        <v>204</v>
      </c>
      <c r="D206" s="29">
        <v>6000040498</v>
      </c>
      <c r="E206" s="29" t="str">
        <v>جامعة المجمعة</v>
      </c>
      <c r="F206" s="29" t="str">
        <v>الرياض</v>
      </c>
      <c r="G206" s="30">
        <v>45356</v>
      </c>
      <c r="H206" s="29" t="str">
        <v>مارس 24</v>
      </c>
      <c r="I206" s="29">
        <v>2024</v>
      </c>
      <c r="J206" s="29">
        <v>15</v>
      </c>
      <c r="K206" s="29" t="str">
        <v>مقبول من الجهة</v>
      </c>
      <c r="L206" s="29" t="str">
        <v>مسدد</v>
      </c>
      <c r="M206" s="31">
        <v>26737.5</v>
      </c>
    </row>
    <row r="207" spans="3:13" s="17" customFormat="1" x14ac:dyDescent="0.25">
      <c r="C207" s="26">
        <v>205</v>
      </c>
      <c r="D207" s="26">
        <v>6000040532</v>
      </c>
      <c r="E207" s="26" t="str">
        <v>إدارة مكافحة المخدرات</v>
      </c>
      <c r="F207" s="26" t="str">
        <v>جازان</v>
      </c>
      <c r="G207" s="27">
        <v>45356</v>
      </c>
      <c r="H207" s="26" t="str">
        <v>مارس 24</v>
      </c>
      <c r="I207" s="26">
        <v>2024</v>
      </c>
      <c r="J207" s="26">
        <v>15</v>
      </c>
      <c r="K207" s="26" t="str">
        <v>مقبول من الجهة</v>
      </c>
      <c r="L207" s="26" t="str">
        <v>مسدد</v>
      </c>
      <c r="M207" s="28">
        <v>4157.25</v>
      </c>
    </row>
    <row r="208" spans="3:13" s="17" customFormat="1" x14ac:dyDescent="0.25">
      <c r="C208" s="29">
        <v>206</v>
      </c>
      <c r="D208" s="29">
        <v>6000040895</v>
      </c>
      <c r="E208" s="29" t="str">
        <v>تجمع الطائف الصحي</v>
      </c>
      <c r="F208" s="29" t="str">
        <v>مكة المكرمة</v>
      </c>
      <c r="G208" s="30">
        <v>45362</v>
      </c>
      <c r="H208" s="29" t="str">
        <v>مارس 24</v>
      </c>
      <c r="I208" s="29">
        <v>2024</v>
      </c>
      <c r="J208" s="29">
        <v>15</v>
      </c>
      <c r="K208" s="29" t="str">
        <v>مستند تم إرساله</v>
      </c>
      <c r="L208" s="29" t="str">
        <v>غير مسدد</v>
      </c>
      <c r="M208" s="31">
        <v>50841.5</v>
      </c>
    </row>
    <row r="209" spans="3:13" s="17" customFormat="1" x14ac:dyDescent="0.25">
      <c r="C209" s="26">
        <v>207</v>
      </c>
      <c r="D209" s="26">
        <v>6000040981</v>
      </c>
      <c r="E209" s="26" t="str">
        <v>أمارة منطقة الجوف</v>
      </c>
      <c r="F209" s="26" t="str">
        <v>الرياض</v>
      </c>
      <c r="G209" s="27">
        <v>45363</v>
      </c>
      <c r="H209" s="26" t="str">
        <v>مارس 24</v>
      </c>
      <c r="I209" s="26">
        <v>2024</v>
      </c>
      <c r="J209" s="26">
        <v>15</v>
      </c>
      <c r="K209" s="26" t="str">
        <v>مقبول من الجهة</v>
      </c>
      <c r="L209" s="26" t="str">
        <v>مسدد</v>
      </c>
      <c r="M209" s="28">
        <v>10580</v>
      </c>
    </row>
    <row r="210" spans="3:13" s="17" customFormat="1" x14ac:dyDescent="0.25">
      <c r="C210" s="29">
        <v>208</v>
      </c>
      <c r="D210" s="29">
        <v>6000041095</v>
      </c>
      <c r="E210" s="29" t="str">
        <v>إدارة التعليم بمنطقة القصيم</v>
      </c>
      <c r="F210" s="29" t="str">
        <v>القصيم</v>
      </c>
      <c r="G210" s="30">
        <v>45364</v>
      </c>
      <c r="H210" s="29" t="str">
        <v>مارس 24</v>
      </c>
      <c r="I210" s="29">
        <v>2024</v>
      </c>
      <c r="J210" s="29">
        <v>15</v>
      </c>
      <c r="K210" s="29" t="str">
        <v>مقبول من الجهة</v>
      </c>
      <c r="L210" s="29" t="str">
        <v>مسدد</v>
      </c>
      <c r="M210" s="31">
        <v>25030.9</v>
      </c>
    </row>
    <row r="211" spans="3:13" s="17" customFormat="1" x14ac:dyDescent="0.25">
      <c r="C211" s="26">
        <v>209</v>
      </c>
      <c r="D211" s="26">
        <v>6000041224</v>
      </c>
      <c r="E211" s="26" t="str">
        <v>وزارة الشـؤون الاسلامية والدعوة والإرشاد</v>
      </c>
      <c r="F211" s="26" t="str">
        <v>مكة المكرمة</v>
      </c>
      <c r="G211" s="27">
        <v>45367</v>
      </c>
      <c r="H211" s="26" t="str">
        <v>مارس 24</v>
      </c>
      <c r="I211" s="26">
        <v>2024</v>
      </c>
      <c r="J211" s="26">
        <v>15</v>
      </c>
      <c r="K211" s="26" t="str">
        <v>مقبول من الجهة</v>
      </c>
      <c r="L211" s="26" t="str">
        <v>مسدد</v>
      </c>
      <c r="M211" s="28">
        <v>3018.75</v>
      </c>
    </row>
    <row r="212" spans="3:13" s="17" customFormat="1" x14ac:dyDescent="0.25">
      <c r="C212" s="29">
        <v>210</v>
      </c>
      <c r="D212" s="29">
        <v>6000041363</v>
      </c>
      <c r="E212" s="29" t="str">
        <v>إدارة مكافحة المخدرات</v>
      </c>
      <c r="F212" s="29" t="str">
        <v>عسير</v>
      </c>
      <c r="G212" s="30">
        <v>45369</v>
      </c>
      <c r="H212" s="29" t="str">
        <v>مارس 24</v>
      </c>
      <c r="I212" s="29">
        <v>2024</v>
      </c>
      <c r="J212" s="29">
        <v>15</v>
      </c>
      <c r="K212" s="29" t="str">
        <v>مقبول من الجهة</v>
      </c>
      <c r="L212" s="29" t="str">
        <v>مسدد</v>
      </c>
      <c r="M212" s="31">
        <v>4996.75</v>
      </c>
    </row>
    <row r="213" spans="3:13" s="17" customFormat="1" x14ac:dyDescent="0.25">
      <c r="C213" s="26">
        <v>211</v>
      </c>
      <c r="D213" s="26">
        <v>6000041387</v>
      </c>
      <c r="E213" s="26" t="str">
        <v>إدارة التعليم بمنطقة مكة المكرمة</v>
      </c>
      <c r="F213" s="26" t="str">
        <v>مكة المكرمة</v>
      </c>
      <c r="G213" s="27">
        <v>45370</v>
      </c>
      <c r="H213" s="26" t="str">
        <v>مارس 24</v>
      </c>
      <c r="I213" s="26">
        <v>2024</v>
      </c>
      <c r="J213" s="26">
        <v>15</v>
      </c>
      <c r="K213" s="26" t="str">
        <v>مقبول من الجهة</v>
      </c>
      <c r="L213" s="26" t="str">
        <v>مسدد</v>
      </c>
      <c r="M213" s="28">
        <v>27485</v>
      </c>
    </row>
    <row r="214" spans="3:13" s="17" customFormat="1" x14ac:dyDescent="0.25">
      <c r="C214" s="29">
        <v>212</v>
      </c>
      <c r="D214" s="29">
        <v>6000041484</v>
      </c>
      <c r="E214" s="29" t="str">
        <v>قوات الدفاع الجوي</v>
      </c>
      <c r="F214" s="29" t="str">
        <v>مكة المكرمة</v>
      </c>
      <c r="G214" s="30">
        <v>45371</v>
      </c>
      <c r="H214" s="29" t="str">
        <v>مارس 24</v>
      </c>
      <c r="I214" s="29">
        <v>2024</v>
      </c>
      <c r="J214" s="29">
        <v>15</v>
      </c>
      <c r="K214" s="29" t="str">
        <v>مقبول من الجهة</v>
      </c>
      <c r="L214" s="29" t="str">
        <v>مسدد</v>
      </c>
      <c r="M214" s="31">
        <v>4473.5</v>
      </c>
    </row>
    <row r="215" spans="3:13" s="17" customFormat="1" x14ac:dyDescent="0.25">
      <c r="C215" s="26">
        <v>213</v>
      </c>
      <c r="D215" s="26">
        <v>6000041507</v>
      </c>
      <c r="E215" s="26" t="str">
        <v>وزارة الشـؤون الاسلامية والدعوة والإرشاد</v>
      </c>
      <c r="F215" s="26" t="str">
        <v>نجران</v>
      </c>
      <c r="G215" s="27">
        <v>45371</v>
      </c>
      <c r="H215" s="26" t="str">
        <v>مارس 24</v>
      </c>
      <c r="I215" s="26">
        <v>2024</v>
      </c>
      <c r="J215" s="26">
        <v>15</v>
      </c>
      <c r="K215" s="26" t="str">
        <v>مقبول من الجهة</v>
      </c>
      <c r="L215" s="26" t="str">
        <v>مسدد</v>
      </c>
      <c r="M215" s="28">
        <v>7475</v>
      </c>
    </row>
    <row r="216" spans="3:13" s="17" customFormat="1" x14ac:dyDescent="0.25">
      <c r="C216" s="29">
        <v>214</v>
      </c>
      <c r="D216" s="29">
        <v>6000041602</v>
      </c>
      <c r="E216" s="29" t="str">
        <v>قوات الدفاع الجوي</v>
      </c>
      <c r="F216" s="29" t="str">
        <v>الرياض</v>
      </c>
      <c r="G216" s="30">
        <v>45371</v>
      </c>
      <c r="H216" s="29" t="str">
        <v>مارس 24</v>
      </c>
      <c r="I216" s="29">
        <v>2024</v>
      </c>
      <c r="J216" s="29">
        <v>15</v>
      </c>
      <c r="K216" s="29" t="str">
        <v>مقبول من الجهة</v>
      </c>
      <c r="L216" s="29" t="str">
        <v>مسدد</v>
      </c>
      <c r="M216" s="31">
        <v>1568.6</v>
      </c>
    </row>
    <row r="217" spans="3:13" s="17" customFormat="1" x14ac:dyDescent="0.25">
      <c r="C217" s="26">
        <v>215</v>
      </c>
      <c r="D217" s="26">
        <v>6000041666</v>
      </c>
      <c r="E217" s="26" t="str">
        <v>بلدية القريع بني مالك</v>
      </c>
      <c r="F217" s="26" t="str">
        <v>مكة المكرمة</v>
      </c>
      <c r="G217" s="27">
        <v>45372</v>
      </c>
      <c r="H217" s="26" t="str">
        <v>مارس 24</v>
      </c>
      <c r="I217" s="26">
        <v>2024</v>
      </c>
      <c r="J217" s="26">
        <v>15</v>
      </c>
      <c r="K217" s="26" t="str">
        <v>مقبول من الجهة</v>
      </c>
      <c r="L217" s="26" t="str">
        <v>غير مسدد</v>
      </c>
      <c r="M217" s="28">
        <v>108</v>
      </c>
    </row>
    <row r="218" spans="3:13" s="17" customFormat="1" x14ac:dyDescent="0.25">
      <c r="C218" s="29">
        <v>216</v>
      </c>
      <c r="D218" s="29">
        <v>6000041921</v>
      </c>
      <c r="E218" s="29" t="str">
        <v>وزارة البيئة والمياه والزراعة</v>
      </c>
      <c r="F218" s="29" t="str">
        <v>مكة المكرمة</v>
      </c>
      <c r="G218" s="30">
        <v>45377</v>
      </c>
      <c r="H218" s="29" t="str">
        <v>مارس 24</v>
      </c>
      <c r="I218" s="29">
        <v>2024</v>
      </c>
      <c r="J218" s="29">
        <v>15</v>
      </c>
      <c r="K218" s="29" t="str">
        <v>مقبول من الجهة</v>
      </c>
      <c r="L218" s="29" t="str">
        <v>مسدد</v>
      </c>
      <c r="M218" s="31">
        <v>298.89999999999998</v>
      </c>
    </row>
    <row r="219" spans="3:13" s="17" customFormat="1" x14ac:dyDescent="0.25">
      <c r="C219" s="26">
        <v>217</v>
      </c>
      <c r="D219" s="26">
        <v>6000042224</v>
      </c>
      <c r="E219" s="26" t="str">
        <v>إدارة مكافحة المخدرات</v>
      </c>
      <c r="F219" s="26" t="str">
        <v>الرياض</v>
      </c>
      <c r="G219" s="27">
        <v>45382</v>
      </c>
      <c r="H219" s="26" t="str">
        <v>مارس 24</v>
      </c>
      <c r="I219" s="26">
        <v>2024</v>
      </c>
      <c r="J219" s="26">
        <v>15</v>
      </c>
      <c r="K219" s="26" t="str">
        <v>مقبول من الجهة</v>
      </c>
      <c r="L219" s="26" t="str">
        <v>مسدد</v>
      </c>
      <c r="M219" s="28">
        <v>4974.8999999999996</v>
      </c>
    </row>
    <row r="220" spans="3:13" s="17" customFormat="1" x14ac:dyDescent="0.25">
      <c r="C220" s="29">
        <v>218</v>
      </c>
      <c r="D220" s="29">
        <v>6000042581</v>
      </c>
      <c r="E220" s="29" t="str">
        <v>وزارة الشـؤون الاسلامية والدعوة والإرشاد</v>
      </c>
      <c r="F220" s="29" t="str">
        <v>الرياض</v>
      </c>
      <c r="G220" s="30">
        <v>45397</v>
      </c>
      <c r="H220" s="29" t="str">
        <v>ابريل 24</v>
      </c>
      <c r="I220" s="29">
        <v>2024</v>
      </c>
      <c r="J220" s="29">
        <v>16</v>
      </c>
      <c r="K220" s="29" t="str">
        <v>مقبول من الجهة</v>
      </c>
      <c r="L220" s="29" t="str">
        <v>مسدد</v>
      </c>
      <c r="M220" s="31">
        <v>8188</v>
      </c>
    </row>
    <row r="221" spans="3:13" s="17" customFormat="1" x14ac:dyDescent="0.25">
      <c r="C221" s="26">
        <v>219</v>
      </c>
      <c r="D221" s="26">
        <v>6000042583</v>
      </c>
      <c r="E221" s="26" t="str">
        <v>وزارة الشـؤون الاسلامية والدعوة والإرشاد</v>
      </c>
      <c r="F221" s="26" t="str">
        <v>المدينة المنورة</v>
      </c>
      <c r="G221" s="27">
        <v>45397</v>
      </c>
      <c r="H221" s="26" t="str">
        <v>ابريل 24</v>
      </c>
      <c r="I221" s="26">
        <v>2024</v>
      </c>
      <c r="J221" s="26">
        <v>16</v>
      </c>
      <c r="K221" s="26" t="str">
        <v>مقبول من الجهة</v>
      </c>
      <c r="L221" s="26" t="str">
        <v>مسدد</v>
      </c>
      <c r="M221" s="28">
        <v>3991.65</v>
      </c>
    </row>
    <row r="222" spans="3:13" s="17" customFormat="1" x14ac:dyDescent="0.25">
      <c r="C222" s="29">
        <v>220</v>
      </c>
      <c r="D222" s="29">
        <v>6000042641</v>
      </c>
      <c r="E222" s="29" t="str">
        <v>بلدية ظلم</v>
      </c>
      <c r="F222" s="29" t="str">
        <v>مكة المكرمة</v>
      </c>
      <c r="G222" s="30">
        <v>45397</v>
      </c>
      <c r="H222" s="29" t="str">
        <v>ابريل 24</v>
      </c>
      <c r="I222" s="29">
        <v>2024</v>
      </c>
      <c r="J222" s="29">
        <v>16</v>
      </c>
      <c r="K222" s="29" t="str">
        <v>مقبول من الجهة</v>
      </c>
      <c r="L222" s="29" t="str">
        <v>غير مسدد</v>
      </c>
      <c r="M222" s="31">
        <v>11181.45</v>
      </c>
    </row>
    <row r="223" spans="3:13" s="17" customFormat="1" x14ac:dyDescent="0.25">
      <c r="C223" s="26">
        <v>221</v>
      </c>
      <c r="D223" s="26">
        <v>6000042544</v>
      </c>
      <c r="E223" s="26" t="str">
        <v>إدارة مكافحة المخدرات</v>
      </c>
      <c r="F223" s="26" t="str">
        <v>القصيم</v>
      </c>
      <c r="G223" s="27">
        <v>45397</v>
      </c>
      <c r="H223" s="26" t="str">
        <v>ابريل 24</v>
      </c>
      <c r="I223" s="26">
        <v>2024</v>
      </c>
      <c r="J223" s="26">
        <v>16</v>
      </c>
      <c r="K223" s="26" t="str">
        <v>مقبول من الجهة</v>
      </c>
      <c r="L223" s="26" t="str">
        <v>مسدد</v>
      </c>
      <c r="M223" s="28">
        <v>5593.6</v>
      </c>
    </row>
    <row r="224" spans="3:13" s="17" customFormat="1" x14ac:dyDescent="0.25">
      <c r="C224" s="29">
        <v>222</v>
      </c>
      <c r="D224" s="29">
        <v>6000042527</v>
      </c>
      <c r="E224" s="29" t="str">
        <v>ديوان المظالم</v>
      </c>
      <c r="F224" s="29" t="str">
        <v>الحدود الشمالية</v>
      </c>
      <c r="G224" s="30">
        <v>45397</v>
      </c>
      <c r="H224" s="29" t="str">
        <v>ابريل 24</v>
      </c>
      <c r="I224" s="29">
        <v>2024</v>
      </c>
      <c r="J224" s="29">
        <v>16</v>
      </c>
      <c r="K224" s="29" t="str">
        <v>مقبول من الجهة</v>
      </c>
      <c r="L224" s="29" t="str">
        <v>مسدد</v>
      </c>
      <c r="M224" s="31">
        <v>10522.5</v>
      </c>
    </row>
    <row r="225" spans="3:13" s="17" customFormat="1" x14ac:dyDescent="0.25">
      <c r="C225" s="26">
        <v>223</v>
      </c>
      <c r="D225" s="26">
        <v>6000042662</v>
      </c>
      <c r="E225" s="26" t="str">
        <v>بلدية القريع بني مالك</v>
      </c>
      <c r="F225" s="26" t="str">
        <v>مكة المكرمة</v>
      </c>
      <c r="G225" s="27">
        <v>45398</v>
      </c>
      <c r="H225" s="26" t="str">
        <v>ابريل 24</v>
      </c>
      <c r="I225" s="26">
        <v>2024</v>
      </c>
      <c r="J225" s="26">
        <v>16</v>
      </c>
      <c r="K225" s="26" t="str">
        <v>مقبول من الجهة</v>
      </c>
      <c r="L225" s="26" t="str">
        <v>مسدد</v>
      </c>
      <c r="M225" s="28">
        <v>7590</v>
      </c>
    </row>
    <row r="226" spans="3:13" s="17" customFormat="1" x14ac:dyDescent="0.25">
      <c r="C226" s="29">
        <v>224</v>
      </c>
      <c r="D226" s="29">
        <v>6000042791</v>
      </c>
      <c r="E226" s="29" t="str">
        <v>إدارة مكافحة المخدرات</v>
      </c>
      <c r="F226" s="29" t="str">
        <v>عسير</v>
      </c>
      <c r="G226" s="30">
        <v>45399</v>
      </c>
      <c r="H226" s="29" t="str">
        <v>ابريل 24</v>
      </c>
      <c r="I226" s="29">
        <v>2024</v>
      </c>
      <c r="J226" s="29">
        <v>16</v>
      </c>
      <c r="K226" s="29" t="str">
        <v>مقبول من الجهة</v>
      </c>
      <c r="L226" s="29" t="str">
        <v>مسدد</v>
      </c>
      <c r="M226" s="31">
        <v>35198.050000000003</v>
      </c>
    </row>
    <row r="227" spans="3:13" s="17" customFormat="1" x14ac:dyDescent="0.25">
      <c r="C227" s="26">
        <v>225</v>
      </c>
      <c r="D227" s="26">
        <v>6000042823</v>
      </c>
      <c r="E227" s="26" t="str">
        <v>ميناء الملك فهد الصناعي بينبع</v>
      </c>
      <c r="F227" s="26" t="str">
        <v>المدينة المنورة</v>
      </c>
      <c r="G227" s="27">
        <v>45399</v>
      </c>
      <c r="H227" s="26" t="str">
        <v>ابريل 24</v>
      </c>
      <c r="I227" s="26">
        <v>2024</v>
      </c>
      <c r="J227" s="26">
        <v>16</v>
      </c>
      <c r="K227" s="26" t="str">
        <v>مقبول من الجهة</v>
      </c>
      <c r="L227" s="26" t="str">
        <v>مسدد</v>
      </c>
      <c r="M227" s="28">
        <v>32884.25</v>
      </c>
    </row>
    <row r="228" spans="3:13" s="17" customFormat="1" x14ac:dyDescent="0.25">
      <c r="C228" s="29">
        <v>226</v>
      </c>
      <c r="D228" s="29">
        <v>6000043499</v>
      </c>
      <c r="E228" s="29" t="str">
        <v>مدينة الملك سعود الطبية</v>
      </c>
      <c r="F228" s="29" t="str">
        <v>الرياض</v>
      </c>
      <c r="G228" s="30">
        <v>45406</v>
      </c>
      <c r="H228" s="29" t="str">
        <v>ابريل 24</v>
      </c>
      <c r="I228" s="29">
        <v>2024</v>
      </c>
      <c r="J228" s="29">
        <v>16</v>
      </c>
      <c r="K228" s="29" t="str">
        <v>مقبول من الجهة</v>
      </c>
      <c r="L228" s="29" t="str">
        <v>مسدد</v>
      </c>
      <c r="M228" s="31">
        <v>249538.5</v>
      </c>
    </row>
    <row r="229" spans="3:13" s="17" customFormat="1" x14ac:dyDescent="0.25">
      <c r="C229" s="26">
        <v>227</v>
      </c>
      <c r="D229" s="26">
        <v>6000043610</v>
      </c>
      <c r="E229" s="26" t="str">
        <v>إدارة مكافحة المخدرات</v>
      </c>
      <c r="F229" s="26" t="str">
        <v>المدينة المنورة</v>
      </c>
      <c r="G229" s="27">
        <v>45407</v>
      </c>
      <c r="H229" s="26" t="str">
        <v>ابريل 24</v>
      </c>
      <c r="I229" s="26">
        <v>2024</v>
      </c>
      <c r="J229" s="26">
        <v>16</v>
      </c>
      <c r="K229" s="26" t="str">
        <v>مقبول من الجهة</v>
      </c>
      <c r="L229" s="26" t="str">
        <v>مسدد</v>
      </c>
      <c r="M229" s="28">
        <v>4933.5</v>
      </c>
    </row>
    <row r="230" spans="3:13" s="17" customFormat="1" x14ac:dyDescent="0.25">
      <c r="C230" s="29">
        <v>228</v>
      </c>
      <c r="D230" s="29">
        <v>6000043688</v>
      </c>
      <c r="E230" s="29" t="str">
        <v>ديوان المظالم</v>
      </c>
      <c r="F230" s="29" t="str">
        <v>الرياض</v>
      </c>
      <c r="G230" s="30">
        <v>45410</v>
      </c>
      <c r="H230" s="29" t="str">
        <v>ابريل 24</v>
      </c>
      <c r="I230" s="29">
        <v>2024</v>
      </c>
      <c r="J230" s="29">
        <v>16</v>
      </c>
      <c r="K230" s="29" t="str">
        <v>مقبول من الجهة</v>
      </c>
      <c r="L230" s="29" t="str">
        <v>مسدد</v>
      </c>
      <c r="M230" s="31">
        <v>558.9</v>
      </c>
    </row>
    <row r="231" spans="3:13" s="17" customFormat="1" x14ac:dyDescent="0.25">
      <c r="C231" s="26">
        <v>229</v>
      </c>
      <c r="D231" s="26">
        <v>6000043727</v>
      </c>
      <c r="E231" s="26" t="str">
        <v>قوات الدفاع الجوي</v>
      </c>
      <c r="F231" s="26" t="str">
        <v>عسير</v>
      </c>
      <c r="G231" s="27">
        <v>45410</v>
      </c>
      <c r="H231" s="26" t="str">
        <v>ابريل 24</v>
      </c>
      <c r="I231" s="26">
        <v>2024</v>
      </c>
      <c r="J231" s="26">
        <v>16</v>
      </c>
      <c r="K231" s="26" t="str">
        <v>مقبول من الجهة</v>
      </c>
      <c r="L231" s="26" t="str">
        <v>مسدد</v>
      </c>
      <c r="M231" s="28">
        <v>5865</v>
      </c>
    </row>
    <row r="232" spans="3:13" s="17" customFormat="1" x14ac:dyDescent="0.25">
      <c r="C232" s="29">
        <v>230</v>
      </c>
      <c r="D232" s="29">
        <v>6000043866</v>
      </c>
      <c r="E232" s="29" t="str">
        <v>إدارة مكافحة المخدرات</v>
      </c>
      <c r="F232" s="29" t="str">
        <v>نجران</v>
      </c>
      <c r="G232" s="30">
        <v>45411</v>
      </c>
      <c r="H232" s="29" t="str">
        <v>ابريل 24</v>
      </c>
      <c r="I232" s="29">
        <v>2024</v>
      </c>
      <c r="J232" s="29">
        <v>16</v>
      </c>
      <c r="K232" s="29" t="str">
        <v>مقبول من الجهة</v>
      </c>
      <c r="L232" s="29" t="str">
        <v>مسدد</v>
      </c>
      <c r="M232" s="31">
        <v>15055.8</v>
      </c>
    </row>
    <row r="233" spans="3:13" s="17" customFormat="1" x14ac:dyDescent="0.25">
      <c r="C233" s="26">
        <v>231</v>
      </c>
      <c r="D233" s="26">
        <v>6000043834</v>
      </c>
      <c r="E233" s="26" t="str">
        <v>وكالة الحرس الوطني القطاع الشرقي</v>
      </c>
      <c r="F233" s="26" t="str">
        <v>الشرقية</v>
      </c>
      <c r="G233" s="27">
        <v>45411</v>
      </c>
      <c r="H233" s="26" t="str">
        <v>ابريل 24</v>
      </c>
      <c r="I233" s="26">
        <v>2024</v>
      </c>
      <c r="J233" s="26">
        <v>16</v>
      </c>
      <c r="K233" s="26" t="str">
        <v>مقبول من الجهة</v>
      </c>
      <c r="L233" s="26" t="str">
        <v>مسدد</v>
      </c>
      <c r="M233" s="28">
        <v>562.35</v>
      </c>
    </row>
    <row r="234" spans="3:13" s="17" customFormat="1" x14ac:dyDescent="0.25">
      <c r="C234" s="29">
        <v>232</v>
      </c>
      <c r="D234" s="29">
        <v>6000044245</v>
      </c>
      <c r="E234" s="29" t="str">
        <v>إدارة مكافحة المخدرات</v>
      </c>
      <c r="F234" s="29" t="str">
        <v>جازان</v>
      </c>
      <c r="G234" s="30">
        <v>45414</v>
      </c>
      <c r="H234" s="29" t="str">
        <v>مايو 24</v>
      </c>
      <c r="I234" s="29">
        <v>2024</v>
      </c>
      <c r="J234" s="29">
        <v>17</v>
      </c>
      <c r="K234" s="29" t="str">
        <v>مقبول من الجهة</v>
      </c>
      <c r="L234" s="29" t="str">
        <v>مسدد</v>
      </c>
      <c r="M234" s="31">
        <v>9769.25</v>
      </c>
    </row>
    <row r="235" spans="3:13" s="17" customFormat="1" x14ac:dyDescent="0.25">
      <c r="C235" s="26">
        <v>233</v>
      </c>
      <c r="D235" s="26">
        <v>6000044138</v>
      </c>
      <c r="E235" s="26" t="str">
        <v>المديرية العامة للجوازات</v>
      </c>
      <c r="F235" s="26" t="str">
        <v>الرياض</v>
      </c>
      <c r="G235" s="27">
        <v>45414</v>
      </c>
      <c r="H235" s="26" t="str">
        <v>مايو 24</v>
      </c>
      <c r="I235" s="26">
        <v>2024</v>
      </c>
      <c r="J235" s="26">
        <v>17</v>
      </c>
      <c r="K235" s="26" t="str">
        <v>مقبول من الجهة</v>
      </c>
      <c r="L235" s="26" t="str">
        <v>مسدد</v>
      </c>
      <c r="M235" s="28">
        <v>1265</v>
      </c>
    </row>
    <row r="236" spans="3:13" s="17" customFormat="1" x14ac:dyDescent="0.25">
      <c r="C236" s="29">
        <v>234</v>
      </c>
      <c r="D236" s="29">
        <v>6000044160</v>
      </c>
      <c r="E236" s="29" t="str">
        <v>المديرية العامة للجوازات</v>
      </c>
      <c r="F236" s="29" t="str">
        <v>الشرقية</v>
      </c>
      <c r="G236" s="30">
        <v>45414</v>
      </c>
      <c r="H236" s="29" t="str">
        <v>مايو 24</v>
      </c>
      <c r="I236" s="29">
        <v>2024</v>
      </c>
      <c r="J236" s="29">
        <v>17</v>
      </c>
      <c r="K236" s="29" t="str">
        <v>مقبول من الجهة</v>
      </c>
      <c r="L236" s="29" t="str">
        <v>مسدد</v>
      </c>
      <c r="M236" s="31">
        <v>115</v>
      </c>
    </row>
    <row r="237" spans="3:13" s="17" customFormat="1" x14ac:dyDescent="0.25">
      <c r="C237" s="26">
        <v>235</v>
      </c>
      <c r="D237" s="26">
        <v>6000044149</v>
      </c>
      <c r="E237" s="26" t="str">
        <v>المديرية العامة للجوازات</v>
      </c>
      <c r="F237" s="26" t="str">
        <v>الرياض</v>
      </c>
      <c r="G237" s="27">
        <v>45414</v>
      </c>
      <c r="H237" s="26" t="str">
        <v>مايو 24</v>
      </c>
      <c r="I237" s="26">
        <v>2024</v>
      </c>
      <c r="J237" s="26">
        <v>17</v>
      </c>
      <c r="K237" s="26" t="str">
        <v>مقبول من الجهة</v>
      </c>
      <c r="L237" s="26" t="str">
        <v>مسدد</v>
      </c>
      <c r="M237" s="28">
        <v>120.75</v>
      </c>
    </row>
    <row r="238" spans="3:13" s="17" customFormat="1" x14ac:dyDescent="0.25">
      <c r="C238" s="29">
        <v>236</v>
      </c>
      <c r="D238" s="29">
        <v>6000044354</v>
      </c>
      <c r="E238" s="29" t="str">
        <v>بلدية ينبع النخل</v>
      </c>
      <c r="F238" s="29" t="str">
        <v>المدينة المنورة</v>
      </c>
      <c r="G238" s="30">
        <v>45417</v>
      </c>
      <c r="H238" s="29" t="str">
        <v>مايو 24</v>
      </c>
      <c r="I238" s="29">
        <v>2024</v>
      </c>
      <c r="J238" s="29">
        <v>17</v>
      </c>
      <c r="K238" s="29" t="str">
        <v>مقبول من الجهة</v>
      </c>
      <c r="L238" s="29" t="str">
        <v>مسدد</v>
      </c>
      <c r="M238" s="31">
        <v>5720.1</v>
      </c>
    </row>
    <row r="239" spans="3:13" s="17" customFormat="1" x14ac:dyDescent="0.25">
      <c r="C239" s="26">
        <v>237</v>
      </c>
      <c r="D239" s="26">
        <v>6000044493</v>
      </c>
      <c r="E239" s="26" t="str">
        <v>قوات الدفاع الجوي</v>
      </c>
      <c r="F239" s="26" t="str">
        <v>الشرقية</v>
      </c>
      <c r="G239" s="27">
        <v>45418</v>
      </c>
      <c r="H239" s="26" t="str">
        <v>مايو 24</v>
      </c>
      <c r="I239" s="26">
        <v>2024</v>
      </c>
      <c r="J239" s="26">
        <v>17</v>
      </c>
      <c r="K239" s="26" t="str">
        <v>مقبول من الجهة</v>
      </c>
      <c r="L239" s="26" t="str">
        <v>مسدد</v>
      </c>
      <c r="M239" s="28">
        <v>32757.75</v>
      </c>
    </row>
    <row r="240" spans="3:13" s="17" customFormat="1" x14ac:dyDescent="0.25">
      <c r="C240" s="29">
        <v>238</v>
      </c>
      <c r="D240" s="29">
        <v>6000044875</v>
      </c>
      <c r="E240" s="29" t="str">
        <v>إدارة مكافحة المخدرات</v>
      </c>
      <c r="F240" s="29" t="str">
        <v>الرياض</v>
      </c>
      <c r="G240" s="30">
        <v>45421</v>
      </c>
      <c r="H240" s="29" t="str">
        <v>مايو 24</v>
      </c>
      <c r="I240" s="29">
        <v>2024</v>
      </c>
      <c r="J240" s="29">
        <v>17</v>
      </c>
      <c r="K240" s="29" t="str">
        <v>مقبول من الجهة</v>
      </c>
      <c r="L240" s="29" t="str">
        <v>مسدد</v>
      </c>
      <c r="M240" s="31">
        <v>29066.25</v>
      </c>
    </row>
    <row r="241" spans="3:13" s="17" customFormat="1" x14ac:dyDescent="0.25">
      <c r="C241" s="26">
        <v>239</v>
      </c>
      <c r="D241" s="26">
        <v>6000045166</v>
      </c>
      <c r="E241" s="26" t="str">
        <v>وزارة البيئة والمياه والزراعة</v>
      </c>
      <c r="F241" s="26" t="str">
        <v>الحدود الشمالية</v>
      </c>
      <c r="G241" s="27">
        <v>45426</v>
      </c>
      <c r="H241" s="26" t="str">
        <v>مايو 24</v>
      </c>
      <c r="I241" s="26">
        <v>2024</v>
      </c>
      <c r="J241" s="26">
        <v>17</v>
      </c>
      <c r="K241" s="26" t="str">
        <v>مقبول من الجهة</v>
      </c>
      <c r="L241" s="26" t="str">
        <v>مسدد</v>
      </c>
      <c r="M241" s="28">
        <v>683.1</v>
      </c>
    </row>
    <row r="242" spans="3:13" s="17" customFormat="1" x14ac:dyDescent="0.25">
      <c r="C242" s="29">
        <v>240</v>
      </c>
      <c r="D242" s="29">
        <v>6000045265</v>
      </c>
      <c r="E242" s="29" t="str">
        <v>المديرية العامة للجوازات</v>
      </c>
      <c r="F242" s="29" t="str">
        <v>مكة المكرمة</v>
      </c>
      <c r="G242" s="30">
        <v>45426</v>
      </c>
      <c r="H242" s="29" t="str">
        <v>مايو 24</v>
      </c>
      <c r="I242" s="29">
        <v>2024</v>
      </c>
      <c r="J242" s="29">
        <v>17</v>
      </c>
      <c r="K242" s="29" t="str">
        <v>مقبول من الجهة</v>
      </c>
      <c r="L242" s="29" t="str">
        <v>مسدد</v>
      </c>
      <c r="M242" s="31">
        <v>74.75</v>
      </c>
    </row>
    <row r="243" spans="3:13" s="17" customFormat="1" x14ac:dyDescent="0.25">
      <c r="C243" s="26">
        <v>241</v>
      </c>
      <c r="D243" s="26">
        <v>6000045398</v>
      </c>
      <c r="E243" s="26" t="str">
        <v>إدارة مكافحة المخدرات</v>
      </c>
      <c r="F243" s="26" t="str">
        <v>المدينة المنورة</v>
      </c>
      <c r="G243" s="27">
        <v>45427</v>
      </c>
      <c r="H243" s="26" t="str">
        <v>مايو 24</v>
      </c>
      <c r="I243" s="26">
        <v>2024</v>
      </c>
      <c r="J243" s="26">
        <v>17</v>
      </c>
      <c r="K243" s="26" t="str">
        <v>مقبول من الجهة</v>
      </c>
      <c r="L243" s="26" t="str">
        <v>مسدد</v>
      </c>
      <c r="M243" s="28">
        <v>10226.950000000001</v>
      </c>
    </row>
    <row r="244" spans="3:13" s="17" customFormat="1" x14ac:dyDescent="0.25">
      <c r="C244" s="29">
        <v>242</v>
      </c>
      <c r="D244" s="29">
        <v>6000045335</v>
      </c>
      <c r="E244" s="29" t="str">
        <v>إدارة مكافحة المخدرات</v>
      </c>
      <c r="F244" s="29" t="str">
        <v>الرياض</v>
      </c>
      <c r="G244" s="30">
        <v>45427</v>
      </c>
      <c r="H244" s="29" t="str">
        <v>مايو 24</v>
      </c>
      <c r="I244" s="29">
        <v>2024</v>
      </c>
      <c r="J244" s="29">
        <v>17</v>
      </c>
      <c r="K244" s="29" t="str">
        <v>مقبول من الجهة</v>
      </c>
      <c r="L244" s="29" t="str">
        <v>مسدد</v>
      </c>
      <c r="M244" s="31">
        <v>7624.5</v>
      </c>
    </row>
    <row r="245" spans="3:13" s="17" customFormat="1" x14ac:dyDescent="0.25">
      <c r="C245" s="26">
        <v>243</v>
      </c>
      <c r="D245" s="26">
        <v>6000045795</v>
      </c>
      <c r="E245" s="26" t="str">
        <v>قوات الدفاع الجوي</v>
      </c>
      <c r="F245" s="26" t="str">
        <v>مكة المكرمة</v>
      </c>
      <c r="G245" s="27">
        <v>45432</v>
      </c>
      <c r="H245" s="26" t="str">
        <v>مايو 24</v>
      </c>
      <c r="I245" s="26">
        <v>2024</v>
      </c>
      <c r="J245" s="26">
        <v>17</v>
      </c>
      <c r="K245" s="26" t="str">
        <v>مقبول من الجهة</v>
      </c>
      <c r="L245" s="26" t="str">
        <v>مسدد</v>
      </c>
      <c r="M245" s="28">
        <v>310.5</v>
      </c>
    </row>
    <row r="246" spans="3:13" s="17" customFormat="1" x14ac:dyDescent="0.25">
      <c r="C246" s="29">
        <v>244</v>
      </c>
      <c r="D246" s="29">
        <v>6000045873</v>
      </c>
      <c r="E246" s="29" t="str">
        <v>أمارة منطقة الجوف</v>
      </c>
      <c r="F246" s="29" t="str">
        <v>الرياض</v>
      </c>
      <c r="G246" s="30">
        <v>45433</v>
      </c>
      <c r="H246" s="29" t="str">
        <v>مايو 24</v>
      </c>
      <c r="I246" s="29">
        <v>2024</v>
      </c>
      <c r="J246" s="29">
        <v>17</v>
      </c>
      <c r="K246" s="29" t="str">
        <v>مقبول من الجهة</v>
      </c>
      <c r="L246" s="29" t="str">
        <v>مسدد</v>
      </c>
      <c r="M246" s="31">
        <v>4255</v>
      </c>
    </row>
    <row r="247" spans="3:13" s="17" customFormat="1" x14ac:dyDescent="0.25">
      <c r="C247" s="26">
        <v>245</v>
      </c>
      <c r="D247" s="26">
        <v>6000045844</v>
      </c>
      <c r="E247" s="26" t="str">
        <v>قوات الدفاع الجوي</v>
      </c>
      <c r="F247" s="26" t="str">
        <v>الرياض</v>
      </c>
      <c r="G247" s="27">
        <v>45433</v>
      </c>
      <c r="H247" s="26" t="str">
        <v>مايو 24</v>
      </c>
      <c r="I247" s="26">
        <v>2024</v>
      </c>
      <c r="J247" s="26">
        <v>17</v>
      </c>
      <c r="K247" s="26" t="str">
        <v>مستند تم إرساله</v>
      </c>
      <c r="L247" s="26" t="str">
        <v>غير مسدد</v>
      </c>
      <c r="M247" s="28">
        <v>56068.25</v>
      </c>
    </row>
    <row r="248" spans="3:13" s="17" customFormat="1" x14ac:dyDescent="0.25">
      <c r="C248" s="29">
        <v>246</v>
      </c>
      <c r="D248" s="29">
        <v>6000045960</v>
      </c>
      <c r="E248" s="29" t="str">
        <v>إدارة مكافحة المخدرات</v>
      </c>
      <c r="F248" s="29" t="str">
        <v>تبوك</v>
      </c>
      <c r="G248" s="30">
        <v>45434</v>
      </c>
      <c r="H248" s="29" t="str">
        <v>مايو 24</v>
      </c>
      <c r="I248" s="29">
        <v>2024</v>
      </c>
      <c r="J248" s="29">
        <v>17</v>
      </c>
      <c r="K248" s="29" t="str">
        <v>مقبول من الجهة</v>
      </c>
      <c r="L248" s="29" t="str">
        <v>مسدد</v>
      </c>
      <c r="M248" s="31">
        <v>4976.05</v>
      </c>
    </row>
    <row r="249" spans="3:13" s="17" customFormat="1" x14ac:dyDescent="0.25">
      <c r="C249" s="26">
        <v>247</v>
      </c>
      <c r="D249" s="26">
        <v>6000046078</v>
      </c>
      <c r="E249" s="26" t="str">
        <v>القوات البرية</v>
      </c>
      <c r="F249" s="26" t="str">
        <v>تبوك</v>
      </c>
      <c r="G249" s="27">
        <v>45435</v>
      </c>
      <c r="H249" s="26" t="str">
        <v>مايو 24</v>
      </c>
      <c r="I249" s="26">
        <v>2024</v>
      </c>
      <c r="J249" s="26">
        <v>17</v>
      </c>
      <c r="K249" s="26" t="str">
        <v>لم ترفع الفاتورة</v>
      </c>
      <c r="L249" s="26" t="str">
        <v>مسدد</v>
      </c>
      <c r="M249" s="28">
        <v>164.45</v>
      </c>
    </row>
    <row r="250" spans="3:13" s="17" customFormat="1" x14ac:dyDescent="0.25">
      <c r="C250" s="29">
        <v>248</v>
      </c>
      <c r="D250" s="29">
        <v>6000046484</v>
      </c>
      <c r="E250" s="29" t="str">
        <v>المديرية العامة للجوازات</v>
      </c>
      <c r="F250" s="29" t="str">
        <v>مكة المكرمة</v>
      </c>
      <c r="G250" s="30">
        <v>45440</v>
      </c>
      <c r="H250" s="29" t="str">
        <v>مايو 24</v>
      </c>
      <c r="I250" s="29">
        <v>2024</v>
      </c>
      <c r="J250" s="29">
        <v>17</v>
      </c>
      <c r="K250" s="29" t="str">
        <v>مقبول من الجهة</v>
      </c>
      <c r="L250" s="29" t="str">
        <v>مسدد</v>
      </c>
      <c r="M250" s="31">
        <v>12822.5</v>
      </c>
    </row>
    <row r="251" spans="3:13" s="17" customFormat="1" x14ac:dyDescent="0.25">
      <c r="C251" s="26">
        <v>249</v>
      </c>
      <c r="D251" s="26">
        <v>6000046482</v>
      </c>
      <c r="E251" s="26" t="str">
        <v>المديرية العامة للجوازات</v>
      </c>
      <c r="F251" s="26" t="str">
        <v>مكة المكرمة</v>
      </c>
      <c r="G251" s="27">
        <v>45440</v>
      </c>
      <c r="H251" s="26" t="str">
        <v>مايو 24</v>
      </c>
      <c r="I251" s="26">
        <v>2024</v>
      </c>
      <c r="J251" s="26">
        <v>17</v>
      </c>
      <c r="K251" s="26" t="str">
        <v>مقبول من الجهة</v>
      </c>
      <c r="L251" s="26" t="str">
        <v>غير مسدد</v>
      </c>
      <c r="M251" s="28">
        <v>115</v>
      </c>
    </row>
    <row r="252" spans="3:13" s="17" customFormat="1" x14ac:dyDescent="0.25">
      <c r="C252" s="29">
        <v>250</v>
      </c>
      <c r="D252" s="29">
        <v>6000046651</v>
      </c>
      <c r="E252" s="29" t="str">
        <v>بنك التنمية الاجتماعية</v>
      </c>
      <c r="F252" s="29" t="str">
        <v>الرياض</v>
      </c>
      <c r="G252" s="30">
        <v>45441</v>
      </c>
      <c r="H252" s="29" t="str">
        <v>مايو 24</v>
      </c>
      <c r="I252" s="29">
        <v>2024</v>
      </c>
      <c r="J252" s="29">
        <v>17</v>
      </c>
      <c r="K252" s="29" t="str">
        <v>مقبول من الجهة</v>
      </c>
      <c r="L252" s="29" t="str">
        <v>مسدد</v>
      </c>
      <c r="M252" s="31">
        <v>1350.1</v>
      </c>
    </row>
    <row r="253" spans="3:13" s="17" customFormat="1" x14ac:dyDescent="0.25">
      <c r="C253" s="26">
        <v>251</v>
      </c>
      <c r="D253" s="26">
        <v>6000046704</v>
      </c>
      <c r="E253" s="26" t="str">
        <v>قوات الدفاع الجوي</v>
      </c>
      <c r="F253" s="26" t="str">
        <v>تبوك</v>
      </c>
      <c r="G253" s="27">
        <v>45442</v>
      </c>
      <c r="H253" s="26" t="str">
        <v>مايو 24</v>
      </c>
      <c r="I253" s="26">
        <v>2024</v>
      </c>
      <c r="J253" s="26">
        <v>17</v>
      </c>
      <c r="K253" s="26" t="str">
        <v>مقبول من الجهة</v>
      </c>
      <c r="L253" s="26" t="str">
        <v>مسدد</v>
      </c>
      <c r="M253" s="28">
        <v>99962.6</v>
      </c>
    </row>
    <row r="254" spans="3:13" s="17" customFormat="1" x14ac:dyDescent="0.25">
      <c r="C254" s="29">
        <v>252</v>
      </c>
      <c r="D254" s="29">
        <v>6000046685</v>
      </c>
      <c r="E254" s="29" t="str">
        <v>قوات الدفاع الجوي</v>
      </c>
      <c r="F254" s="29" t="str">
        <v>تبوك</v>
      </c>
      <c r="G254" s="30">
        <v>45442</v>
      </c>
      <c r="H254" s="29" t="str">
        <v>مايو 24</v>
      </c>
      <c r="I254" s="29">
        <v>2024</v>
      </c>
      <c r="J254" s="29">
        <v>17</v>
      </c>
      <c r="K254" s="29" t="str">
        <v>مقبول من الجهة</v>
      </c>
      <c r="L254" s="29" t="str">
        <v>مسدد</v>
      </c>
      <c r="M254" s="31">
        <v>1856.1</v>
      </c>
    </row>
    <row r="255" spans="3:13" s="17" customFormat="1" x14ac:dyDescent="0.25">
      <c r="C255" s="26">
        <v>253</v>
      </c>
      <c r="D255" s="26">
        <v>6000046849</v>
      </c>
      <c r="E255" s="26" t="str">
        <v>بلدية الشواق</v>
      </c>
      <c r="F255" s="26" t="str">
        <v>مكة المكرمة</v>
      </c>
      <c r="G255" s="27">
        <v>45445</v>
      </c>
      <c r="H255" s="26" t="str">
        <v>يونيو 24</v>
      </c>
      <c r="I255" s="26">
        <v>2024</v>
      </c>
      <c r="J255" s="26">
        <v>18</v>
      </c>
      <c r="K255" s="26" t="str">
        <v>مقبول من الجهة</v>
      </c>
      <c r="L255" s="26" t="str">
        <v>غير مسدد</v>
      </c>
      <c r="M255" s="28">
        <v>161</v>
      </c>
    </row>
    <row r="256" spans="3:13" s="17" customFormat="1" x14ac:dyDescent="0.25">
      <c r="C256" s="29">
        <v>254</v>
      </c>
      <c r="D256" s="29">
        <v>6000046881</v>
      </c>
      <c r="E256" s="29" t="str">
        <v>القوات البرية</v>
      </c>
      <c r="F256" s="29" t="str">
        <v>الرياض</v>
      </c>
      <c r="G256" s="30">
        <v>45445</v>
      </c>
      <c r="H256" s="29" t="str">
        <v>يونيو 24</v>
      </c>
      <c r="I256" s="29">
        <v>2024</v>
      </c>
      <c r="J256" s="29">
        <v>18</v>
      </c>
      <c r="K256" s="29" t="str">
        <v>مقبول من الجهة</v>
      </c>
      <c r="L256" s="29" t="str">
        <v>مسدد</v>
      </c>
      <c r="M256" s="31">
        <v>49461.5</v>
      </c>
    </row>
    <row r="257" spans="3:13" s="17" customFormat="1" x14ac:dyDescent="0.25">
      <c r="C257" s="26">
        <v>255</v>
      </c>
      <c r="D257" s="26">
        <v>6000046839</v>
      </c>
      <c r="E257" s="26" t="str">
        <v>قوات الدفاع الجوي</v>
      </c>
      <c r="F257" s="26" t="str">
        <v>الشرقية</v>
      </c>
      <c r="G257" s="27">
        <v>45445</v>
      </c>
      <c r="H257" s="26" t="str">
        <v>يونيو 24</v>
      </c>
      <c r="I257" s="26">
        <v>2024</v>
      </c>
      <c r="J257" s="26">
        <v>18</v>
      </c>
      <c r="K257" s="26" t="str">
        <v>مقبول من الجهة</v>
      </c>
      <c r="L257" s="26" t="str">
        <v>مسدد</v>
      </c>
      <c r="M257" s="28">
        <v>149988.75</v>
      </c>
    </row>
    <row r="258" spans="3:13" s="17" customFormat="1" x14ac:dyDescent="0.25">
      <c r="C258" s="29">
        <v>256</v>
      </c>
      <c r="D258" s="29">
        <v>6000047031</v>
      </c>
      <c r="E258" s="29" t="str">
        <v>أﻣﺎﻧﺔ ﻣﻨﻄﻘﺔ الرياض</v>
      </c>
      <c r="F258" s="29" t="str">
        <v>الرياض</v>
      </c>
      <c r="G258" s="30">
        <v>45446</v>
      </c>
      <c r="H258" s="29" t="str">
        <v>يونيو 24</v>
      </c>
      <c r="I258" s="29">
        <v>2024</v>
      </c>
      <c r="J258" s="29">
        <v>18</v>
      </c>
      <c r="K258" s="29" t="str">
        <v>مقبول من الجهة</v>
      </c>
      <c r="L258" s="29" t="str">
        <v>مسدد</v>
      </c>
      <c r="M258" s="31">
        <v>92</v>
      </c>
    </row>
    <row r="259" spans="3:13" s="17" customFormat="1" x14ac:dyDescent="0.25">
      <c r="C259" s="26">
        <v>257</v>
      </c>
      <c r="D259" s="26">
        <v>6000046949</v>
      </c>
      <c r="E259" s="26" t="str">
        <v>بلدية البدع</v>
      </c>
      <c r="F259" s="26" t="str">
        <v>تبوك</v>
      </c>
      <c r="G259" s="27">
        <v>45446</v>
      </c>
      <c r="H259" s="26" t="str">
        <v>يونيو 24</v>
      </c>
      <c r="I259" s="26">
        <v>2024</v>
      </c>
      <c r="J259" s="26">
        <v>18</v>
      </c>
      <c r="K259" s="26" t="str">
        <v>مقبول من الجهة</v>
      </c>
      <c r="L259" s="26" t="str">
        <v>مسدد</v>
      </c>
      <c r="M259" s="28">
        <v>7938.45</v>
      </c>
    </row>
    <row r="260" spans="3:13" s="17" customFormat="1" x14ac:dyDescent="0.25">
      <c r="C260" s="29">
        <v>258</v>
      </c>
      <c r="D260" s="29">
        <v>6000047371</v>
      </c>
      <c r="E260" s="29" t="str">
        <v>إدارة مكافحة المخدرات</v>
      </c>
      <c r="F260" s="29" t="str">
        <v>المدينة المنورة</v>
      </c>
      <c r="G260" s="30">
        <v>45449</v>
      </c>
      <c r="H260" s="29" t="str">
        <v>يونيو 24</v>
      </c>
      <c r="I260" s="29">
        <v>2024</v>
      </c>
      <c r="J260" s="29">
        <v>18</v>
      </c>
      <c r="K260" s="29" t="str">
        <v>مقبول من الجهة</v>
      </c>
      <c r="L260" s="29" t="str">
        <v>مسدد</v>
      </c>
      <c r="M260" s="31">
        <v>5372.8</v>
      </c>
    </row>
    <row r="261" spans="3:13" s="17" customFormat="1" x14ac:dyDescent="0.25">
      <c r="C261" s="26">
        <v>259</v>
      </c>
      <c r="D261" s="26">
        <v>6000047388</v>
      </c>
      <c r="E261" s="26" t="str">
        <v>قوات الدفاع الجوي</v>
      </c>
      <c r="F261" s="26" t="str">
        <v>مكة المكرمة</v>
      </c>
      <c r="G261" s="27">
        <v>45449</v>
      </c>
      <c r="H261" s="26" t="str">
        <v>يونيو 24</v>
      </c>
      <c r="I261" s="26">
        <v>2024</v>
      </c>
      <c r="J261" s="26">
        <v>18</v>
      </c>
      <c r="K261" s="26" t="str">
        <v>مقبول من الجهة</v>
      </c>
      <c r="L261" s="26" t="str">
        <v>مسدد</v>
      </c>
      <c r="M261" s="28">
        <v>42033.65</v>
      </c>
    </row>
    <row r="262" spans="3:13" s="17" customFormat="1" x14ac:dyDescent="0.25">
      <c r="C262" s="29">
        <v>260</v>
      </c>
      <c r="D262" s="29">
        <v>6000047704</v>
      </c>
      <c r="E262" s="29" t="str">
        <v>المديرية العامة للجوازات</v>
      </c>
      <c r="F262" s="29" t="str">
        <v>مكة المكرمة</v>
      </c>
      <c r="G262" s="30">
        <v>45453</v>
      </c>
      <c r="H262" s="29" t="str">
        <v>يونيو 24</v>
      </c>
      <c r="I262" s="29">
        <v>2024</v>
      </c>
      <c r="J262" s="29">
        <v>18</v>
      </c>
      <c r="K262" s="29" t="str">
        <v>مقبول من الجهة</v>
      </c>
      <c r="L262" s="29" t="str">
        <v>غير مسدد</v>
      </c>
      <c r="M262" s="31">
        <v>2622</v>
      </c>
    </row>
    <row r="263" spans="3:13" s="17" customFormat="1" x14ac:dyDescent="0.25">
      <c r="C263" s="26">
        <v>261</v>
      </c>
      <c r="D263" s="26">
        <v>6000047722</v>
      </c>
      <c r="E263" s="26" t="str">
        <v>المديرية العامة للجوازات</v>
      </c>
      <c r="F263" s="26" t="str">
        <v>الرياض</v>
      </c>
      <c r="G263" s="27">
        <v>45453</v>
      </c>
      <c r="H263" s="26" t="str">
        <v>يونيو 24</v>
      </c>
      <c r="I263" s="26">
        <v>2024</v>
      </c>
      <c r="J263" s="26">
        <v>18</v>
      </c>
      <c r="K263" s="26" t="str">
        <v>مقبول من الجهة</v>
      </c>
      <c r="L263" s="26" t="str">
        <v>مسدد</v>
      </c>
      <c r="M263" s="28">
        <v>869.4</v>
      </c>
    </row>
    <row r="264" spans="3:13" s="17" customFormat="1" x14ac:dyDescent="0.25">
      <c r="C264" s="29">
        <v>262</v>
      </c>
      <c r="D264" s="29">
        <v>6000047712</v>
      </c>
      <c r="E264" s="29" t="str">
        <v>المديرية العامة للجوازات</v>
      </c>
      <c r="F264" s="29" t="str">
        <v>الشرقية</v>
      </c>
      <c r="G264" s="30">
        <v>45453</v>
      </c>
      <c r="H264" s="29" t="str">
        <v>يونيو 24</v>
      </c>
      <c r="I264" s="29">
        <v>2024</v>
      </c>
      <c r="J264" s="29">
        <v>18</v>
      </c>
      <c r="K264" s="29" t="str">
        <v>مقبول من الجهة</v>
      </c>
      <c r="L264" s="29" t="str">
        <v>مسدد</v>
      </c>
      <c r="M264" s="31">
        <v>488.75</v>
      </c>
    </row>
    <row r="265" spans="3:13" s="17" customFormat="1" x14ac:dyDescent="0.25">
      <c r="C265" s="26">
        <v>263</v>
      </c>
      <c r="D265" s="26">
        <v>6000047700</v>
      </c>
      <c r="E265" s="26" t="str">
        <v>المديرية العامة للجوازات</v>
      </c>
      <c r="F265" s="26" t="str">
        <v>الباحة</v>
      </c>
      <c r="G265" s="27">
        <v>45453</v>
      </c>
      <c r="H265" s="26" t="str">
        <v>يونيو 24</v>
      </c>
      <c r="I265" s="26">
        <v>2024</v>
      </c>
      <c r="J265" s="26">
        <v>18</v>
      </c>
      <c r="K265" s="26" t="str">
        <v>مقبول من الجهة</v>
      </c>
      <c r="L265" s="26" t="str">
        <v>غير مسدد</v>
      </c>
      <c r="M265" s="28">
        <v>258.75</v>
      </c>
    </row>
    <row r="266" spans="3:13" s="17" customFormat="1" x14ac:dyDescent="0.25">
      <c r="C266" s="29">
        <v>264</v>
      </c>
      <c r="D266" s="29">
        <v>6000047702</v>
      </c>
      <c r="E266" s="29" t="str">
        <v>المديرية العامة للجوازات</v>
      </c>
      <c r="F266" s="29" t="str">
        <v>مكة المكرمة</v>
      </c>
      <c r="G266" s="30">
        <v>45453</v>
      </c>
      <c r="H266" s="29" t="str">
        <v>يونيو 24</v>
      </c>
      <c r="I266" s="29">
        <v>2024</v>
      </c>
      <c r="J266" s="29">
        <v>18</v>
      </c>
      <c r="K266" s="29" t="str">
        <v>لم ترفع الفاتورة</v>
      </c>
      <c r="L266" s="29" t="str">
        <v>غير مسدد</v>
      </c>
      <c r="M266" s="31">
        <v>40.25</v>
      </c>
    </row>
    <row r="267" spans="3:13" s="17" customFormat="1" x14ac:dyDescent="0.25">
      <c r="C267" s="26">
        <v>265</v>
      </c>
      <c r="D267" s="26">
        <v>6000047680</v>
      </c>
      <c r="E267" s="26" t="str">
        <v>الشؤون الصحية بوزارة الحرس الوطني</v>
      </c>
      <c r="F267" s="26" t="str">
        <v>الرياض</v>
      </c>
      <c r="G267" s="27">
        <v>45453</v>
      </c>
      <c r="H267" s="26" t="str">
        <v>يونيو 24</v>
      </c>
      <c r="I267" s="26">
        <v>2024</v>
      </c>
      <c r="J267" s="26">
        <v>18</v>
      </c>
      <c r="K267" s="26" t="str">
        <v>لم ترفع الفاتورة</v>
      </c>
      <c r="L267" s="26" t="str">
        <v>غير مسدد</v>
      </c>
      <c r="M267" s="28">
        <v>79925</v>
      </c>
    </row>
    <row r="268" spans="3:13" s="17" customFormat="1" x14ac:dyDescent="0.25">
      <c r="C268" s="29">
        <v>266</v>
      </c>
      <c r="D268" s="29">
        <v>6000047785</v>
      </c>
      <c r="E268" s="29" t="str">
        <v>القوات البرية</v>
      </c>
      <c r="F268" s="29" t="str">
        <v>جازان</v>
      </c>
      <c r="G268" s="30">
        <v>45454</v>
      </c>
      <c r="H268" s="29" t="str">
        <v>يونيو 24</v>
      </c>
      <c r="I268" s="29">
        <v>2024</v>
      </c>
      <c r="J268" s="29">
        <v>18</v>
      </c>
      <c r="K268" s="29" t="str">
        <v>مقبول من الجهة</v>
      </c>
      <c r="L268" s="29" t="str">
        <v>غير مسدد</v>
      </c>
      <c r="M268" s="31">
        <v>271644.95</v>
      </c>
    </row>
    <row r="269" spans="3:13" s="17" customFormat="1" x14ac:dyDescent="0.25">
      <c r="C269" s="26">
        <v>267</v>
      </c>
      <c r="D269" s="26">
        <v>6000047898</v>
      </c>
      <c r="E269" s="26" t="str">
        <v>تجمع الرياض الصحي الأول</v>
      </c>
      <c r="F269" s="26" t="str">
        <v>الرياض</v>
      </c>
      <c r="G269" s="27">
        <v>45455</v>
      </c>
      <c r="H269" s="26" t="str">
        <v>يونيو 24</v>
      </c>
      <c r="I269" s="26">
        <v>2024</v>
      </c>
      <c r="J269" s="26">
        <v>18</v>
      </c>
      <c r="K269" s="26" t="str">
        <v>مستند تم إرساله</v>
      </c>
      <c r="L269" s="26" t="str">
        <v>غير مسدد</v>
      </c>
      <c r="M269" s="28">
        <v>198938.5</v>
      </c>
    </row>
    <row r="270" spans="3:13" s="17" customFormat="1" x14ac:dyDescent="0.25">
      <c r="C270" s="29">
        <v>268</v>
      </c>
      <c r="D270" s="29">
        <v>6000047944</v>
      </c>
      <c r="E270" s="29" t="str">
        <v>بلدية محافظة الخفجى</v>
      </c>
      <c r="F270" s="29" t="str">
        <v>الشرقية</v>
      </c>
      <c r="G270" s="30">
        <v>45456</v>
      </c>
      <c r="H270" s="29" t="str">
        <v>يونيو 24</v>
      </c>
      <c r="I270" s="29">
        <v>2024</v>
      </c>
      <c r="J270" s="29">
        <v>18</v>
      </c>
      <c r="K270" s="29" t="str">
        <v>مقبول من الجهة</v>
      </c>
      <c r="L270" s="29" t="str">
        <v>غير مسدد</v>
      </c>
      <c r="M270" s="31">
        <v>30699.25</v>
      </c>
    </row>
    <row r="271" spans="3:13" s="17" customFormat="1" x14ac:dyDescent="0.25">
      <c r="C271" s="26">
        <v>269</v>
      </c>
      <c r="D271" s="26">
        <v>6000048332</v>
      </c>
      <c r="E271" s="26" t="str">
        <v>إدارة التعليم بمنطقة مكة المكرمة</v>
      </c>
      <c r="F271" s="26" t="str">
        <v>مكة المكرمة</v>
      </c>
      <c r="G271" s="27">
        <v>45469</v>
      </c>
      <c r="H271" s="26" t="str">
        <v>يونيو 24</v>
      </c>
      <c r="I271" s="26">
        <v>2024</v>
      </c>
      <c r="J271" s="26">
        <v>18</v>
      </c>
      <c r="K271" s="26" t="str">
        <v>مقبول من الجهة</v>
      </c>
      <c r="L271" s="26" t="str">
        <v>غير مسدد</v>
      </c>
      <c r="M271" s="28">
        <v>27370</v>
      </c>
    </row>
    <row r="272" spans="3:13" s="17" customFormat="1" x14ac:dyDescent="0.25">
      <c r="C272" s="29">
        <v>270</v>
      </c>
      <c r="D272" s="29">
        <v>6000048252</v>
      </c>
      <c r="E272" s="29" t="str">
        <v>المديرية العامة للأحوال المدنية</v>
      </c>
      <c r="F272" s="29" t="str">
        <v>الرياض</v>
      </c>
      <c r="G272" s="30">
        <v>45469</v>
      </c>
      <c r="H272" s="29" t="str">
        <v>يونيو 24</v>
      </c>
      <c r="I272" s="29">
        <v>2024</v>
      </c>
      <c r="J272" s="29">
        <v>18</v>
      </c>
      <c r="K272" s="29" t="str">
        <v>مقبول من الجهة</v>
      </c>
      <c r="L272" s="29" t="str">
        <v>غير مسدد</v>
      </c>
      <c r="M272" s="31">
        <v>355838.75</v>
      </c>
    </row>
    <row r="273" spans="3:13" s="17" customFormat="1" x14ac:dyDescent="0.25">
      <c r="C273" s="26">
        <v>271</v>
      </c>
      <c r="D273" s="26">
        <v>6000048347</v>
      </c>
      <c r="E273" s="26" t="str">
        <v>ديوان المظالم</v>
      </c>
      <c r="F273" s="26" t="str">
        <v>الرياض</v>
      </c>
      <c r="G273" s="27">
        <v>45469</v>
      </c>
      <c r="H273" s="26" t="str">
        <v>يونيو 24</v>
      </c>
      <c r="I273" s="26">
        <v>2024</v>
      </c>
      <c r="J273" s="26">
        <v>18</v>
      </c>
      <c r="K273" s="26" t="str">
        <v>مستند تم إرساله</v>
      </c>
      <c r="L273" s="26" t="str">
        <v>غير مسدد</v>
      </c>
      <c r="M273" s="28">
        <v>32855.5</v>
      </c>
    </row>
    <row r="274" spans="3:13" s="17" customFormat="1" x14ac:dyDescent="0.25">
      <c r="C274" s="29">
        <v>272</v>
      </c>
      <c r="D274" s="29">
        <v>6000048460</v>
      </c>
      <c r="E274" s="29" t="str">
        <v>وزارة البيئة والمياه والزراعة</v>
      </c>
      <c r="F274" s="29" t="str">
        <v>مكة المكرمة</v>
      </c>
      <c r="G274" s="30">
        <v>45470</v>
      </c>
      <c r="H274" s="29" t="str">
        <v>يونيو 24</v>
      </c>
      <c r="I274" s="29">
        <v>2024</v>
      </c>
      <c r="J274" s="29">
        <v>18</v>
      </c>
      <c r="K274" s="29" t="str">
        <v>مقبول من الجهة</v>
      </c>
      <c r="L274" s="29" t="str">
        <v>غير مسدد</v>
      </c>
      <c r="M274" s="31">
        <v>322</v>
      </c>
    </row>
    <row r="275" spans="3:13" s="17" customFormat="1" x14ac:dyDescent="0.25">
      <c r="C275" s="26">
        <v>273</v>
      </c>
      <c r="D275" s="26">
        <v>6000048854</v>
      </c>
      <c r="E275" s="26" t="str">
        <v>تجمع الرياض الصحي الأول</v>
      </c>
      <c r="F275" s="26" t="str">
        <v>الرياض</v>
      </c>
      <c r="G275" s="27">
        <v>45476</v>
      </c>
      <c r="H275" s="26" t="str">
        <v>يوليو 24</v>
      </c>
      <c r="I275" s="26">
        <v>2024</v>
      </c>
      <c r="J275" s="26">
        <v>19</v>
      </c>
      <c r="K275" s="26" t="str">
        <v>مقبول من الجهة</v>
      </c>
      <c r="L275" s="26" t="str">
        <v>غير مسدد</v>
      </c>
      <c r="M275" s="28">
        <v>59080.1</v>
      </c>
    </row>
    <row r="276" spans="3:13" s="17" customFormat="1" x14ac:dyDescent="0.25">
      <c r="C276" s="29">
        <v>274</v>
      </c>
      <c r="D276" s="29">
        <v>6000048940</v>
      </c>
      <c r="E276" s="29" t="str">
        <v>إدارة التعليم بمحافظة عنيزة</v>
      </c>
      <c r="F276" s="29" t="str">
        <v>القصيم</v>
      </c>
      <c r="G276" s="30">
        <v>45477</v>
      </c>
      <c r="H276" s="29" t="str">
        <v>يوليو 24</v>
      </c>
      <c r="I276" s="29">
        <v>2024</v>
      </c>
      <c r="J276" s="29">
        <v>19</v>
      </c>
      <c r="K276" s="29" t="str">
        <v>مقبول من الجهة</v>
      </c>
      <c r="L276" s="29" t="str">
        <v>غير مسدد</v>
      </c>
      <c r="M276" s="31">
        <v>4414.8500000000004</v>
      </c>
    </row>
    <row r="277" spans="3:13" s="17" customFormat="1" x14ac:dyDescent="0.25">
      <c r="C277" s="26">
        <v>275</v>
      </c>
      <c r="D277" s="26">
        <v>6000049169</v>
      </c>
      <c r="E277" s="26" t="str">
        <v>قوات الدفاع الجوي</v>
      </c>
      <c r="F277" s="26" t="str">
        <v>مكة المكرمة</v>
      </c>
      <c r="G277" s="27">
        <v>45481</v>
      </c>
      <c r="H277" s="26" t="str">
        <v>يوليو 24</v>
      </c>
      <c r="I277" s="26">
        <v>2024</v>
      </c>
      <c r="J277" s="26">
        <v>19</v>
      </c>
      <c r="K277" s="26" t="str">
        <v>مقبول من الجهة</v>
      </c>
      <c r="L277" s="26" t="str">
        <v>غير مسدد</v>
      </c>
      <c r="M277" s="28">
        <v>69124.2</v>
      </c>
    </row>
    <row r="278" spans="3:13" s="17" customFormat="1" x14ac:dyDescent="0.25">
      <c r="C278" s="29">
        <v>276</v>
      </c>
      <c r="D278" s="29">
        <v>6000049213</v>
      </c>
      <c r="E278" s="29" t="str">
        <v>وزارة الشـؤون الاسلامية والدعوة والإرشاد</v>
      </c>
      <c r="F278" s="29" t="str">
        <v>الرياض</v>
      </c>
      <c r="G278" s="30">
        <v>45481</v>
      </c>
      <c r="H278" s="29" t="str">
        <v>يوليو 24</v>
      </c>
      <c r="I278" s="29">
        <v>2024</v>
      </c>
      <c r="J278" s="29">
        <v>19</v>
      </c>
      <c r="K278" s="29" t="str">
        <v>لم ترفع الفاتورة</v>
      </c>
      <c r="L278" s="29" t="str">
        <v>غير مسدد</v>
      </c>
      <c r="M278" s="31">
        <v>2058.5</v>
      </c>
    </row>
    <row r="279" spans="3:13" s="17" customFormat="1" x14ac:dyDescent="0.25">
      <c r="C279" s="26">
        <v>277</v>
      </c>
      <c r="D279" s="26">
        <v>6000049367</v>
      </c>
      <c r="E279" s="26" t="str">
        <v>المديرية العامة للجوازات</v>
      </c>
      <c r="F279" s="26" t="str">
        <v>الرياض</v>
      </c>
      <c r="G279" s="27">
        <v>45482</v>
      </c>
      <c r="H279" s="26" t="str">
        <v>يوليو 24</v>
      </c>
      <c r="I279" s="26">
        <v>2024</v>
      </c>
      <c r="J279" s="26">
        <v>19</v>
      </c>
      <c r="K279" s="26" t="str">
        <v>مقبول من الجهة</v>
      </c>
      <c r="L279" s="26" t="str">
        <v>غير مسدد</v>
      </c>
      <c r="M279" s="28">
        <v>845.25</v>
      </c>
    </row>
    <row r="280" spans="3:13" s="17" customFormat="1" x14ac:dyDescent="0.25">
      <c r="C280" s="29">
        <v>278</v>
      </c>
      <c r="D280" s="29">
        <v>6000049638</v>
      </c>
      <c r="E280" s="29" t="str">
        <v>إدارة مكافحة المخدرات</v>
      </c>
      <c r="F280" s="29" t="str">
        <v>المدينة المنورة</v>
      </c>
      <c r="G280" s="30">
        <v>45484</v>
      </c>
      <c r="H280" s="29" t="str">
        <v>يوليو 24</v>
      </c>
      <c r="I280" s="29">
        <v>2024</v>
      </c>
      <c r="J280" s="29">
        <v>19</v>
      </c>
      <c r="K280" s="29" t="str">
        <v>مقبول من الجهة</v>
      </c>
      <c r="L280" s="29" t="str">
        <v>غير مسدد</v>
      </c>
      <c r="M280" s="31">
        <v>9830.2000000000007</v>
      </c>
    </row>
    <row r="281" spans="3:13" s="17" customFormat="1" x14ac:dyDescent="0.25">
      <c r="C281" s="26">
        <v>279</v>
      </c>
      <c r="D281" s="26">
        <v>6000049628</v>
      </c>
      <c r="E281" s="26" t="str">
        <v>إدارة مكافحة المخدرات</v>
      </c>
      <c r="F281" s="26" t="str">
        <v>نجران</v>
      </c>
      <c r="G281" s="27">
        <v>45484</v>
      </c>
      <c r="H281" s="26" t="str">
        <v>يوليو 24</v>
      </c>
      <c r="I281" s="26">
        <v>2024</v>
      </c>
      <c r="J281" s="26">
        <v>19</v>
      </c>
      <c r="K281" s="26" t="str">
        <v>لم ترفع الفاتورة</v>
      </c>
      <c r="L281" s="26" t="str">
        <v>غير مسدد</v>
      </c>
      <c r="M281" s="28">
        <v>24610</v>
      </c>
    </row>
    <row r="282" spans="3:13" s="17" customFormat="1" x14ac:dyDescent="0.25">
      <c r="C282" s="29">
        <v>280</v>
      </c>
      <c r="D282" s="29">
        <v>6000049783</v>
      </c>
      <c r="E282" s="29" t="str">
        <v>القوات البرية</v>
      </c>
      <c r="F282" s="29" t="str">
        <v>الشرقية</v>
      </c>
      <c r="G282" s="30">
        <v>45487</v>
      </c>
      <c r="H282" s="29" t="str">
        <v>يوليو 24</v>
      </c>
      <c r="I282" s="29">
        <v>2024</v>
      </c>
      <c r="J282" s="29">
        <v>19</v>
      </c>
      <c r="K282" s="29" t="str">
        <v>مقبول من الجهة</v>
      </c>
      <c r="L282" s="29" t="str">
        <v>غير مسدد</v>
      </c>
      <c r="M282" s="31">
        <v>2018.25</v>
      </c>
    </row>
    <row r="283" spans="3:13" s="17" customFormat="1" x14ac:dyDescent="0.25">
      <c r="C283" s="26">
        <v>281</v>
      </c>
      <c r="D283" s="26">
        <v>6000049838</v>
      </c>
      <c r="E283" s="26" t="str">
        <v>تجمع الطائف الصحي</v>
      </c>
      <c r="F283" s="26" t="str">
        <v>مكة المكرمة</v>
      </c>
      <c r="G283" s="27">
        <v>45488</v>
      </c>
      <c r="H283" s="26" t="str">
        <v>يوليو 24</v>
      </c>
      <c r="I283" s="26">
        <v>2024</v>
      </c>
      <c r="J283" s="26">
        <v>19</v>
      </c>
      <c r="K283" s="26" t="str">
        <v>مستند تم إرساله</v>
      </c>
      <c r="L283" s="26" t="str">
        <v>غير مسدد</v>
      </c>
      <c r="M283" s="28">
        <v>7705</v>
      </c>
    </row>
    <row r="284" spans="3:13" s="17" customFormat="1" x14ac:dyDescent="0.25">
      <c r="C284" s="29">
        <v>282</v>
      </c>
      <c r="D284" s="29">
        <v>6000050017</v>
      </c>
      <c r="E284" s="29" t="str">
        <v>وزارة البيئة والمياه والزراعة</v>
      </c>
      <c r="F284" s="29" t="str">
        <v>المدينة المنورة</v>
      </c>
      <c r="G284" s="30">
        <v>45489</v>
      </c>
      <c r="H284" s="29" t="str">
        <v>يوليو 24</v>
      </c>
      <c r="I284" s="29">
        <v>2024</v>
      </c>
      <c r="J284" s="29">
        <v>19</v>
      </c>
      <c r="K284" s="29" t="str">
        <v>مقبول من الجهة</v>
      </c>
      <c r="L284" s="29" t="str">
        <v>غير مسدد</v>
      </c>
      <c r="M284" s="31">
        <v>2019.4</v>
      </c>
    </row>
    <row r="285" spans="3:13" s="17" customFormat="1" x14ac:dyDescent="0.25">
      <c r="C285" s="26">
        <v>283</v>
      </c>
      <c r="D285" s="26">
        <v>6000050278</v>
      </c>
      <c r="E285" s="26" t="str">
        <v>المديرية العامة للجوازات</v>
      </c>
      <c r="F285" s="26" t="str">
        <v>حائل</v>
      </c>
      <c r="G285" s="27">
        <v>45494</v>
      </c>
      <c r="H285" s="26" t="str">
        <v>يوليو 24</v>
      </c>
      <c r="I285" s="26">
        <v>2024</v>
      </c>
      <c r="J285" s="26">
        <v>19</v>
      </c>
      <c r="K285" s="26" t="str">
        <v>مقبول من الجهة</v>
      </c>
      <c r="L285" s="26" t="str">
        <v>غير مسدد</v>
      </c>
      <c r="M285" s="28">
        <v>1090.2</v>
      </c>
    </row>
    <row r="286" spans="3:13" s="17" customFormat="1" x14ac:dyDescent="0.25">
      <c r="C286" s="29">
        <v>284</v>
      </c>
      <c r="D286" s="29">
        <v>6000050291</v>
      </c>
      <c r="E286" s="29" t="str">
        <v>المديرية العامة للجوازات</v>
      </c>
      <c r="F286" s="29" t="str">
        <v>الرياض</v>
      </c>
      <c r="G286" s="30">
        <v>45494</v>
      </c>
      <c r="H286" s="29" t="str">
        <v>يوليو 24</v>
      </c>
      <c r="I286" s="29">
        <v>2024</v>
      </c>
      <c r="J286" s="29">
        <v>19</v>
      </c>
      <c r="K286" s="29" t="str">
        <v>مقبول من الجهة</v>
      </c>
      <c r="L286" s="29" t="str">
        <v>غير مسدد</v>
      </c>
      <c r="M286" s="31">
        <v>207</v>
      </c>
    </row>
    <row r="287" spans="3:13" s="17" customFormat="1" x14ac:dyDescent="0.25">
      <c r="C287" s="26">
        <v>285</v>
      </c>
      <c r="D287" s="26">
        <v>6000050440</v>
      </c>
      <c r="E287" s="26" t="str">
        <v>المديرية العامة للجوازات</v>
      </c>
      <c r="F287" s="26" t="str">
        <v>القصيم</v>
      </c>
      <c r="G287" s="27">
        <v>45495</v>
      </c>
      <c r="H287" s="26" t="str">
        <v>يوليو 24</v>
      </c>
      <c r="I287" s="26">
        <v>2024</v>
      </c>
      <c r="J287" s="26">
        <v>19</v>
      </c>
      <c r="K287" s="26" t="str">
        <v>مقبول من الجهة</v>
      </c>
      <c r="L287" s="26" t="str">
        <v>غير مسدد</v>
      </c>
      <c r="M287" s="28">
        <v>1207.5</v>
      </c>
    </row>
    <row r="288" spans="3:13" s="17" customFormat="1" x14ac:dyDescent="0.25">
      <c r="C288" s="29">
        <v>286</v>
      </c>
      <c r="D288" s="29">
        <v>6000050386</v>
      </c>
      <c r="E288" s="29" t="str">
        <v>المديرية العامة للجوازات</v>
      </c>
      <c r="F288" s="29" t="str">
        <v>الرياض</v>
      </c>
      <c r="G288" s="30">
        <v>45495</v>
      </c>
      <c r="H288" s="29" t="str">
        <v>يوليو 24</v>
      </c>
      <c r="I288" s="29">
        <v>2024</v>
      </c>
      <c r="J288" s="29">
        <v>19</v>
      </c>
      <c r="K288" s="29" t="str">
        <v>لم ترفع الفاتورة</v>
      </c>
      <c r="L288" s="29" t="str">
        <v>غير مسدد</v>
      </c>
      <c r="M288" s="31">
        <v>120.75</v>
      </c>
    </row>
    <row r="289" spans="3:13" s="17" customFormat="1" x14ac:dyDescent="0.25">
      <c r="C289" s="26">
        <v>287</v>
      </c>
      <c r="D289" s="26">
        <v>6000050460</v>
      </c>
      <c r="E289" s="26" t="str">
        <v>الرئاسة العامة لهيئات الأمر بالمعروف والنهي عن المنكر</v>
      </c>
      <c r="F289" s="26" t="str">
        <v>عسير</v>
      </c>
      <c r="G289" s="27">
        <v>45496</v>
      </c>
      <c r="H289" s="26" t="str">
        <v>يوليو 24</v>
      </c>
      <c r="I289" s="26">
        <v>2024</v>
      </c>
      <c r="J289" s="26">
        <v>19</v>
      </c>
      <c r="K289" s="26" t="str">
        <v>مقبول من الجهة</v>
      </c>
      <c r="L289" s="26" t="str">
        <v>غير مسدد</v>
      </c>
      <c r="M289" s="28">
        <v>138</v>
      </c>
    </row>
    <row r="290" spans="3:13" s="17" customFormat="1" x14ac:dyDescent="0.25">
      <c r="C290" s="29">
        <v>288</v>
      </c>
      <c r="D290" s="29">
        <v>6000051130</v>
      </c>
      <c r="E290" s="29" t="str">
        <v>إدارة مكافحة المخدرات</v>
      </c>
      <c r="F290" s="29" t="str">
        <v>جازان</v>
      </c>
      <c r="G290" s="30">
        <v>45505</v>
      </c>
      <c r="H290" s="29" t="str">
        <v>أغسطس 24</v>
      </c>
      <c r="I290" s="29">
        <v>2024</v>
      </c>
      <c r="J290" s="29">
        <v>20</v>
      </c>
      <c r="K290" s="29" t="str">
        <v>مقبول من الجهة</v>
      </c>
      <c r="L290" s="29" t="str">
        <v>غير مسدد</v>
      </c>
      <c r="M290" s="31">
        <v>39071.25</v>
      </c>
    </row>
    <row r="291" spans="3:13" s="17" customFormat="1" x14ac:dyDescent="0.25">
      <c r="C291" s="26">
        <v>289</v>
      </c>
      <c r="D291" s="26">
        <v>6000051222</v>
      </c>
      <c r="E291" s="26" t="str">
        <v>وزارة العدل - الديوان العام</v>
      </c>
      <c r="F291" s="26" t="str">
        <v>نجران</v>
      </c>
      <c r="G291" s="27">
        <v>45508</v>
      </c>
      <c r="H291" s="26" t="str">
        <v>أغسطس 24</v>
      </c>
      <c r="I291" s="26">
        <v>2024</v>
      </c>
      <c r="J291" s="26">
        <v>20</v>
      </c>
      <c r="K291" s="26" t="str">
        <v>مقبول من الجهة</v>
      </c>
      <c r="L291" s="26" t="str">
        <v>غير مسدد</v>
      </c>
      <c r="M291" s="28">
        <v>494.5</v>
      </c>
    </row>
    <row r="292" spans="3:13" s="17" customFormat="1" x14ac:dyDescent="0.25">
      <c r="C292" s="29">
        <v>290</v>
      </c>
      <c r="D292" s="29">
        <v>6000051575</v>
      </c>
      <c r="E292" s="29" t="str">
        <v>مدينة الملك عبدالله الطبية بالعاصمة المقدسة</v>
      </c>
      <c r="F292" s="29" t="str">
        <v>مكة المكرمة</v>
      </c>
      <c r="G292" s="30">
        <v>45511</v>
      </c>
      <c r="H292" s="29" t="str">
        <v>أغسطس 24</v>
      </c>
      <c r="I292" s="29">
        <v>2024</v>
      </c>
      <c r="J292" s="29">
        <v>20</v>
      </c>
      <c r="K292" s="29" t="str">
        <v>مقبول من الجهة</v>
      </c>
      <c r="L292" s="29" t="str">
        <v>غير مسدد</v>
      </c>
      <c r="M292" s="31">
        <v>13277.9</v>
      </c>
    </row>
    <row r="293" spans="3:13" s="17" customFormat="1" x14ac:dyDescent="0.25">
      <c r="C293" s="26">
        <v>291</v>
      </c>
      <c r="D293" s="26">
        <v>6000051633</v>
      </c>
      <c r="E293" s="26" t="str">
        <v>وزارة البيئة والمياه والزراعة</v>
      </c>
      <c r="F293" s="26" t="str">
        <v>الشرقية</v>
      </c>
      <c r="G293" s="27">
        <v>45512</v>
      </c>
      <c r="H293" s="26" t="str">
        <v>أغسطس 24</v>
      </c>
      <c r="I293" s="26">
        <v>2024</v>
      </c>
      <c r="J293" s="26">
        <v>20</v>
      </c>
      <c r="K293" s="26" t="str">
        <v>مقبول من الجهة</v>
      </c>
      <c r="L293" s="26" t="str">
        <v>غير مسدد</v>
      </c>
      <c r="M293" s="28">
        <v>2438</v>
      </c>
    </row>
    <row r="294" spans="3:13" s="17" customFormat="1" x14ac:dyDescent="0.25">
      <c r="C294" s="29">
        <v>292</v>
      </c>
      <c r="D294" s="29">
        <v>6000052024</v>
      </c>
      <c r="E294" s="29" t="str">
        <v>أمارة منطقة الباحة</v>
      </c>
      <c r="F294" s="29" t="str">
        <v>الباحة</v>
      </c>
      <c r="G294" s="30">
        <v>45516</v>
      </c>
      <c r="H294" s="29" t="str">
        <v>أغسطس 24</v>
      </c>
      <c r="I294" s="29">
        <v>2024</v>
      </c>
      <c r="J294" s="29">
        <v>20</v>
      </c>
      <c r="K294" s="29" t="str">
        <v>مقبول من الجهة</v>
      </c>
      <c r="L294" s="29" t="str">
        <v>غير مسدد</v>
      </c>
      <c r="M294" s="31">
        <v>1472</v>
      </c>
    </row>
    <row r="295" spans="3:13" s="17" customFormat="1" x14ac:dyDescent="0.25">
      <c r="C295" s="26">
        <v>293</v>
      </c>
      <c r="D295" s="26">
        <v>6000052194</v>
      </c>
      <c r="E295" s="26" t="str">
        <v>المديرية العامة للأحوال المدنية</v>
      </c>
      <c r="F295" s="26" t="str">
        <v>الرياض</v>
      </c>
      <c r="G295" s="27">
        <v>45518</v>
      </c>
      <c r="H295" s="26" t="str">
        <v>أغسطس 24</v>
      </c>
      <c r="I295" s="26">
        <v>2024</v>
      </c>
      <c r="J295" s="26">
        <v>20</v>
      </c>
      <c r="K295" s="26" t="str">
        <v>مقبول من الجهة</v>
      </c>
      <c r="L295" s="26" t="str">
        <v>غير مسدد</v>
      </c>
      <c r="M295" s="28">
        <v>6624</v>
      </c>
    </row>
    <row r="296" spans="3:13" s="17" customFormat="1" x14ac:dyDescent="0.25">
      <c r="C296" s="29">
        <v>294</v>
      </c>
      <c r="D296" s="29">
        <v>6000052247</v>
      </c>
      <c r="E296" s="29" t="str">
        <v>إدارة مكافحة المخدرات</v>
      </c>
      <c r="F296" s="29" t="str">
        <v>القصيم</v>
      </c>
      <c r="G296" s="30">
        <v>45518</v>
      </c>
      <c r="H296" s="29" t="str">
        <v>أغسطس 24</v>
      </c>
      <c r="I296" s="29">
        <v>2024</v>
      </c>
      <c r="J296" s="29">
        <v>20</v>
      </c>
      <c r="K296" s="29" t="str">
        <v>مقبول من الجهة</v>
      </c>
      <c r="L296" s="29" t="str">
        <v>غير مسدد</v>
      </c>
      <c r="M296" s="31">
        <v>28775.3</v>
      </c>
    </row>
    <row r="297" spans="3:13" s="17" customFormat="1" x14ac:dyDescent="0.25">
      <c r="C297" s="26">
        <v>295</v>
      </c>
      <c r="D297" s="26">
        <v>6000052234</v>
      </c>
      <c r="E297" s="26" t="str">
        <v>بلدية محافظة المخواة</v>
      </c>
      <c r="F297" s="26" t="str">
        <v>الباحة</v>
      </c>
      <c r="G297" s="27">
        <v>45518</v>
      </c>
      <c r="H297" s="26" t="str">
        <v>أغسطس 24</v>
      </c>
      <c r="I297" s="26">
        <v>2024</v>
      </c>
      <c r="J297" s="26">
        <v>20</v>
      </c>
      <c r="K297" s="26" t="str">
        <v>مقبول من الجهة</v>
      </c>
      <c r="L297" s="26" t="str">
        <v>غير مسدد</v>
      </c>
      <c r="M297" s="28">
        <v>8855</v>
      </c>
    </row>
    <row r="298" spans="3:13" s="17" customFormat="1" x14ac:dyDescent="0.25">
      <c r="C298" s="29">
        <v>296</v>
      </c>
      <c r="D298" s="29">
        <v>6000052360</v>
      </c>
      <c r="E298" s="29" t="str">
        <v>بلدية الرويضة</v>
      </c>
      <c r="F298" s="29" t="str">
        <v>الرياض</v>
      </c>
      <c r="G298" s="30">
        <v>45519</v>
      </c>
      <c r="H298" s="29" t="str">
        <v>أغسطس 24</v>
      </c>
      <c r="I298" s="29">
        <v>2024</v>
      </c>
      <c r="J298" s="29">
        <v>20</v>
      </c>
      <c r="K298" s="29" t="str">
        <v>مقبول من الجهة</v>
      </c>
      <c r="L298" s="29" t="str">
        <v>غير مسدد</v>
      </c>
      <c r="M298" s="31">
        <v>18221.75</v>
      </c>
    </row>
    <row r="299" spans="3:13" s="17" customFormat="1" x14ac:dyDescent="0.25">
      <c r="C299" s="26">
        <v>297</v>
      </c>
      <c r="D299" s="26">
        <v>6000052338</v>
      </c>
      <c r="E299" s="26" t="str">
        <v>قوات الدفاع الجوي</v>
      </c>
      <c r="F299" s="26" t="str">
        <v>الشرقية</v>
      </c>
      <c r="G299" s="27">
        <v>45519</v>
      </c>
      <c r="H299" s="26" t="str">
        <v>أغسطس 24</v>
      </c>
      <c r="I299" s="26">
        <v>2024</v>
      </c>
      <c r="J299" s="26">
        <v>20</v>
      </c>
      <c r="K299" s="26" t="str">
        <v>مقبول من الجهة</v>
      </c>
      <c r="L299" s="26" t="str">
        <v>غير مسدد</v>
      </c>
      <c r="M299" s="28">
        <v>154511.70000000001</v>
      </c>
    </row>
    <row r="300" spans="3:13" s="17" customFormat="1" x14ac:dyDescent="0.25">
      <c r="C300" s="29">
        <v>298</v>
      </c>
      <c r="D300" s="29">
        <v>6000052635</v>
      </c>
      <c r="E300" s="29" t="str">
        <v>المديرية العامة للجوازات</v>
      </c>
      <c r="F300" s="29" t="str">
        <v>الرياض</v>
      </c>
      <c r="G300" s="30">
        <v>45523</v>
      </c>
      <c r="H300" s="29" t="str">
        <v>أغسطس 24</v>
      </c>
      <c r="I300" s="29">
        <v>2024</v>
      </c>
      <c r="J300" s="29">
        <v>20</v>
      </c>
      <c r="K300" s="29" t="str">
        <v>لم ترفع الفاتورة</v>
      </c>
      <c r="L300" s="29" t="str">
        <v>غير مسدد</v>
      </c>
      <c r="M300" s="31">
        <v>86.25</v>
      </c>
    </row>
    <row r="301" spans="3:13" s="17" customFormat="1" x14ac:dyDescent="0.25">
      <c r="C301" s="26">
        <v>299</v>
      </c>
      <c r="D301" s="26">
        <v>6000052741</v>
      </c>
      <c r="E301" s="26" t="str">
        <v>المديرية العامة للجوازات</v>
      </c>
      <c r="F301" s="26" t="str">
        <v>الجوف</v>
      </c>
      <c r="G301" s="27">
        <v>45524</v>
      </c>
      <c r="H301" s="26" t="str">
        <v>أغسطس 24</v>
      </c>
      <c r="I301" s="26">
        <v>2024</v>
      </c>
      <c r="J301" s="26">
        <v>20</v>
      </c>
      <c r="K301" s="26" t="str">
        <v>لم ترفع الفاتورة</v>
      </c>
      <c r="L301" s="26" t="str">
        <v>غير مسدد</v>
      </c>
      <c r="M301" s="28">
        <v>92</v>
      </c>
    </row>
    <row r="302" spans="3:13" s="17" customFormat="1" x14ac:dyDescent="0.25">
      <c r="C302" s="29">
        <v>300</v>
      </c>
      <c r="D302" s="29">
        <v>6000052794</v>
      </c>
      <c r="E302" s="29" t="str">
        <v>جامعة شقراء</v>
      </c>
      <c r="F302" s="29" t="str">
        <v>الرياض</v>
      </c>
      <c r="G302" s="30">
        <v>45525</v>
      </c>
      <c r="H302" s="29" t="str">
        <v>أغسطس 24</v>
      </c>
      <c r="I302" s="29">
        <v>2024</v>
      </c>
      <c r="J302" s="29">
        <v>20</v>
      </c>
      <c r="K302" s="29" t="str">
        <v>مقبول من الجهة</v>
      </c>
      <c r="L302" s="29" t="str">
        <v>غير مسدد</v>
      </c>
      <c r="M302" s="31">
        <v>45666.5</v>
      </c>
    </row>
    <row r="303" spans="3:13" s="17" customFormat="1" x14ac:dyDescent="0.25">
      <c r="C303" s="26">
        <v>301</v>
      </c>
      <c r="D303" s="26">
        <v>6000052865</v>
      </c>
      <c r="E303" s="26" t="str">
        <v>جامعة طيبة</v>
      </c>
      <c r="F303" s="26" t="str">
        <v>المدينة المنورة</v>
      </c>
      <c r="G303" s="27">
        <v>45526</v>
      </c>
      <c r="H303" s="26" t="str">
        <v>أغسطس 24</v>
      </c>
      <c r="I303" s="26">
        <v>2024</v>
      </c>
      <c r="J303" s="26">
        <v>20</v>
      </c>
      <c r="K303" s="26" t="str">
        <v>مقبول من الجهة</v>
      </c>
      <c r="L303" s="26" t="str">
        <v>غير مسدد</v>
      </c>
      <c r="M303" s="28">
        <v>35339.5</v>
      </c>
    </row>
    <row r="304" spans="3:13" s="17" customFormat="1" x14ac:dyDescent="0.25">
      <c r="C304" s="29">
        <v>302</v>
      </c>
      <c r="D304" s="29">
        <v>6000053522</v>
      </c>
      <c r="E304" s="29" t="str">
        <v>مستشفى المدينة المنورة</v>
      </c>
      <c r="F304" s="29" t="str">
        <v>المدينة المنورة</v>
      </c>
      <c r="G304" s="30">
        <v>45533</v>
      </c>
      <c r="H304" s="29" t="str">
        <v>أغسطس 24</v>
      </c>
      <c r="I304" s="29">
        <v>2024</v>
      </c>
      <c r="J304" s="29">
        <v>20</v>
      </c>
      <c r="K304" s="29" t="str">
        <v>مقبول من الجهة</v>
      </c>
      <c r="L304" s="29" t="str">
        <v>غير مسدد</v>
      </c>
      <c r="M304" s="31">
        <v>1028.0999999999999</v>
      </c>
    </row>
    <row r="305" spans="3:13" s="17" customFormat="1" x14ac:dyDescent="0.25">
      <c r="C305" s="26">
        <v>303</v>
      </c>
      <c r="D305" s="26">
        <v>6000053585</v>
      </c>
      <c r="E305" s="26" t="str">
        <v>المديرية العامة للجوازات</v>
      </c>
      <c r="F305" s="26" t="str">
        <v>الرياض</v>
      </c>
      <c r="G305" s="27">
        <v>45533</v>
      </c>
      <c r="H305" s="26" t="str">
        <v>أغسطس 24</v>
      </c>
      <c r="I305" s="26">
        <v>2024</v>
      </c>
      <c r="J305" s="26">
        <v>20</v>
      </c>
      <c r="K305" s="26" t="str">
        <v>مقبول من الجهة</v>
      </c>
      <c r="L305" s="26" t="str">
        <v>غير مسدد</v>
      </c>
      <c r="M305" s="28">
        <v>531.29999999999995</v>
      </c>
    </row>
    <row r="306" spans="3:13" s="17" customFormat="1" x14ac:dyDescent="0.25">
      <c r="C306" s="29">
        <v>304</v>
      </c>
      <c r="D306" s="29">
        <v>6000053591</v>
      </c>
      <c r="E306" s="29" t="str">
        <v>المديرية العامة للجوازات</v>
      </c>
      <c r="F306" s="29" t="str">
        <v>الرياض</v>
      </c>
      <c r="G306" s="30">
        <v>45533</v>
      </c>
      <c r="H306" s="29" t="str">
        <v>أغسطس 24</v>
      </c>
      <c r="I306" s="29">
        <v>2024</v>
      </c>
      <c r="J306" s="29">
        <v>20</v>
      </c>
      <c r="K306" s="29" t="str">
        <v>مقبول من الجهة</v>
      </c>
      <c r="L306" s="29" t="str">
        <v>غير مسدد</v>
      </c>
      <c r="M306" s="31">
        <v>1233.95</v>
      </c>
    </row>
    <row r="307" spans="3:13" s="17" customFormat="1" x14ac:dyDescent="0.25">
      <c r="C307" s="26">
        <v>305</v>
      </c>
      <c r="D307" s="26">
        <v>6000053584</v>
      </c>
      <c r="E307" s="26" t="str">
        <v>المديرية العامة للجوازات</v>
      </c>
      <c r="F307" s="26" t="str">
        <v>الباحة</v>
      </c>
      <c r="G307" s="27">
        <v>45533</v>
      </c>
      <c r="H307" s="26" t="str">
        <v>أغسطس 24</v>
      </c>
      <c r="I307" s="26">
        <v>2024</v>
      </c>
      <c r="J307" s="26">
        <v>20</v>
      </c>
      <c r="K307" s="26" t="str">
        <v>مقبول من الجهة</v>
      </c>
      <c r="L307" s="26" t="str">
        <v>غير مسدد</v>
      </c>
      <c r="M307" s="28">
        <v>839.5</v>
      </c>
    </row>
    <row r="308" spans="3:13" s="17" customFormat="1" x14ac:dyDescent="0.25">
      <c r="C308" s="29">
        <v>306</v>
      </c>
      <c r="D308" s="29">
        <v>6000053576</v>
      </c>
      <c r="E308" s="29" t="str">
        <v>المديرية العامة للجوازات</v>
      </c>
      <c r="F308" s="29" t="str">
        <v>المدينة المنورة</v>
      </c>
      <c r="G308" s="30">
        <v>45533</v>
      </c>
      <c r="H308" s="29" t="str">
        <v>أغسطس 24</v>
      </c>
      <c r="I308" s="29">
        <v>2024</v>
      </c>
      <c r="J308" s="29">
        <v>20</v>
      </c>
      <c r="K308" s="29" t="str">
        <v>مقبول من الجهة</v>
      </c>
      <c r="L308" s="29" t="str">
        <v>غير مسدد</v>
      </c>
      <c r="M308" s="31">
        <v>724.5</v>
      </c>
    </row>
    <row r="309" spans="3:13" s="17" customFormat="1" x14ac:dyDescent="0.25">
      <c r="C309" s="26">
        <v>307</v>
      </c>
      <c r="D309" s="26">
        <v>6000053587</v>
      </c>
      <c r="E309" s="26" t="str">
        <v>المديرية العامة للجوازات</v>
      </c>
      <c r="F309" s="26" t="str">
        <v>الشرقية</v>
      </c>
      <c r="G309" s="27">
        <v>45533</v>
      </c>
      <c r="H309" s="26" t="str">
        <v>أغسطس 24</v>
      </c>
      <c r="I309" s="26">
        <v>2024</v>
      </c>
      <c r="J309" s="26">
        <v>20</v>
      </c>
      <c r="K309" s="26" t="str">
        <v>مقبول من الجهة</v>
      </c>
      <c r="L309" s="26" t="str">
        <v>غير مسدد</v>
      </c>
      <c r="M309" s="28">
        <v>322</v>
      </c>
    </row>
    <row r="310" spans="3:13" s="17" customFormat="1" x14ac:dyDescent="0.25">
      <c r="C310" s="29">
        <v>308</v>
      </c>
      <c r="D310" s="29">
        <v>6000053593</v>
      </c>
      <c r="E310" s="29" t="str">
        <v>المديرية العامة للجوازات</v>
      </c>
      <c r="F310" s="29" t="str">
        <v>الرياض</v>
      </c>
      <c r="G310" s="30">
        <v>45533</v>
      </c>
      <c r="H310" s="29" t="str">
        <v>أغسطس 24</v>
      </c>
      <c r="I310" s="29">
        <v>2024</v>
      </c>
      <c r="J310" s="29">
        <v>20</v>
      </c>
      <c r="K310" s="29" t="str">
        <v>مقبول من الجهة</v>
      </c>
      <c r="L310" s="29" t="str">
        <v>غير مسدد</v>
      </c>
      <c r="M310" s="31">
        <v>517.5</v>
      </c>
    </row>
    <row r="311" spans="3:13" s="17" customFormat="1" x14ac:dyDescent="0.25">
      <c r="C311" s="26">
        <v>309</v>
      </c>
      <c r="D311" s="26">
        <v>6000053600</v>
      </c>
      <c r="E311" s="26" t="str">
        <v>المديرية العامة للجوازات</v>
      </c>
      <c r="F311" s="26" t="str">
        <v>الرياض</v>
      </c>
      <c r="G311" s="27">
        <v>45533</v>
      </c>
      <c r="H311" s="26" t="str">
        <v>أغسطس 24</v>
      </c>
      <c r="I311" s="26">
        <v>2024</v>
      </c>
      <c r="J311" s="26">
        <v>20</v>
      </c>
      <c r="K311" s="26" t="str">
        <v>مقبول من الجهة</v>
      </c>
      <c r="L311" s="26" t="str">
        <v>غير مسدد</v>
      </c>
      <c r="M311" s="28">
        <v>356.5</v>
      </c>
    </row>
    <row r="312" spans="3:13" s="17" customFormat="1" x14ac:dyDescent="0.25">
      <c r="C312" s="29">
        <v>310</v>
      </c>
      <c r="D312" s="29">
        <v>6000053602</v>
      </c>
      <c r="E312" s="29" t="str">
        <v>المديرية العامة للجوازات</v>
      </c>
      <c r="F312" s="29" t="str">
        <v>الرياض</v>
      </c>
      <c r="G312" s="30">
        <v>45533</v>
      </c>
      <c r="H312" s="29" t="str">
        <v>أغسطس 24</v>
      </c>
      <c r="I312" s="29">
        <v>2024</v>
      </c>
      <c r="J312" s="29">
        <v>20</v>
      </c>
      <c r="K312" s="29" t="str">
        <v>مقبول من الجهة</v>
      </c>
      <c r="L312" s="29" t="str">
        <v>غير مسدد</v>
      </c>
      <c r="M312" s="31">
        <v>203.55</v>
      </c>
    </row>
    <row r="313" spans="3:13" s="17" customFormat="1" x14ac:dyDescent="0.25">
      <c r="C313" s="26">
        <v>311</v>
      </c>
      <c r="D313" s="26">
        <v>6000053613</v>
      </c>
      <c r="E313" s="26" t="str">
        <v>المديرية العامة للجوازات</v>
      </c>
      <c r="F313" s="26" t="str">
        <v>الرياض</v>
      </c>
      <c r="G313" s="27">
        <v>45533</v>
      </c>
      <c r="H313" s="26" t="str">
        <v>أغسطس 24</v>
      </c>
      <c r="I313" s="26">
        <v>2024</v>
      </c>
      <c r="J313" s="26">
        <v>20</v>
      </c>
      <c r="K313" s="26" t="str">
        <v>مقبول من الجهة</v>
      </c>
      <c r="L313" s="26" t="str">
        <v>غير مسدد</v>
      </c>
      <c r="M313" s="28">
        <v>405.95</v>
      </c>
    </row>
    <row r="314" spans="3:13" s="17" customFormat="1" x14ac:dyDescent="0.25">
      <c r="C314" s="29">
        <v>312</v>
      </c>
      <c r="D314" s="29">
        <v>6000053604</v>
      </c>
      <c r="E314" s="29" t="str">
        <v>المديرية العامة للجوازات</v>
      </c>
      <c r="F314" s="29" t="str">
        <v>الرياض</v>
      </c>
      <c r="G314" s="30">
        <v>45533</v>
      </c>
      <c r="H314" s="29" t="str">
        <v>أغسطس 24</v>
      </c>
      <c r="I314" s="29">
        <v>2024</v>
      </c>
      <c r="J314" s="29">
        <v>20</v>
      </c>
      <c r="K314" s="29" t="str">
        <v>مقبول من الجهة</v>
      </c>
      <c r="L314" s="29" t="str">
        <v>غير مسدد</v>
      </c>
      <c r="M314" s="31">
        <v>195.5</v>
      </c>
    </row>
    <row r="315" spans="3:13" s="17" customFormat="1" x14ac:dyDescent="0.25">
      <c r="C315" s="26">
        <v>313</v>
      </c>
      <c r="D315" s="26">
        <v>6000053616</v>
      </c>
      <c r="E315" s="26" t="str">
        <v>المديرية العامة للجوازات</v>
      </c>
      <c r="F315" s="26" t="str">
        <v>الرياض</v>
      </c>
      <c r="G315" s="27">
        <v>45533</v>
      </c>
      <c r="H315" s="26" t="str">
        <v>أغسطس 24</v>
      </c>
      <c r="I315" s="26">
        <v>2024</v>
      </c>
      <c r="J315" s="26">
        <v>20</v>
      </c>
      <c r="K315" s="26" t="str">
        <v>مقبول من الجهة</v>
      </c>
      <c r="L315" s="26" t="str">
        <v>غير مسدد</v>
      </c>
      <c r="M315" s="28">
        <v>897</v>
      </c>
    </row>
    <row r="316" spans="3:13" s="17" customFormat="1" x14ac:dyDescent="0.25">
      <c r="C316" s="29">
        <v>314</v>
      </c>
      <c r="D316" s="29">
        <v>6000053609</v>
      </c>
      <c r="E316" s="29" t="str">
        <v>المديرية العامة للجوازات</v>
      </c>
      <c r="F316" s="29" t="str">
        <v>الرياض</v>
      </c>
      <c r="G316" s="30">
        <v>45533</v>
      </c>
      <c r="H316" s="29" t="str">
        <v>أغسطس 24</v>
      </c>
      <c r="I316" s="29">
        <v>2024</v>
      </c>
      <c r="J316" s="29">
        <v>20</v>
      </c>
      <c r="K316" s="29" t="str">
        <v>مقبول من الجهة</v>
      </c>
      <c r="L316" s="29" t="str">
        <v>غير مسدد</v>
      </c>
      <c r="M316" s="31">
        <v>2087.25</v>
      </c>
    </row>
    <row r="317" spans="3:13" s="17" customFormat="1" x14ac:dyDescent="0.25">
      <c r="C317" s="26">
        <v>315</v>
      </c>
      <c r="D317" s="26">
        <v>6000053622</v>
      </c>
      <c r="E317" s="26" t="str">
        <v>المديرية العامة للجوازات</v>
      </c>
      <c r="F317" s="26" t="str">
        <v>الرياض</v>
      </c>
      <c r="G317" s="27">
        <v>45533</v>
      </c>
      <c r="H317" s="26" t="str">
        <v>أغسطس 24</v>
      </c>
      <c r="I317" s="26">
        <v>2024</v>
      </c>
      <c r="J317" s="26">
        <v>20</v>
      </c>
      <c r="K317" s="26" t="str">
        <v>مقبول من الجهة</v>
      </c>
      <c r="L317" s="26" t="str">
        <v>غير مسدد</v>
      </c>
      <c r="M317" s="28">
        <v>484.15</v>
      </c>
    </row>
    <row r="318" spans="3:13" s="17" customFormat="1" x14ac:dyDescent="0.25">
      <c r="C318" s="29">
        <v>316</v>
      </c>
      <c r="D318" s="29">
        <v>6000053619</v>
      </c>
      <c r="E318" s="29" t="str">
        <v>المديرية العامة للجوازات</v>
      </c>
      <c r="F318" s="29" t="str">
        <v>الرياض</v>
      </c>
      <c r="G318" s="30">
        <v>45533</v>
      </c>
      <c r="H318" s="29" t="str">
        <v>أغسطس 24</v>
      </c>
      <c r="I318" s="29">
        <v>2024</v>
      </c>
      <c r="J318" s="29">
        <v>20</v>
      </c>
      <c r="K318" s="29" t="str">
        <v>مقبول من الجهة</v>
      </c>
      <c r="L318" s="29" t="str">
        <v>غير مسدد</v>
      </c>
      <c r="M318" s="31">
        <v>223.1</v>
      </c>
    </row>
    <row r="319" spans="3:13" s="17" customFormat="1" x14ac:dyDescent="0.25">
      <c r="C319" s="26">
        <v>317</v>
      </c>
      <c r="D319" s="26">
        <v>6000053624</v>
      </c>
      <c r="E319" s="26" t="str">
        <v>المديرية العامة للجوازات</v>
      </c>
      <c r="F319" s="26" t="str">
        <v>الرياض</v>
      </c>
      <c r="G319" s="27">
        <v>45533</v>
      </c>
      <c r="H319" s="26" t="str">
        <v>أغسطس 24</v>
      </c>
      <c r="I319" s="26">
        <v>2024</v>
      </c>
      <c r="J319" s="26">
        <v>20</v>
      </c>
      <c r="K319" s="26" t="str">
        <v>مقبول من الجهة</v>
      </c>
      <c r="L319" s="26" t="str">
        <v>غير مسدد</v>
      </c>
      <c r="M319" s="28">
        <v>195.5</v>
      </c>
    </row>
    <row r="320" spans="3:13" s="17" customFormat="1" x14ac:dyDescent="0.25">
      <c r="C320" s="29">
        <v>318</v>
      </c>
      <c r="D320" s="29">
        <v>6000053628</v>
      </c>
      <c r="E320" s="29" t="str">
        <v>المديرية العامة للجوازات</v>
      </c>
      <c r="F320" s="29" t="str">
        <v>الرياض</v>
      </c>
      <c r="G320" s="30">
        <v>45533</v>
      </c>
      <c r="H320" s="29" t="str">
        <v>أغسطس 24</v>
      </c>
      <c r="I320" s="29">
        <v>2024</v>
      </c>
      <c r="J320" s="29">
        <v>20</v>
      </c>
      <c r="K320" s="29" t="str">
        <v>مقبول من الجهة</v>
      </c>
      <c r="L320" s="29" t="str">
        <v>غير مسدد</v>
      </c>
      <c r="M320" s="31">
        <v>235.75</v>
      </c>
    </row>
    <row r="321" spans="3:13" s="17" customFormat="1" x14ac:dyDescent="0.25">
      <c r="C321" s="26">
        <v>319</v>
      </c>
      <c r="D321" s="26">
        <v>6000053641</v>
      </c>
      <c r="E321" s="26" t="str">
        <v>المديرية العامة للجوازات</v>
      </c>
      <c r="F321" s="26" t="str">
        <v>الرياض</v>
      </c>
      <c r="G321" s="27">
        <v>45533</v>
      </c>
      <c r="H321" s="26" t="str">
        <v>أغسطس 24</v>
      </c>
      <c r="I321" s="26">
        <v>2024</v>
      </c>
      <c r="J321" s="26">
        <v>20</v>
      </c>
      <c r="K321" s="26" t="str">
        <v>مقبول من الجهة</v>
      </c>
      <c r="L321" s="26" t="str">
        <v>غير مسدد</v>
      </c>
      <c r="M321" s="28">
        <v>235.75</v>
      </c>
    </row>
    <row r="322" spans="3:13" s="17" customFormat="1" x14ac:dyDescent="0.25">
      <c r="C322" s="29">
        <v>320</v>
      </c>
      <c r="D322" s="29">
        <v>6000053637</v>
      </c>
      <c r="E322" s="29" t="str">
        <v>المديرية العامة للجوازات</v>
      </c>
      <c r="F322" s="29" t="str">
        <v>الشرقية</v>
      </c>
      <c r="G322" s="30">
        <v>45533</v>
      </c>
      <c r="H322" s="29" t="str">
        <v>أغسطس 24</v>
      </c>
      <c r="I322" s="29">
        <v>2024</v>
      </c>
      <c r="J322" s="29">
        <v>20</v>
      </c>
      <c r="K322" s="29" t="str">
        <v>مقبول من الجهة</v>
      </c>
      <c r="L322" s="29" t="str">
        <v>غير مسدد</v>
      </c>
      <c r="M322" s="31">
        <v>322</v>
      </c>
    </row>
    <row r="323" spans="3:13" s="17" customFormat="1" x14ac:dyDescent="0.25">
      <c r="C323" s="26">
        <v>321</v>
      </c>
      <c r="D323" s="26">
        <v>6000053653</v>
      </c>
      <c r="E323" s="26" t="str">
        <v>المديرية العامة للجوازات</v>
      </c>
      <c r="F323" s="26" t="str">
        <v>الرياض</v>
      </c>
      <c r="G323" s="27">
        <v>45533</v>
      </c>
      <c r="H323" s="26" t="str">
        <v>أغسطس 24</v>
      </c>
      <c r="I323" s="26">
        <v>2024</v>
      </c>
      <c r="J323" s="26">
        <v>20</v>
      </c>
      <c r="K323" s="26" t="str">
        <v>مقبول من الجهة</v>
      </c>
      <c r="L323" s="26" t="str">
        <v>غير مسدد</v>
      </c>
      <c r="M323" s="28">
        <v>402.5</v>
      </c>
    </row>
    <row r="324" spans="3:13" s="17" customFormat="1" x14ac:dyDescent="0.25">
      <c r="C324" s="29">
        <v>322</v>
      </c>
      <c r="D324" s="29">
        <v>6000053655</v>
      </c>
      <c r="E324" s="29" t="str">
        <v>المديرية العامة للجوازات</v>
      </c>
      <c r="F324" s="29" t="str">
        <v>الرياض</v>
      </c>
      <c r="G324" s="30">
        <v>45533</v>
      </c>
      <c r="H324" s="29" t="str">
        <v>أغسطس 24</v>
      </c>
      <c r="I324" s="29">
        <v>2024</v>
      </c>
      <c r="J324" s="29">
        <v>20</v>
      </c>
      <c r="K324" s="29" t="str">
        <v>مقبول من الجهة</v>
      </c>
      <c r="L324" s="29" t="str">
        <v>غير مسدد</v>
      </c>
      <c r="M324" s="31">
        <v>310.5</v>
      </c>
    </row>
    <row r="325" spans="3:13" s="17" customFormat="1" x14ac:dyDescent="0.25">
      <c r="C325" s="26">
        <v>323</v>
      </c>
      <c r="D325" s="26">
        <v>6000053646</v>
      </c>
      <c r="E325" s="26" t="str">
        <v>المديرية العامة للجوازات</v>
      </c>
      <c r="F325" s="26" t="str">
        <v>الرياض</v>
      </c>
      <c r="G325" s="27">
        <v>45533</v>
      </c>
      <c r="H325" s="26" t="str">
        <v>أغسطس 24</v>
      </c>
      <c r="I325" s="26">
        <v>2024</v>
      </c>
      <c r="J325" s="26">
        <v>20</v>
      </c>
      <c r="K325" s="26" t="str">
        <v>مقبول من الجهة</v>
      </c>
      <c r="L325" s="26" t="str">
        <v>غير مسدد</v>
      </c>
      <c r="M325" s="28">
        <v>557.75</v>
      </c>
    </row>
    <row r="326" spans="3:13" s="17" customFormat="1" x14ac:dyDescent="0.25">
      <c r="C326" s="29">
        <v>324</v>
      </c>
      <c r="D326" s="29">
        <v>6000053648</v>
      </c>
      <c r="E326" s="29" t="str">
        <v>المديرية العامة للجوازات</v>
      </c>
      <c r="F326" s="29" t="str">
        <v>الرياض</v>
      </c>
      <c r="G326" s="30">
        <v>45533</v>
      </c>
      <c r="H326" s="29" t="str">
        <v>أغسطس 24</v>
      </c>
      <c r="I326" s="29">
        <v>2024</v>
      </c>
      <c r="J326" s="29">
        <v>20</v>
      </c>
      <c r="K326" s="29" t="str">
        <v>مقبول من الجهة</v>
      </c>
      <c r="L326" s="29" t="str">
        <v>غير مسدد</v>
      </c>
      <c r="M326" s="31">
        <v>333.5</v>
      </c>
    </row>
    <row r="327" spans="3:13" s="17" customFormat="1" x14ac:dyDescent="0.25">
      <c r="C327" s="26">
        <v>325</v>
      </c>
      <c r="D327" s="26">
        <v>6000053649</v>
      </c>
      <c r="E327" s="26" t="str">
        <v>المديرية العامة للجوازات</v>
      </c>
      <c r="F327" s="26" t="str">
        <v>الرياض</v>
      </c>
      <c r="G327" s="27">
        <v>45533</v>
      </c>
      <c r="H327" s="26" t="str">
        <v>أغسطس 24</v>
      </c>
      <c r="I327" s="26">
        <v>2024</v>
      </c>
      <c r="J327" s="26">
        <v>20</v>
      </c>
      <c r="K327" s="26" t="str">
        <v>مقبول من الجهة</v>
      </c>
      <c r="L327" s="26" t="str">
        <v>غير مسدد</v>
      </c>
      <c r="M327" s="28">
        <v>592.25</v>
      </c>
    </row>
    <row r="328" spans="3:13" s="17" customFormat="1" x14ac:dyDescent="0.25">
      <c r="C328" s="29">
        <v>326</v>
      </c>
      <c r="D328" s="29">
        <v>6000053662</v>
      </c>
      <c r="E328" s="29" t="str">
        <v>المديرية العامة للجوازات</v>
      </c>
      <c r="F328" s="29" t="str">
        <v>الرياض</v>
      </c>
      <c r="G328" s="30">
        <v>45533</v>
      </c>
      <c r="H328" s="29" t="str">
        <v>أغسطس 24</v>
      </c>
      <c r="I328" s="29">
        <v>2024</v>
      </c>
      <c r="J328" s="29">
        <v>20</v>
      </c>
      <c r="K328" s="29" t="str">
        <v>مقبول من الجهة</v>
      </c>
      <c r="L328" s="29" t="str">
        <v>غير مسدد</v>
      </c>
      <c r="M328" s="31">
        <v>1328.25</v>
      </c>
    </row>
    <row r="329" spans="3:13" s="17" customFormat="1" x14ac:dyDescent="0.25">
      <c r="C329" s="26">
        <v>327</v>
      </c>
      <c r="D329" s="26">
        <v>6000053659</v>
      </c>
      <c r="E329" s="26" t="str">
        <v>المديرية العامة للجوازات</v>
      </c>
      <c r="F329" s="26" t="str">
        <v>الرياض</v>
      </c>
      <c r="G329" s="27">
        <v>45533</v>
      </c>
      <c r="H329" s="26" t="str">
        <v>أغسطس 24</v>
      </c>
      <c r="I329" s="26">
        <v>2024</v>
      </c>
      <c r="J329" s="26">
        <v>20</v>
      </c>
      <c r="K329" s="26" t="str">
        <v>مقبول من الجهة</v>
      </c>
      <c r="L329" s="26" t="str">
        <v>غير مسدد</v>
      </c>
      <c r="M329" s="28">
        <v>327.75</v>
      </c>
    </row>
    <row r="330" spans="3:13" s="17" customFormat="1" x14ac:dyDescent="0.25">
      <c r="C330" s="29">
        <v>328</v>
      </c>
      <c r="D330" s="29">
        <v>6000053664</v>
      </c>
      <c r="E330" s="29" t="str">
        <v>المديرية العامة للجوازات</v>
      </c>
      <c r="F330" s="29" t="str">
        <v>الرياض</v>
      </c>
      <c r="G330" s="30">
        <v>45533</v>
      </c>
      <c r="H330" s="29" t="str">
        <v>أغسطس 24</v>
      </c>
      <c r="I330" s="29">
        <v>2024</v>
      </c>
      <c r="J330" s="29">
        <v>20</v>
      </c>
      <c r="K330" s="29" t="str">
        <v>مقبول من الجهة</v>
      </c>
      <c r="L330" s="29" t="str">
        <v>غير مسدد</v>
      </c>
      <c r="M330" s="31">
        <v>276</v>
      </c>
    </row>
    <row r="331" spans="3:13" s="17" customFormat="1" x14ac:dyDescent="0.25">
      <c r="C331" s="26">
        <v>329</v>
      </c>
      <c r="D331" s="26">
        <v>6000053596</v>
      </c>
      <c r="E331" s="26" t="str">
        <v>المديرية العامة للجوازات</v>
      </c>
      <c r="F331" s="26" t="str">
        <v>الرياض</v>
      </c>
      <c r="G331" s="27">
        <v>45533</v>
      </c>
      <c r="H331" s="26" t="str">
        <v>أغسطس 24</v>
      </c>
      <c r="I331" s="26">
        <v>2024</v>
      </c>
      <c r="J331" s="26">
        <v>20</v>
      </c>
      <c r="K331" s="26" t="str">
        <v>لم ترفع الفاتورة</v>
      </c>
      <c r="L331" s="26" t="str">
        <v>غير مسدد</v>
      </c>
      <c r="M331" s="28">
        <v>120.75</v>
      </c>
    </row>
    <row r="332" spans="3:13" s="17" customFormat="1" x14ac:dyDescent="0.25">
      <c r="C332" s="29">
        <v>330</v>
      </c>
      <c r="D332" s="29">
        <v>6000053633</v>
      </c>
      <c r="E332" s="29" t="str">
        <v>المديرية العامة للجوازات</v>
      </c>
      <c r="F332" s="29" t="str">
        <v>الرياض</v>
      </c>
      <c r="G332" s="30">
        <v>45533</v>
      </c>
      <c r="H332" s="29" t="str">
        <v>أغسطس 24</v>
      </c>
      <c r="I332" s="29">
        <v>2024</v>
      </c>
      <c r="J332" s="29">
        <v>20</v>
      </c>
      <c r="K332" s="29" t="str">
        <v>لم ترفع الفاتورة</v>
      </c>
      <c r="L332" s="29" t="str">
        <v>غير مسدد</v>
      </c>
      <c r="M332" s="31">
        <v>74.75</v>
      </c>
    </row>
    <row r="333" spans="3:13" s="17" customFormat="1" x14ac:dyDescent="0.25">
      <c r="C333" s="26">
        <v>331</v>
      </c>
      <c r="D333" s="26">
        <v>6000053626</v>
      </c>
      <c r="E333" s="26" t="str">
        <v>المديرية العامة للجوازات</v>
      </c>
      <c r="F333" s="26" t="str">
        <v>الرياض</v>
      </c>
      <c r="G333" s="27">
        <v>45533</v>
      </c>
      <c r="H333" s="26" t="str">
        <v>أغسطس 24</v>
      </c>
      <c r="I333" s="26">
        <v>2024</v>
      </c>
      <c r="J333" s="26">
        <v>20</v>
      </c>
      <c r="K333" s="26" t="str">
        <v>لم ترفع الفاتورة</v>
      </c>
      <c r="L333" s="26" t="str">
        <v>غير مسدد</v>
      </c>
      <c r="M333" s="28">
        <v>74.75</v>
      </c>
    </row>
    <row r="334" spans="3:13" s="17" customFormat="1" x14ac:dyDescent="0.25">
      <c r="C334" s="29">
        <v>332</v>
      </c>
      <c r="D334" s="29">
        <v>6000053640</v>
      </c>
      <c r="E334" s="29" t="str">
        <v>المديرية العامة للجوازات</v>
      </c>
      <c r="F334" s="29" t="str">
        <v>الرياض</v>
      </c>
      <c r="G334" s="30">
        <v>45533</v>
      </c>
      <c r="H334" s="29" t="str">
        <v>أغسطس 24</v>
      </c>
      <c r="I334" s="29">
        <v>2024</v>
      </c>
      <c r="J334" s="29">
        <v>20</v>
      </c>
      <c r="K334" s="29" t="str">
        <v>لم ترفع الفاتورة</v>
      </c>
      <c r="L334" s="29" t="str">
        <v>غير مسدد</v>
      </c>
      <c r="M334" s="31">
        <v>74.75</v>
      </c>
    </row>
    <row r="335" spans="3:13" s="17" customFormat="1" x14ac:dyDescent="0.25">
      <c r="C335" s="26">
        <v>333</v>
      </c>
      <c r="D335" s="26">
        <v>6000053636</v>
      </c>
      <c r="E335" s="26" t="str">
        <v>المديرية العامة للجوازات</v>
      </c>
      <c r="F335" s="26" t="str">
        <v>الرياض</v>
      </c>
      <c r="G335" s="27">
        <v>45533</v>
      </c>
      <c r="H335" s="26" t="str">
        <v>أغسطس 24</v>
      </c>
      <c r="I335" s="26">
        <v>2024</v>
      </c>
      <c r="J335" s="26">
        <v>20</v>
      </c>
      <c r="K335" s="26" t="str">
        <v>لم ترفع الفاتورة</v>
      </c>
      <c r="L335" s="26" t="str">
        <v>غير مسدد</v>
      </c>
      <c r="M335" s="28">
        <v>184</v>
      </c>
    </row>
    <row r="336" spans="3:13" s="17" customFormat="1" x14ac:dyDescent="0.25">
      <c r="C336" s="29">
        <v>334</v>
      </c>
      <c r="D336" s="29">
        <v>6000053644</v>
      </c>
      <c r="E336" s="29" t="str">
        <v>المديرية العامة للجوازات</v>
      </c>
      <c r="F336" s="29" t="str">
        <v>الرياض</v>
      </c>
      <c r="G336" s="30">
        <v>45533</v>
      </c>
      <c r="H336" s="29" t="str">
        <v>أغسطس 24</v>
      </c>
      <c r="I336" s="29">
        <v>2024</v>
      </c>
      <c r="J336" s="29">
        <v>20</v>
      </c>
      <c r="K336" s="29" t="str">
        <v>لم ترفع الفاتورة</v>
      </c>
      <c r="L336" s="29" t="str">
        <v>غير مسدد</v>
      </c>
      <c r="M336" s="31">
        <v>112.7</v>
      </c>
    </row>
    <row r="337" spans="3:13" s="17" customFormat="1" x14ac:dyDescent="0.25">
      <c r="C337" s="26">
        <v>335</v>
      </c>
      <c r="D337" s="26">
        <v>6000053671</v>
      </c>
      <c r="E337" s="26" t="str">
        <v>المديرية العامة للجوازات</v>
      </c>
      <c r="F337" s="26" t="str">
        <v>الرياض</v>
      </c>
      <c r="G337" s="27">
        <v>45533</v>
      </c>
      <c r="H337" s="26" t="str">
        <v>أغسطس 24</v>
      </c>
      <c r="I337" s="26">
        <v>2024</v>
      </c>
      <c r="J337" s="26">
        <v>20</v>
      </c>
      <c r="K337" s="26" t="str">
        <v>لم ترفع الفاتورة</v>
      </c>
      <c r="L337" s="26" t="str">
        <v>غير مسدد</v>
      </c>
      <c r="M337" s="28">
        <v>155.25</v>
      </c>
    </row>
    <row r="338" spans="3:13" s="17" customFormat="1" x14ac:dyDescent="0.25">
      <c r="C338" s="29">
        <v>336</v>
      </c>
      <c r="D338" s="29">
        <v>6000053631</v>
      </c>
      <c r="E338" s="29" t="str">
        <v>المديرية العامة للجوازات</v>
      </c>
      <c r="F338" s="29" t="str">
        <v>الرياض</v>
      </c>
      <c r="G338" s="30">
        <v>45533</v>
      </c>
      <c r="H338" s="29" t="str">
        <v>أغسطس 24</v>
      </c>
      <c r="I338" s="29">
        <v>2024</v>
      </c>
      <c r="J338" s="29">
        <v>20</v>
      </c>
      <c r="K338" s="29" t="str">
        <v>لم ترفع الفاتورة</v>
      </c>
      <c r="L338" s="29" t="str">
        <v>غير مسدد</v>
      </c>
      <c r="M338" s="31">
        <v>155.25</v>
      </c>
    </row>
    <row r="339" spans="3:13" s="17" customFormat="1" x14ac:dyDescent="0.25">
      <c r="C339" s="26">
        <v>337</v>
      </c>
      <c r="D339" s="26">
        <v>6000053599</v>
      </c>
      <c r="E339" s="26" t="str">
        <v>المديرية العامة للجوازات</v>
      </c>
      <c r="F339" s="26" t="str">
        <v>الرياض</v>
      </c>
      <c r="G339" s="27">
        <v>45533</v>
      </c>
      <c r="H339" s="26" t="str">
        <v>أغسطس 24</v>
      </c>
      <c r="I339" s="26">
        <v>2024</v>
      </c>
      <c r="J339" s="26">
        <v>20</v>
      </c>
      <c r="K339" s="26" t="str">
        <v>لم ترفع الفاتورة</v>
      </c>
      <c r="L339" s="26" t="str">
        <v>غير مسدد</v>
      </c>
      <c r="M339" s="28">
        <v>92</v>
      </c>
    </row>
    <row r="340" spans="3:13" s="17" customFormat="1" x14ac:dyDescent="0.25">
      <c r="C340" s="29">
        <v>338</v>
      </c>
      <c r="D340" s="29">
        <v>6000053917</v>
      </c>
      <c r="E340" s="29" t="str">
        <v>وزارة البيئة والمياه والزراعة</v>
      </c>
      <c r="F340" s="29" t="str">
        <v>جازان</v>
      </c>
      <c r="G340" s="30">
        <v>45537</v>
      </c>
      <c r="H340" s="29" t="str">
        <v>سبتمبر 24</v>
      </c>
      <c r="I340" s="29">
        <v>2024</v>
      </c>
      <c r="J340" s="29">
        <v>21</v>
      </c>
      <c r="K340" s="29" t="str">
        <v>مقبول من الجهة</v>
      </c>
      <c r="L340" s="29" t="str">
        <v>غير مسدد</v>
      </c>
      <c r="M340" s="31">
        <v>793.5</v>
      </c>
    </row>
    <row r="341" spans="3:13" s="17" customFormat="1" x14ac:dyDescent="0.25">
      <c r="C341" s="26">
        <v>339</v>
      </c>
      <c r="D341" s="26">
        <v>6000054024</v>
      </c>
      <c r="E341" s="26" t="str">
        <v>المديرية العامة للجوازات</v>
      </c>
      <c r="F341" s="26" t="str">
        <v>الرياض</v>
      </c>
      <c r="G341" s="27">
        <v>45538</v>
      </c>
      <c r="H341" s="26" t="str">
        <v>سبتمبر 24</v>
      </c>
      <c r="I341" s="26">
        <v>2024</v>
      </c>
      <c r="J341" s="26">
        <v>21</v>
      </c>
      <c r="K341" s="26" t="str">
        <v>مقبول من الجهة</v>
      </c>
      <c r="L341" s="26" t="str">
        <v>غير مسدد</v>
      </c>
      <c r="M341" s="28">
        <v>603.75</v>
      </c>
    </row>
    <row r="342" spans="3:13" s="17" customFormat="1" x14ac:dyDescent="0.25">
      <c r="C342" s="29">
        <v>340</v>
      </c>
      <c r="D342" s="29">
        <v>6000054026</v>
      </c>
      <c r="E342" s="29" t="str">
        <v>المديرية العامة للجوازات</v>
      </c>
      <c r="F342" s="29" t="str">
        <v>الرياض</v>
      </c>
      <c r="G342" s="30">
        <v>45538</v>
      </c>
      <c r="H342" s="29" t="str">
        <v>سبتمبر 24</v>
      </c>
      <c r="I342" s="29">
        <v>2024</v>
      </c>
      <c r="J342" s="29">
        <v>21</v>
      </c>
      <c r="K342" s="29" t="str">
        <v>مقبول من الجهة</v>
      </c>
      <c r="L342" s="29" t="str">
        <v>غير مسدد</v>
      </c>
      <c r="M342" s="31">
        <v>362.25</v>
      </c>
    </row>
    <row r="343" spans="3:13" s="17" customFormat="1" x14ac:dyDescent="0.25">
      <c r="C343" s="26">
        <v>341</v>
      </c>
      <c r="D343" s="26">
        <v>6000054215</v>
      </c>
      <c r="E343" s="26" t="str">
        <v>بلدية محافظة القرى</v>
      </c>
      <c r="F343" s="26" t="str">
        <v>الباحة</v>
      </c>
      <c r="G343" s="27">
        <v>45540</v>
      </c>
      <c r="H343" s="26" t="str">
        <v>سبتمبر 24</v>
      </c>
      <c r="I343" s="26">
        <v>2024</v>
      </c>
      <c r="J343" s="26">
        <v>21</v>
      </c>
      <c r="K343" s="26" t="str">
        <v>مستند تم إرساله</v>
      </c>
      <c r="L343" s="26" t="str">
        <v>غير مسدد</v>
      </c>
      <c r="M343" s="28">
        <v>2817.5</v>
      </c>
    </row>
    <row r="344" spans="3:13" s="17" customFormat="1" x14ac:dyDescent="0.25">
      <c r="C344" s="29">
        <v>342</v>
      </c>
      <c r="D344" s="29">
        <v>6000054508</v>
      </c>
      <c r="E344" s="29" t="str">
        <v>وزارة العدل - الديوان العام</v>
      </c>
      <c r="F344" s="29" t="str">
        <v>الرياض</v>
      </c>
      <c r="G344" s="30">
        <v>45544</v>
      </c>
      <c r="H344" s="29" t="str">
        <v>سبتمبر 24</v>
      </c>
      <c r="I344" s="29">
        <v>2024</v>
      </c>
      <c r="J344" s="29">
        <v>21</v>
      </c>
      <c r="K344" s="29" t="str">
        <v>مقبول من الجهة</v>
      </c>
      <c r="L344" s="29" t="str">
        <v>غير مسدد</v>
      </c>
      <c r="M344" s="31">
        <v>793.5</v>
      </c>
    </row>
    <row r="345" spans="3:13" s="17" customFormat="1" x14ac:dyDescent="0.25">
      <c r="C345" s="26">
        <v>343</v>
      </c>
      <c r="D345" s="26">
        <v>6000054573</v>
      </c>
      <c r="E345" s="26" t="str">
        <v>إدارة التعليم بمحافظة عفيف</v>
      </c>
      <c r="F345" s="26" t="str">
        <v>الرياض</v>
      </c>
      <c r="G345" s="27">
        <v>45545</v>
      </c>
      <c r="H345" s="26" t="str">
        <v>سبتمبر 24</v>
      </c>
      <c r="I345" s="26">
        <v>2024</v>
      </c>
      <c r="J345" s="26">
        <v>21</v>
      </c>
      <c r="K345" s="26" t="str">
        <v>مقبول من الجهة</v>
      </c>
      <c r="L345" s="26" t="str">
        <v>غير مسدد</v>
      </c>
      <c r="M345" s="28">
        <v>3513.25</v>
      </c>
    </row>
    <row r="346" spans="3:13" s="17" customFormat="1" x14ac:dyDescent="0.25">
      <c r="C346" s="29">
        <v>344</v>
      </c>
      <c r="D346" s="29">
        <v>6000054695</v>
      </c>
      <c r="E346" s="29" t="str">
        <v>الامن العام</v>
      </c>
      <c r="F346" s="29" t="str">
        <v>حائل</v>
      </c>
      <c r="G346" s="30">
        <v>45546</v>
      </c>
      <c r="H346" s="29" t="str">
        <v>سبتمبر 24</v>
      </c>
      <c r="I346" s="29">
        <v>2024</v>
      </c>
      <c r="J346" s="29">
        <v>21</v>
      </c>
      <c r="K346" s="29" t="str">
        <v>مقبول من الجهة</v>
      </c>
      <c r="L346" s="29" t="str">
        <v>غير مسدد</v>
      </c>
      <c r="M346" s="31">
        <v>8889.5</v>
      </c>
    </row>
    <row r="347" spans="3:13" s="17" customFormat="1" x14ac:dyDescent="0.25">
      <c r="C347" s="26">
        <v>345</v>
      </c>
      <c r="D347" s="26">
        <v>6000054703</v>
      </c>
      <c r="E347" s="26" t="str">
        <v>الامن العام</v>
      </c>
      <c r="F347" s="26" t="str">
        <v>الرياض</v>
      </c>
      <c r="G347" s="27">
        <v>45546</v>
      </c>
      <c r="H347" s="26" t="str">
        <v>سبتمبر 24</v>
      </c>
      <c r="I347" s="26">
        <v>2024</v>
      </c>
      <c r="J347" s="26">
        <v>21</v>
      </c>
      <c r="K347" s="26" t="str">
        <v>مقبول من الجهة</v>
      </c>
      <c r="L347" s="26" t="str">
        <v>غير مسدد</v>
      </c>
      <c r="M347" s="28">
        <v>5479.75</v>
      </c>
    </row>
    <row r="348" spans="3:13" s="17" customFormat="1" x14ac:dyDescent="0.25">
      <c r="C348" s="29">
        <v>346</v>
      </c>
      <c r="D348" s="29">
        <v>6000054696</v>
      </c>
      <c r="E348" s="29" t="str">
        <v>الامن العام</v>
      </c>
      <c r="F348" s="29" t="str">
        <v>عسير</v>
      </c>
      <c r="G348" s="30">
        <v>45546</v>
      </c>
      <c r="H348" s="29" t="str">
        <v>سبتمبر 24</v>
      </c>
      <c r="I348" s="29">
        <v>2024</v>
      </c>
      <c r="J348" s="29">
        <v>21</v>
      </c>
      <c r="K348" s="29" t="str">
        <v>مقبول من الجهة</v>
      </c>
      <c r="L348" s="29" t="str">
        <v>غير مسدد</v>
      </c>
      <c r="M348" s="31">
        <v>1302.95</v>
      </c>
    </row>
    <row r="349" spans="3:13" s="17" customFormat="1" x14ac:dyDescent="0.25">
      <c r="C349" s="26">
        <v>347</v>
      </c>
      <c r="D349" s="26">
        <v>6000054697</v>
      </c>
      <c r="E349" s="26" t="str">
        <v>الامن العام</v>
      </c>
      <c r="F349" s="26" t="str">
        <v>نجران</v>
      </c>
      <c r="G349" s="27">
        <v>45546</v>
      </c>
      <c r="H349" s="26" t="str">
        <v>سبتمبر 24</v>
      </c>
      <c r="I349" s="26">
        <v>2024</v>
      </c>
      <c r="J349" s="26">
        <v>21</v>
      </c>
      <c r="K349" s="26" t="str">
        <v>مقبول من الجهة</v>
      </c>
      <c r="L349" s="26" t="str">
        <v>غير مسدد</v>
      </c>
      <c r="M349" s="28">
        <v>990.15</v>
      </c>
    </row>
    <row r="350" spans="3:13" s="17" customFormat="1" x14ac:dyDescent="0.25">
      <c r="C350" s="29">
        <v>348</v>
      </c>
      <c r="D350" s="29">
        <v>6000054704</v>
      </c>
      <c r="E350" s="29" t="str">
        <v>الامن العام</v>
      </c>
      <c r="F350" s="29" t="str">
        <v>الباحة</v>
      </c>
      <c r="G350" s="30">
        <v>45546</v>
      </c>
      <c r="H350" s="29" t="str">
        <v>سبتمبر 24</v>
      </c>
      <c r="I350" s="29">
        <v>2024</v>
      </c>
      <c r="J350" s="29">
        <v>21</v>
      </c>
      <c r="K350" s="29" t="str">
        <v>مقبول من الجهة</v>
      </c>
      <c r="L350" s="29" t="str">
        <v>غير مسدد</v>
      </c>
      <c r="M350" s="31">
        <v>4233.1499999999996</v>
      </c>
    </row>
    <row r="351" spans="3:13" s="17" customFormat="1" x14ac:dyDescent="0.25">
      <c r="C351" s="26">
        <v>349</v>
      </c>
      <c r="D351" s="26">
        <v>6000054705</v>
      </c>
      <c r="E351" s="26" t="str">
        <v>الامن العام</v>
      </c>
      <c r="F351" s="26" t="str">
        <v>جازان</v>
      </c>
      <c r="G351" s="27">
        <v>45546</v>
      </c>
      <c r="H351" s="26" t="str">
        <v>سبتمبر 24</v>
      </c>
      <c r="I351" s="26">
        <v>2024</v>
      </c>
      <c r="J351" s="26">
        <v>21</v>
      </c>
      <c r="K351" s="26" t="str">
        <v>مقبول من الجهة</v>
      </c>
      <c r="L351" s="26" t="str">
        <v>غير مسدد</v>
      </c>
      <c r="M351" s="28">
        <v>3344.2</v>
      </c>
    </row>
    <row r="352" spans="3:13" s="17" customFormat="1" x14ac:dyDescent="0.25">
      <c r="C352" s="29">
        <v>350</v>
      </c>
      <c r="D352" s="29">
        <v>6000054698</v>
      </c>
      <c r="E352" s="29" t="str">
        <v>الامن العام</v>
      </c>
      <c r="F352" s="29" t="str">
        <v>تبوك</v>
      </c>
      <c r="G352" s="30">
        <v>45546</v>
      </c>
      <c r="H352" s="29" t="str">
        <v>سبتمبر 24</v>
      </c>
      <c r="I352" s="29">
        <v>2024</v>
      </c>
      <c r="J352" s="29">
        <v>21</v>
      </c>
      <c r="K352" s="29" t="str">
        <v>مقبول من الجهة</v>
      </c>
      <c r="L352" s="29" t="str">
        <v>غير مسدد</v>
      </c>
      <c r="M352" s="31">
        <v>2083.8000000000002</v>
      </c>
    </row>
    <row r="353" spans="3:13" s="17" customFormat="1" x14ac:dyDescent="0.25">
      <c r="C353" s="26">
        <v>351</v>
      </c>
      <c r="D353" s="26">
        <v>6000054706</v>
      </c>
      <c r="E353" s="26" t="str">
        <v>الامن العام</v>
      </c>
      <c r="F353" s="26" t="str">
        <v>المدينة المنورة</v>
      </c>
      <c r="G353" s="27">
        <v>45546</v>
      </c>
      <c r="H353" s="26" t="str">
        <v>سبتمبر 24</v>
      </c>
      <c r="I353" s="26">
        <v>2024</v>
      </c>
      <c r="J353" s="26">
        <v>21</v>
      </c>
      <c r="K353" s="26" t="str">
        <v>مقبول من الجهة</v>
      </c>
      <c r="L353" s="26" t="str">
        <v>غير مسدد</v>
      </c>
      <c r="M353" s="28">
        <v>4345.8500000000004</v>
      </c>
    </row>
    <row r="354" spans="3:13" s="17" customFormat="1" x14ac:dyDescent="0.25">
      <c r="C354" s="29">
        <v>352</v>
      </c>
      <c r="D354" s="29">
        <v>6000054699</v>
      </c>
      <c r="E354" s="29" t="str">
        <v>الامن العام</v>
      </c>
      <c r="F354" s="29" t="str">
        <v>القصيم</v>
      </c>
      <c r="G354" s="30">
        <v>45546</v>
      </c>
      <c r="H354" s="29" t="str">
        <v>سبتمبر 24</v>
      </c>
      <c r="I354" s="29">
        <v>2024</v>
      </c>
      <c r="J354" s="29">
        <v>21</v>
      </c>
      <c r="K354" s="29" t="str">
        <v>مقبول من الجهة</v>
      </c>
      <c r="L354" s="29" t="str">
        <v>غير مسدد</v>
      </c>
      <c r="M354" s="31">
        <v>8918.25</v>
      </c>
    </row>
    <row r="355" spans="3:13" s="17" customFormat="1" x14ac:dyDescent="0.25">
      <c r="C355" s="26">
        <v>353</v>
      </c>
      <c r="D355" s="26">
        <v>6000054710</v>
      </c>
      <c r="E355" s="26" t="str">
        <v>الامن العام</v>
      </c>
      <c r="F355" s="26" t="str">
        <v>الشرقية</v>
      </c>
      <c r="G355" s="27">
        <v>45546</v>
      </c>
      <c r="H355" s="26" t="str">
        <v>سبتمبر 24</v>
      </c>
      <c r="I355" s="26">
        <v>2024</v>
      </c>
      <c r="J355" s="26">
        <v>21</v>
      </c>
      <c r="K355" s="26" t="str">
        <v>مقبول من الجهة</v>
      </c>
      <c r="L355" s="26" t="str">
        <v>غير مسدد</v>
      </c>
      <c r="M355" s="28">
        <v>5330.25</v>
      </c>
    </row>
    <row r="356" spans="3:13" s="17" customFormat="1" x14ac:dyDescent="0.25">
      <c r="C356" s="29">
        <v>354</v>
      </c>
      <c r="D356" s="29">
        <v>6000054707</v>
      </c>
      <c r="E356" s="29" t="str">
        <v>الامن العام</v>
      </c>
      <c r="F356" s="29" t="str">
        <v>الحدود الشمالية</v>
      </c>
      <c r="G356" s="30">
        <v>45546</v>
      </c>
      <c r="H356" s="29" t="str">
        <v>سبتمبر 24</v>
      </c>
      <c r="I356" s="29">
        <v>2024</v>
      </c>
      <c r="J356" s="29">
        <v>21</v>
      </c>
      <c r="K356" s="29" t="str">
        <v>مقبول من الجهة</v>
      </c>
      <c r="L356" s="29" t="str">
        <v>غير مسدد</v>
      </c>
      <c r="M356" s="31">
        <v>2390.85</v>
      </c>
    </row>
    <row r="357" spans="3:13" s="17" customFormat="1" x14ac:dyDescent="0.25">
      <c r="C357" s="26">
        <v>355</v>
      </c>
      <c r="D357" s="26">
        <v>6000054711</v>
      </c>
      <c r="E357" s="26" t="str">
        <v>الامن العام</v>
      </c>
      <c r="F357" s="26" t="str">
        <v>الرياض</v>
      </c>
      <c r="G357" s="27">
        <v>45546</v>
      </c>
      <c r="H357" s="26" t="str">
        <v>سبتمبر 24</v>
      </c>
      <c r="I357" s="26">
        <v>2024</v>
      </c>
      <c r="J357" s="26">
        <v>21</v>
      </c>
      <c r="K357" s="26" t="str">
        <v>مقبول من الجهة</v>
      </c>
      <c r="L357" s="26" t="str">
        <v>غير مسدد</v>
      </c>
      <c r="M357" s="28">
        <v>4673.6000000000004</v>
      </c>
    </row>
    <row r="358" spans="3:13" s="17" customFormat="1" x14ac:dyDescent="0.25">
      <c r="C358" s="29">
        <v>356</v>
      </c>
      <c r="D358" s="29">
        <v>6000054708</v>
      </c>
      <c r="E358" s="29" t="str">
        <v>الامن العام</v>
      </c>
      <c r="F358" s="29" t="str">
        <v>مكة المكرمة</v>
      </c>
      <c r="G358" s="30">
        <v>45546</v>
      </c>
      <c r="H358" s="29" t="str">
        <v>سبتمبر 24</v>
      </c>
      <c r="I358" s="29">
        <v>2024</v>
      </c>
      <c r="J358" s="29">
        <v>21</v>
      </c>
      <c r="K358" s="29" t="str">
        <v>مقبول من الجهة</v>
      </c>
      <c r="L358" s="29" t="str">
        <v>غير مسدد</v>
      </c>
      <c r="M358" s="31">
        <v>31217.9</v>
      </c>
    </row>
    <row r="359" spans="3:13" s="17" customFormat="1" x14ac:dyDescent="0.25">
      <c r="C359" s="26">
        <v>357</v>
      </c>
      <c r="D359" s="26">
        <v>6000054709</v>
      </c>
      <c r="E359" s="26" t="str">
        <v>الامن العام</v>
      </c>
      <c r="F359" s="26" t="str">
        <v>الرياض</v>
      </c>
      <c r="G359" s="27">
        <v>45546</v>
      </c>
      <c r="H359" s="26" t="str">
        <v>سبتمبر 24</v>
      </c>
      <c r="I359" s="26">
        <v>2024</v>
      </c>
      <c r="J359" s="26">
        <v>21</v>
      </c>
      <c r="K359" s="26" t="str">
        <v>مقبول من الجهة</v>
      </c>
      <c r="L359" s="26" t="str">
        <v>غير مسدد</v>
      </c>
      <c r="M359" s="28">
        <v>27855.3</v>
      </c>
    </row>
    <row r="360" spans="3:13" s="17" customFormat="1" x14ac:dyDescent="0.25">
      <c r="C360" s="29">
        <v>358</v>
      </c>
      <c r="D360" s="29">
        <v>6000054777</v>
      </c>
      <c r="E360" s="29" t="str">
        <v>المديرية العامة للجوازات</v>
      </c>
      <c r="F360" s="29" t="str">
        <v>الرياض</v>
      </c>
      <c r="G360" s="30">
        <v>45546</v>
      </c>
      <c r="H360" s="29" t="str">
        <v>سبتمبر 24</v>
      </c>
      <c r="I360" s="29">
        <v>2024</v>
      </c>
      <c r="J360" s="29">
        <v>21</v>
      </c>
      <c r="K360" s="29" t="str">
        <v>مقبول من الجهة</v>
      </c>
      <c r="L360" s="29" t="str">
        <v>غير مسدد</v>
      </c>
      <c r="M360" s="31">
        <v>638.25</v>
      </c>
    </row>
    <row r="361" spans="3:13" s="17" customFormat="1" x14ac:dyDescent="0.25">
      <c r="C361" s="26">
        <v>359</v>
      </c>
      <c r="D361" s="26">
        <v>6000054780</v>
      </c>
      <c r="E361" s="26" t="str">
        <v>المديرية العامة للجوازات</v>
      </c>
      <c r="F361" s="26" t="str">
        <v>تبوك</v>
      </c>
      <c r="G361" s="27">
        <v>45546</v>
      </c>
      <c r="H361" s="26" t="str">
        <v>سبتمبر 24</v>
      </c>
      <c r="I361" s="26">
        <v>2024</v>
      </c>
      <c r="J361" s="26">
        <v>21</v>
      </c>
      <c r="K361" s="26" t="str">
        <v>مقبول من الجهة</v>
      </c>
      <c r="L361" s="26" t="str">
        <v>غير مسدد</v>
      </c>
      <c r="M361" s="28">
        <v>661.25</v>
      </c>
    </row>
    <row r="362" spans="3:13" s="17" customFormat="1" x14ac:dyDescent="0.25">
      <c r="C362" s="29">
        <v>360</v>
      </c>
      <c r="D362" s="29">
        <v>6000054794</v>
      </c>
      <c r="E362" s="29" t="str">
        <v>المديرية العامة للجوازات</v>
      </c>
      <c r="F362" s="29" t="str">
        <v>تبوك</v>
      </c>
      <c r="G362" s="30">
        <v>45546</v>
      </c>
      <c r="H362" s="29" t="str">
        <v>سبتمبر 24</v>
      </c>
      <c r="I362" s="29">
        <v>2024</v>
      </c>
      <c r="J362" s="29">
        <v>21</v>
      </c>
      <c r="K362" s="29" t="str">
        <v>مقبول من الجهة</v>
      </c>
      <c r="L362" s="29" t="str">
        <v>غير مسدد</v>
      </c>
      <c r="M362" s="31">
        <v>425.5</v>
      </c>
    </row>
    <row r="363" spans="3:13" s="17" customFormat="1" x14ac:dyDescent="0.25">
      <c r="C363" s="26">
        <v>361</v>
      </c>
      <c r="D363" s="26">
        <v>6000054800</v>
      </c>
      <c r="E363" s="26" t="str">
        <v>المديرية العامة للجوازات</v>
      </c>
      <c r="F363" s="26" t="str">
        <v>تبوك</v>
      </c>
      <c r="G363" s="27">
        <v>45546</v>
      </c>
      <c r="H363" s="26" t="str">
        <v>سبتمبر 24</v>
      </c>
      <c r="I363" s="26">
        <v>2024</v>
      </c>
      <c r="J363" s="26">
        <v>21</v>
      </c>
      <c r="K363" s="26" t="str">
        <v>مقبول من الجهة</v>
      </c>
      <c r="L363" s="26" t="str">
        <v>غير مسدد</v>
      </c>
      <c r="M363" s="28">
        <v>619.85</v>
      </c>
    </row>
    <row r="364" spans="3:13" s="17" customFormat="1" x14ac:dyDescent="0.25">
      <c r="C364" s="29">
        <v>362</v>
      </c>
      <c r="D364" s="29">
        <v>6000054787</v>
      </c>
      <c r="E364" s="29" t="str">
        <v>المديرية العامة للجوازات</v>
      </c>
      <c r="F364" s="29" t="str">
        <v>تبوك</v>
      </c>
      <c r="G364" s="30">
        <v>45546</v>
      </c>
      <c r="H364" s="29" t="str">
        <v>سبتمبر 24</v>
      </c>
      <c r="I364" s="29">
        <v>2024</v>
      </c>
      <c r="J364" s="29">
        <v>21</v>
      </c>
      <c r="K364" s="29" t="str">
        <v>مقبول من الجهة</v>
      </c>
      <c r="L364" s="29" t="str">
        <v>غير مسدد</v>
      </c>
      <c r="M364" s="31">
        <v>276</v>
      </c>
    </row>
    <row r="365" spans="3:13" s="17" customFormat="1" x14ac:dyDescent="0.25">
      <c r="C365" s="26">
        <v>363</v>
      </c>
      <c r="D365" s="26">
        <v>6000054796</v>
      </c>
      <c r="E365" s="26" t="str">
        <v>المديرية العامة للجوازات</v>
      </c>
      <c r="F365" s="26" t="str">
        <v>تبوك</v>
      </c>
      <c r="G365" s="27">
        <v>45546</v>
      </c>
      <c r="H365" s="26" t="str">
        <v>سبتمبر 24</v>
      </c>
      <c r="I365" s="26">
        <v>2024</v>
      </c>
      <c r="J365" s="26">
        <v>21</v>
      </c>
      <c r="K365" s="26" t="str">
        <v>مقبول من الجهة</v>
      </c>
      <c r="L365" s="26" t="str">
        <v>غير مسدد</v>
      </c>
      <c r="M365" s="28">
        <v>771.65</v>
      </c>
    </row>
    <row r="366" spans="3:13" s="17" customFormat="1" x14ac:dyDescent="0.25">
      <c r="C366" s="29">
        <v>364</v>
      </c>
      <c r="D366" s="29">
        <v>6000054766</v>
      </c>
      <c r="E366" s="29" t="str">
        <v>المديرية العامة للجوازات</v>
      </c>
      <c r="F366" s="29" t="str">
        <v>الجوف</v>
      </c>
      <c r="G366" s="30">
        <v>45546</v>
      </c>
      <c r="H366" s="29" t="str">
        <v>سبتمبر 24</v>
      </c>
      <c r="I366" s="29">
        <v>2024</v>
      </c>
      <c r="J366" s="29">
        <v>21</v>
      </c>
      <c r="K366" s="29" t="str">
        <v>مقبول من الجهة</v>
      </c>
      <c r="L366" s="29" t="str">
        <v>غير مسدد</v>
      </c>
      <c r="M366" s="31">
        <v>379.5</v>
      </c>
    </row>
    <row r="367" spans="3:13" s="17" customFormat="1" x14ac:dyDescent="0.25">
      <c r="C367" s="26">
        <v>365</v>
      </c>
      <c r="D367" s="26">
        <v>6000054785</v>
      </c>
      <c r="E367" s="26" t="str">
        <v>المديرية العامة للجوازات</v>
      </c>
      <c r="F367" s="26" t="str">
        <v>تبوك</v>
      </c>
      <c r="G367" s="27">
        <v>45546</v>
      </c>
      <c r="H367" s="26" t="str">
        <v>سبتمبر 24</v>
      </c>
      <c r="I367" s="26">
        <v>2024</v>
      </c>
      <c r="J367" s="26">
        <v>21</v>
      </c>
      <c r="K367" s="26" t="str">
        <v>مقبول من الجهة</v>
      </c>
      <c r="L367" s="26" t="str">
        <v>غير مسدد</v>
      </c>
      <c r="M367" s="28">
        <v>849.85</v>
      </c>
    </row>
    <row r="368" spans="3:13" s="17" customFormat="1" x14ac:dyDescent="0.25">
      <c r="C368" s="29">
        <v>366</v>
      </c>
      <c r="D368" s="29">
        <v>6000061531</v>
      </c>
      <c r="E368" s="29" t="str">
        <v>إدارة التعليم بمنطقة جازان</v>
      </c>
      <c r="F368" s="29" t="str">
        <v>جازان</v>
      </c>
      <c r="G368" s="30">
        <v>45546</v>
      </c>
      <c r="H368" s="29" t="str">
        <v>سبتمبر 24</v>
      </c>
      <c r="I368" s="29">
        <v>2024</v>
      </c>
      <c r="J368" s="29">
        <v>21</v>
      </c>
      <c r="K368" s="29" t="str">
        <v>مقبول من الجهة</v>
      </c>
      <c r="L368" s="29" t="str">
        <v>غير مسدد</v>
      </c>
      <c r="M368" s="31">
        <v>16087.35</v>
      </c>
    </row>
    <row r="369" spans="3:13" s="17" customFormat="1" x14ac:dyDescent="0.25">
      <c r="C369" s="26">
        <v>367</v>
      </c>
      <c r="D369" s="26">
        <v>6000045665</v>
      </c>
      <c r="E369" s="26" t="str">
        <v>وكالة الحرس الوطني القطاع الشرقي</v>
      </c>
      <c r="F369" s="26" t="str">
        <v>الشرقية</v>
      </c>
      <c r="G369" s="27">
        <v>45550</v>
      </c>
      <c r="H369" s="26" t="str">
        <v>سبتمبر 24</v>
      </c>
      <c r="I369" s="26">
        <v>2024</v>
      </c>
      <c r="J369" s="26">
        <v>21</v>
      </c>
      <c r="K369" s="26" t="str">
        <v>مقبول من الجهة</v>
      </c>
      <c r="L369" s="26" t="str">
        <v>غير مسدد</v>
      </c>
      <c r="M369" s="28">
        <v>1109.75</v>
      </c>
    </row>
    <row r="370" spans="3:13" s="17" customFormat="1" x14ac:dyDescent="0.25">
      <c r="C370" s="29">
        <v>368</v>
      </c>
      <c r="D370" s="29">
        <v>6000055023</v>
      </c>
      <c r="E370" s="29" t="str">
        <v>وزارة العدل - الديوان العام</v>
      </c>
      <c r="F370" s="29" t="str">
        <v>الرياض</v>
      </c>
      <c r="G370" s="30">
        <v>45550</v>
      </c>
      <c r="H370" s="29" t="str">
        <v>سبتمبر 24</v>
      </c>
      <c r="I370" s="29">
        <v>2024</v>
      </c>
      <c r="J370" s="29">
        <v>21</v>
      </c>
      <c r="K370" s="29" t="str">
        <v>مقبول من الجهة</v>
      </c>
      <c r="L370" s="29" t="str">
        <v>غير مسدد</v>
      </c>
      <c r="M370" s="31">
        <v>1552.5</v>
      </c>
    </row>
    <row r="371" spans="3:13" s="17" customFormat="1" x14ac:dyDescent="0.25">
      <c r="C371" s="26">
        <v>369</v>
      </c>
      <c r="D371" s="26">
        <v>6000055060</v>
      </c>
      <c r="E371" s="26" t="str">
        <v>بلدية القفل</v>
      </c>
      <c r="F371" s="26" t="str">
        <v>جازان</v>
      </c>
      <c r="G371" s="27">
        <v>45550</v>
      </c>
      <c r="H371" s="26" t="str">
        <v>سبتمبر 24</v>
      </c>
      <c r="I371" s="26">
        <v>2024</v>
      </c>
      <c r="J371" s="26">
        <v>21</v>
      </c>
      <c r="K371" s="26" t="str">
        <v>مقبول من الجهة</v>
      </c>
      <c r="L371" s="26" t="str">
        <v>غير مسدد</v>
      </c>
      <c r="M371" s="28">
        <v>34725.4</v>
      </c>
    </row>
    <row r="372" spans="3:13" s="17" customFormat="1" x14ac:dyDescent="0.25">
      <c r="C372" s="29">
        <v>370</v>
      </c>
      <c r="D372" s="29">
        <v>6000055200</v>
      </c>
      <c r="E372" s="29" t="str">
        <v>المديرية العامة للجوازات</v>
      </c>
      <c r="F372" s="29" t="str">
        <v>الشرقية</v>
      </c>
      <c r="G372" s="30">
        <v>45551</v>
      </c>
      <c r="H372" s="29" t="str">
        <v>سبتمبر 24</v>
      </c>
      <c r="I372" s="29">
        <v>2024</v>
      </c>
      <c r="J372" s="29">
        <v>21</v>
      </c>
      <c r="K372" s="29" t="str">
        <v>مقبول من الجهة</v>
      </c>
      <c r="L372" s="29" t="str">
        <v>غير مسدد</v>
      </c>
      <c r="M372" s="31">
        <v>511.75</v>
      </c>
    </row>
    <row r="373" spans="3:13" s="17" customFormat="1" x14ac:dyDescent="0.25">
      <c r="C373" s="26">
        <v>371</v>
      </c>
      <c r="D373" s="26">
        <v>6000055234</v>
      </c>
      <c r="E373" s="26" t="str">
        <v>قوات الدفاع الجوي</v>
      </c>
      <c r="F373" s="26" t="str">
        <v>الرياض</v>
      </c>
      <c r="G373" s="27">
        <v>45551</v>
      </c>
      <c r="H373" s="26" t="str">
        <v>سبتمبر 24</v>
      </c>
      <c r="I373" s="26">
        <v>2024</v>
      </c>
      <c r="J373" s="26">
        <v>21</v>
      </c>
      <c r="K373" s="26" t="str">
        <v>مستند تم إرساله</v>
      </c>
      <c r="L373" s="26" t="str">
        <v>غير مسدد</v>
      </c>
      <c r="M373" s="28">
        <v>526.70000000000005</v>
      </c>
    </row>
    <row r="374" spans="3:13" s="17" customFormat="1" x14ac:dyDescent="0.25">
      <c r="C374" s="29">
        <v>372</v>
      </c>
      <c r="D374" s="29">
        <v>6000055601</v>
      </c>
      <c r="E374" s="29" t="str">
        <v>مستشفى الجبيل</v>
      </c>
      <c r="F374" s="29" t="str">
        <v>الشرقية</v>
      </c>
      <c r="G374" s="30">
        <v>45554</v>
      </c>
      <c r="H374" s="29" t="str">
        <v>سبتمبر 24</v>
      </c>
      <c r="I374" s="29">
        <v>2024</v>
      </c>
      <c r="J374" s="29">
        <v>21</v>
      </c>
      <c r="K374" s="29" t="str">
        <v>مقبول من الجهة</v>
      </c>
      <c r="L374" s="29" t="str">
        <v>غير مسدد</v>
      </c>
      <c r="M374" s="31">
        <v>4950.75</v>
      </c>
    </row>
    <row r="375" spans="3:13" s="17" customFormat="1" x14ac:dyDescent="0.25">
      <c r="C375" s="26">
        <v>373</v>
      </c>
      <c r="D375" s="26">
        <v>6000055570</v>
      </c>
      <c r="E375" s="26" t="str">
        <v>فرع وزارة الصحة بمنطقة المدينة المنورة</v>
      </c>
      <c r="F375" s="26" t="str">
        <v>المدينة المنورة</v>
      </c>
      <c r="G375" s="27">
        <v>45554</v>
      </c>
      <c r="H375" s="26" t="str">
        <v>سبتمبر 24</v>
      </c>
      <c r="I375" s="26">
        <v>2024</v>
      </c>
      <c r="J375" s="26">
        <v>21</v>
      </c>
      <c r="K375" s="26" t="str">
        <v>مقبول من الجهة</v>
      </c>
      <c r="L375" s="26" t="str">
        <v>غير مسدد</v>
      </c>
      <c r="M375" s="28">
        <v>2024</v>
      </c>
    </row>
    <row r="376" spans="3:13" s="17" customFormat="1" x14ac:dyDescent="0.25">
      <c r="C376" s="29">
        <v>374</v>
      </c>
      <c r="D376" s="29">
        <v>6000055673</v>
      </c>
      <c r="E376" s="29" t="str">
        <v>المديرية العامة للجوازات</v>
      </c>
      <c r="F376" s="29" t="str">
        <v>الحدود الشمالية</v>
      </c>
      <c r="G376" s="30">
        <v>45554</v>
      </c>
      <c r="H376" s="29" t="str">
        <v>سبتمبر 24</v>
      </c>
      <c r="I376" s="29">
        <v>2024</v>
      </c>
      <c r="J376" s="29">
        <v>21</v>
      </c>
      <c r="K376" s="29" t="str">
        <v>مقبول من الجهة</v>
      </c>
      <c r="L376" s="29" t="str">
        <v>غير مسدد</v>
      </c>
      <c r="M376" s="31">
        <v>2432.25</v>
      </c>
    </row>
    <row r="377" spans="3:13" s="17" customFormat="1" x14ac:dyDescent="0.25">
      <c r="C377" s="26">
        <v>375</v>
      </c>
      <c r="D377" s="26">
        <v>6000055674</v>
      </c>
      <c r="E377" s="26" t="str">
        <v>المديرية العامة للجوازات</v>
      </c>
      <c r="F377" s="26" t="str">
        <v>نجران</v>
      </c>
      <c r="G377" s="27">
        <v>45554</v>
      </c>
      <c r="H377" s="26" t="str">
        <v>سبتمبر 24</v>
      </c>
      <c r="I377" s="26">
        <v>2024</v>
      </c>
      <c r="J377" s="26">
        <v>21</v>
      </c>
      <c r="K377" s="26" t="str">
        <v>مقبول من الجهة</v>
      </c>
      <c r="L377" s="26" t="str">
        <v>غير مسدد</v>
      </c>
      <c r="M377" s="28">
        <v>350.75</v>
      </c>
    </row>
    <row r="378" spans="3:13" s="17" customFormat="1" x14ac:dyDescent="0.25">
      <c r="C378" s="29">
        <v>376</v>
      </c>
      <c r="D378" s="29">
        <v>6000055852</v>
      </c>
      <c r="E378" s="29" t="str">
        <v>بلدية محافظة خباش</v>
      </c>
      <c r="F378" s="29" t="str">
        <v>نجران</v>
      </c>
      <c r="G378" s="30">
        <v>45559</v>
      </c>
      <c r="H378" s="29" t="str">
        <v>سبتمبر 24</v>
      </c>
      <c r="I378" s="29">
        <v>2024</v>
      </c>
      <c r="J378" s="29">
        <v>21</v>
      </c>
      <c r="K378" s="29" t="str">
        <v>مقبول من الجهة</v>
      </c>
      <c r="L378" s="29" t="str">
        <v>غير مسدد</v>
      </c>
      <c r="M378" s="31">
        <v>14904</v>
      </c>
    </row>
    <row r="379" spans="3:13" s="17" customFormat="1" x14ac:dyDescent="0.25">
      <c r="C379" s="26">
        <v>377</v>
      </c>
      <c r="D379" s="26">
        <v>6000055843</v>
      </c>
      <c r="E379" s="26" t="str">
        <v>وزارة العدل - الديوان العام</v>
      </c>
      <c r="F379" s="26" t="str">
        <v>الرياض</v>
      </c>
      <c r="G379" s="27">
        <v>45560</v>
      </c>
      <c r="H379" s="26" t="str">
        <v>سبتمبر 24</v>
      </c>
      <c r="I379" s="26">
        <v>2024</v>
      </c>
      <c r="J379" s="26">
        <v>21</v>
      </c>
      <c r="K379" s="26" t="str">
        <v>مقبول من الجهة</v>
      </c>
      <c r="L379" s="26" t="str">
        <v>غير مسدد</v>
      </c>
      <c r="M379" s="28">
        <v>793.5</v>
      </c>
    </row>
    <row r="380" spans="3:13" s="17" customFormat="1" x14ac:dyDescent="0.25">
      <c r="C380" s="29">
        <v>378</v>
      </c>
      <c r="D380" s="29">
        <v>6000055892</v>
      </c>
      <c r="E380" s="29" t="str">
        <v>الديوان العام لرئاسة أمن الدولة</v>
      </c>
      <c r="F380" s="29" t="str">
        <v>الرياض</v>
      </c>
      <c r="G380" s="30">
        <v>45560</v>
      </c>
      <c r="H380" s="29" t="str">
        <v>سبتمبر 24</v>
      </c>
      <c r="I380" s="29">
        <v>2024</v>
      </c>
      <c r="J380" s="29">
        <v>21</v>
      </c>
      <c r="K380" s="29" t="str">
        <v>مقبول من الجهة</v>
      </c>
      <c r="L380" s="29" t="str">
        <v>غير مسدد</v>
      </c>
      <c r="M380" s="31">
        <v>35477.5</v>
      </c>
    </row>
    <row r="381" spans="3:13" s="17" customFormat="1" x14ac:dyDescent="0.25">
      <c r="C381" s="26">
        <v>379</v>
      </c>
      <c r="D381" s="26">
        <v>6000056041</v>
      </c>
      <c r="E381" s="26" t="str">
        <v>المديرية العامة للجوازات</v>
      </c>
      <c r="F381" s="26" t="str">
        <v>الجوف</v>
      </c>
      <c r="G381" s="27">
        <v>45561</v>
      </c>
      <c r="H381" s="26" t="str">
        <v>سبتمبر 24</v>
      </c>
      <c r="I381" s="26">
        <v>2024</v>
      </c>
      <c r="J381" s="26">
        <v>21</v>
      </c>
      <c r="K381" s="26" t="str">
        <v>مقبول من الجهة</v>
      </c>
      <c r="L381" s="26" t="str">
        <v>غير مسدد</v>
      </c>
      <c r="M381" s="28">
        <v>1398.4</v>
      </c>
    </row>
    <row r="382" spans="3:13" s="17" customFormat="1" x14ac:dyDescent="0.25">
      <c r="C382" s="29">
        <v>380</v>
      </c>
      <c r="D382" s="29">
        <v>6000056357</v>
      </c>
      <c r="E382" s="29" t="str">
        <v>بلدية العرضية الشمالية</v>
      </c>
      <c r="F382" s="29" t="str">
        <v>مكة المكرمة</v>
      </c>
      <c r="G382" s="30">
        <v>45565</v>
      </c>
      <c r="H382" s="29" t="str">
        <v>سبتمبر 24</v>
      </c>
      <c r="I382" s="29">
        <v>2024</v>
      </c>
      <c r="J382" s="29">
        <v>21</v>
      </c>
      <c r="K382" s="29" t="str">
        <v>مقبول من الجهة</v>
      </c>
      <c r="L382" s="29" t="str">
        <v>غير مسدد</v>
      </c>
      <c r="M382" s="31">
        <v>1299.5</v>
      </c>
    </row>
    <row r="383" spans="3:13" s="17" customFormat="1" x14ac:dyDescent="0.25">
      <c r="C383" s="26">
        <v>381</v>
      </c>
      <c r="D383" s="26">
        <v>6000056629</v>
      </c>
      <c r="E383" s="26" t="str">
        <v>المديرية العامة للجوازات</v>
      </c>
      <c r="F383" s="26" t="str">
        <v>مكة المكرمة</v>
      </c>
      <c r="G383" s="27">
        <v>45567</v>
      </c>
      <c r="H383" s="26" t="str">
        <v>أكتوبر 24</v>
      </c>
      <c r="I383" s="26">
        <v>2024</v>
      </c>
      <c r="J383" s="26">
        <v>22</v>
      </c>
      <c r="K383" s="26" t="str">
        <v>مقبول من الجهة</v>
      </c>
      <c r="L383" s="26" t="str">
        <v>غير مسدد</v>
      </c>
      <c r="M383" s="28">
        <v>1039.5999999999999</v>
      </c>
    </row>
    <row r="384" spans="3:13" s="17" customFormat="1" x14ac:dyDescent="0.25">
      <c r="C384" s="29">
        <v>382</v>
      </c>
      <c r="D384" s="29">
        <v>6000056651</v>
      </c>
      <c r="E384" s="29" t="str">
        <v>المديرية العامة للجوازات</v>
      </c>
      <c r="F384" s="29" t="str">
        <v>المدينة المنورة</v>
      </c>
      <c r="G384" s="30">
        <v>45567</v>
      </c>
      <c r="H384" s="29" t="str">
        <v>أكتوبر 24</v>
      </c>
      <c r="I384" s="29">
        <v>2024</v>
      </c>
      <c r="J384" s="29">
        <v>22</v>
      </c>
      <c r="K384" s="29" t="str">
        <v>مقبول من الجهة</v>
      </c>
      <c r="L384" s="29" t="str">
        <v>غير مسدد</v>
      </c>
      <c r="M384" s="31">
        <v>2173.5</v>
      </c>
    </row>
    <row r="385" spans="3:13" s="17" customFormat="1" x14ac:dyDescent="0.25">
      <c r="C385" s="26">
        <v>383</v>
      </c>
      <c r="D385" s="26">
        <v>6000057088</v>
      </c>
      <c r="E385" s="26" t="str">
        <v>إدارة مكافحة المخدرات</v>
      </c>
      <c r="F385" s="26" t="str">
        <v>الجوف</v>
      </c>
      <c r="G385" s="27">
        <v>45572</v>
      </c>
      <c r="H385" s="26" t="str">
        <v>أكتوبر 24</v>
      </c>
      <c r="I385" s="26">
        <v>2024</v>
      </c>
      <c r="J385" s="26">
        <v>22</v>
      </c>
      <c r="K385" s="26" t="str">
        <v>مقبول من الجهة</v>
      </c>
      <c r="L385" s="26" t="str">
        <v>غير مسدد</v>
      </c>
      <c r="M385" s="28">
        <v>8367.4</v>
      </c>
    </row>
    <row r="386" spans="3:13" s="17" customFormat="1" x14ac:dyDescent="0.25">
      <c r="C386" s="29">
        <v>384</v>
      </c>
      <c r="D386" s="29">
        <v>6000057107</v>
      </c>
      <c r="E386" s="29" t="str">
        <v>بلدية المضايا</v>
      </c>
      <c r="F386" s="29" t="str">
        <v>جازان</v>
      </c>
      <c r="G386" s="30">
        <v>45572</v>
      </c>
      <c r="H386" s="29" t="str">
        <v>أكتوبر 24</v>
      </c>
      <c r="I386" s="29">
        <v>2024</v>
      </c>
      <c r="J386" s="29">
        <v>22</v>
      </c>
      <c r="K386" s="29" t="str">
        <v>مقبول من الجهة</v>
      </c>
      <c r="L386" s="29" t="str">
        <v>غير مسدد</v>
      </c>
      <c r="M386" s="31">
        <v>15631.95</v>
      </c>
    </row>
    <row r="387" spans="3:13" s="17" customFormat="1" x14ac:dyDescent="0.25">
      <c r="C387" s="26">
        <v>385</v>
      </c>
      <c r="D387" s="26">
        <v>6000057786</v>
      </c>
      <c r="E387" s="26" t="str">
        <v>بلدية غامد الزناد</v>
      </c>
      <c r="F387" s="26" t="str">
        <v>الباحة</v>
      </c>
      <c r="G387" s="27">
        <v>45574</v>
      </c>
      <c r="H387" s="26" t="str">
        <v>أكتوبر 24</v>
      </c>
      <c r="I387" s="26">
        <v>2024</v>
      </c>
      <c r="J387" s="26">
        <v>22</v>
      </c>
      <c r="K387" s="26" t="str">
        <v>مقبول من الجهة</v>
      </c>
      <c r="L387" s="26" t="str">
        <v>غير مسدد</v>
      </c>
      <c r="M387" s="28">
        <v>10409.799999999999</v>
      </c>
    </row>
    <row r="388" spans="3:13" s="17" customFormat="1" x14ac:dyDescent="0.25">
      <c r="C388" s="29">
        <v>386</v>
      </c>
      <c r="D388" s="29">
        <v>6000057744</v>
      </c>
      <c r="E388" s="29" t="str">
        <v>إدارة التعليم بمنطقة مكة المكرمة</v>
      </c>
      <c r="F388" s="29" t="str">
        <v>مكة المكرمة</v>
      </c>
      <c r="G388" s="30">
        <v>45574</v>
      </c>
      <c r="H388" s="29" t="str">
        <v>أكتوبر 24</v>
      </c>
      <c r="I388" s="29">
        <v>2024</v>
      </c>
      <c r="J388" s="29">
        <v>22</v>
      </c>
      <c r="K388" s="29" t="str">
        <v>مقبول من الجهة</v>
      </c>
      <c r="L388" s="29" t="str">
        <v>غير مسدد</v>
      </c>
      <c r="M388" s="31">
        <v>19824.849999999999</v>
      </c>
    </row>
    <row r="389" spans="3:13" s="17" customFormat="1" x14ac:dyDescent="0.25">
      <c r="C389" s="26">
        <v>387</v>
      </c>
      <c r="D389" s="26">
        <v>6000057948</v>
      </c>
      <c r="E389" s="26" t="str">
        <v>المديرية العامة للجوازات</v>
      </c>
      <c r="F389" s="26" t="str">
        <v>الشرقية</v>
      </c>
      <c r="G389" s="27">
        <v>45575</v>
      </c>
      <c r="H389" s="26" t="str">
        <v>أكتوبر 24</v>
      </c>
      <c r="I389" s="26">
        <v>2024</v>
      </c>
      <c r="J389" s="26">
        <v>22</v>
      </c>
      <c r="K389" s="26" t="str">
        <v>لم ترفع الفاتورة</v>
      </c>
      <c r="L389" s="26" t="str">
        <v>غير مسدد</v>
      </c>
      <c r="M389" s="28">
        <v>92</v>
      </c>
    </row>
    <row r="390" spans="3:13" s="17" customFormat="1" x14ac:dyDescent="0.25">
      <c r="C390" s="29">
        <v>388</v>
      </c>
      <c r="D390" s="29">
        <v>6000057955</v>
      </c>
      <c r="E390" s="29" t="str">
        <v>المديرية العامة للجوازات</v>
      </c>
      <c r="F390" s="29" t="str">
        <v>الشرقية</v>
      </c>
      <c r="G390" s="30">
        <v>45575</v>
      </c>
      <c r="H390" s="29" t="str">
        <v>أكتوبر 24</v>
      </c>
      <c r="I390" s="29">
        <v>2024</v>
      </c>
      <c r="J390" s="29">
        <v>22</v>
      </c>
      <c r="K390" s="29" t="str">
        <v>مقبول من الجهة</v>
      </c>
      <c r="L390" s="29" t="str">
        <v>غير مسدد</v>
      </c>
      <c r="M390" s="31">
        <v>465.75</v>
      </c>
    </row>
    <row r="391" spans="3:13" s="17" customFormat="1" x14ac:dyDescent="0.25">
      <c r="C391" s="26">
        <v>389</v>
      </c>
      <c r="D391" s="26">
        <v>6000057952</v>
      </c>
      <c r="E391" s="26" t="str">
        <v>المديرية العامة للجوازات</v>
      </c>
      <c r="F391" s="26" t="str">
        <v>نجران</v>
      </c>
      <c r="G391" s="27">
        <v>45575</v>
      </c>
      <c r="H391" s="26" t="str">
        <v>أكتوبر 24</v>
      </c>
      <c r="I391" s="26">
        <v>2024</v>
      </c>
      <c r="J391" s="26">
        <v>22</v>
      </c>
      <c r="K391" s="26" t="str">
        <v>مقبول من الجهة</v>
      </c>
      <c r="L391" s="26" t="str">
        <v>غير مسدد</v>
      </c>
      <c r="M391" s="28">
        <v>483</v>
      </c>
    </row>
    <row r="392" spans="3:13" s="17" customFormat="1" x14ac:dyDescent="0.25">
      <c r="C392" s="29">
        <v>390</v>
      </c>
      <c r="D392" s="29">
        <v>6000057880</v>
      </c>
      <c r="E392" s="29" t="str">
        <v>إدارة مكافحة المخدرات</v>
      </c>
      <c r="F392" s="29" t="str">
        <v>المدينة المنورة</v>
      </c>
      <c r="G392" s="30">
        <v>45575</v>
      </c>
      <c r="H392" s="29" t="str">
        <v>أكتوبر 24</v>
      </c>
      <c r="I392" s="29">
        <v>2024</v>
      </c>
      <c r="J392" s="29">
        <v>22</v>
      </c>
      <c r="K392" s="29" t="str">
        <v>مقبول من الجهة</v>
      </c>
      <c r="L392" s="29" t="str">
        <v>غير مسدد</v>
      </c>
      <c r="M392" s="31">
        <v>24302.95</v>
      </c>
    </row>
    <row r="393" spans="3:13" s="17" customFormat="1" x14ac:dyDescent="0.25">
      <c r="C393" s="26">
        <v>391</v>
      </c>
      <c r="D393" s="26">
        <v>6000058236</v>
      </c>
      <c r="E393" s="26" t="str">
        <v>مستشفى وادي الدواسر</v>
      </c>
      <c r="F393" s="26" t="str">
        <v>الرياض</v>
      </c>
      <c r="G393" s="27">
        <v>45579</v>
      </c>
      <c r="H393" s="26" t="str">
        <v>أكتوبر 24</v>
      </c>
      <c r="I393" s="26">
        <v>2024</v>
      </c>
      <c r="J393" s="26">
        <v>22</v>
      </c>
      <c r="K393" s="26" t="str">
        <v>مستند تم إرساله</v>
      </c>
      <c r="L393" s="26" t="str">
        <v>غير مسدد</v>
      </c>
      <c r="M393" s="28">
        <v>20893.2</v>
      </c>
    </row>
    <row r="394" spans="3:13" s="17" customFormat="1" x14ac:dyDescent="0.25">
      <c r="C394" s="29">
        <v>392</v>
      </c>
      <c r="D394" s="29">
        <v>6000058384</v>
      </c>
      <c r="E394" s="29" t="str">
        <v>إدارة مكافحة المخدرات</v>
      </c>
      <c r="F394" s="29" t="str">
        <v>الرياض</v>
      </c>
      <c r="G394" s="30">
        <v>45580</v>
      </c>
      <c r="H394" s="29" t="str">
        <v>أكتوبر 24</v>
      </c>
      <c r="I394" s="29">
        <v>2024</v>
      </c>
      <c r="J394" s="29">
        <v>22</v>
      </c>
      <c r="K394" s="29" t="str">
        <v>مقبول من الجهة</v>
      </c>
      <c r="L394" s="29" t="str">
        <v>غير مسدد</v>
      </c>
      <c r="M394" s="31">
        <v>695.75</v>
      </c>
    </row>
    <row r="395" spans="3:13" s="17" customFormat="1" x14ac:dyDescent="0.25">
      <c r="C395" s="26">
        <v>393</v>
      </c>
      <c r="D395" s="26">
        <v>6000058407</v>
      </c>
      <c r="E395" s="26" t="str">
        <v>ميناء جازان</v>
      </c>
      <c r="F395" s="26" t="str">
        <v>جازان</v>
      </c>
      <c r="G395" s="27">
        <v>45580</v>
      </c>
      <c r="H395" s="26" t="str">
        <v>أكتوبر 24</v>
      </c>
      <c r="I395" s="26">
        <v>2024</v>
      </c>
      <c r="J395" s="26">
        <v>22</v>
      </c>
      <c r="K395" s="26" t="str">
        <v>مستند تم إرساله</v>
      </c>
      <c r="L395" s="26" t="str">
        <v>غير مسدد</v>
      </c>
      <c r="M395" s="28">
        <v>837.2</v>
      </c>
    </row>
    <row r="396" spans="3:13" s="17" customFormat="1" x14ac:dyDescent="0.25">
      <c r="C396" s="29">
        <v>394</v>
      </c>
      <c r="D396" s="29">
        <v>6000058381</v>
      </c>
      <c r="E396" s="29" t="str">
        <v>إدارة مكافحة المخدرات</v>
      </c>
      <c r="F396" s="29" t="str">
        <v>تبوك</v>
      </c>
      <c r="G396" s="30">
        <v>45580</v>
      </c>
      <c r="H396" s="29" t="str">
        <v>أكتوبر 24</v>
      </c>
      <c r="I396" s="29">
        <v>2024</v>
      </c>
      <c r="J396" s="29">
        <v>22</v>
      </c>
      <c r="K396" s="29" t="str">
        <v>مقبول من الجهة</v>
      </c>
      <c r="L396" s="29" t="str">
        <v>غير مسدد</v>
      </c>
      <c r="M396" s="31">
        <v>6100.75</v>
      </c>
    </row>
    <row r="397" spans="3:13" s="17" customFormat="1" x14ac:dyDescent="0.25">
      <c r="C397" s="26">
        <v>395</v>
      </c>
      <c r="D397" s="26">
        <v>6000058667</v>
      </c>
      <c r="E397" s="26" t="str">
        <v>أمانة منطقة الرياض</v>
      </c>
      <c r="F397" s="26" t="str">
        <v>الرياض</v>
      </c>
      <c r="G397" s="27">
        <v>45581</v>
      </c>
      <c r="H397" s="26" t="str">
        <v>أكتوبر 24</v>
      </c>
      <c r="I397" s="26">
        <v>2024</v>
      </c>
      <c r="J397" s="26">
        <v>22</v>
      </c>
      <c r="K397" s="26" t="str">
        <v>مقبول من الجهة</v>
      </c>
      <c r="L397" s="26" t="str">
        <v>غير مسدد</v>
      </c>
      <c r="M397" s="28">
        <v>4743.75</v>
      </c>
    </row>
    <row r="398" spans="3:13" s="17" customFormat="1" x14ac:dyDescent="0.25">
      <c r="C398" s="29">
        <v>396</v>
      </c>
      <c r="D398" s="29">
        <v>6000058584</v>
      </c>
      <c r="E398" s="29" t="str">
        <v>بلدية محافظة الدوادمى</v>
      </c>
      <c r="F398" s="29" t="str">
        <v>الرياض</v>
      </c>
      <c r="G398" s="30">
        <v>45581</v>
      </c>
      <c r="H398" s="29" t="str">
        <v>أكتوبر 24</v>
      </c>
      <c r="I398" s="29">
        <v>2024</v>
      </c>
      <c r="J398" s="29">
        <v>22</v>
      </c>
      <c r="K398" s="29" t="str">
        <v>مقبول من الجهة</v>
      </c>
      <c r="L398" s="29" t="str">
        <v>غير مسدد</v>
      </c>
      <c r="M398" s="31">
        <v>5566</v>
      </c>
    </row>
    <row r="399" spans="3:13" s="17" customFormat="1" x14ac:dyDescent="0.25">
      <c r="C399" s="26">
        <v>397</v>
      </c>
      <c r="D399" s="26">
        <v>6000058750</v>
      </c>
      <c r="E399" s="26" t="str">
        <v>المديرية العامة للجوازات</v>
      </c>
      <c r="F399" s="26" t="str">
        <v>الرياض</v>
      </c>
      <c r="G399" s="27">
        <v>45582</v>
      </c>
      <c r="H399" s="26" t="str">
        <v>أكتوبر 24</v>
      </c>
      <c r="I399" s="26">
        <v>2024</v>
      </c>
      <c r="J399" s="26">
        <v>22</v>
      </c>
      <c r="K399" s="26" t="str">
        <v>مقبول من الجهة</v>
      </c>
      <c r="L399" s="26" t="str">
        <v>غير مسدد</v>
      </c>
      <c r="M399" s="28">
        <v>2047</v>
      </c>
    </row>
    <row r="400" spans="3:13" s="17" customFormat="1" x14ac:dyDescent="0.25">
      <c r="C400" s="29">
        <v>398</v>
      </c>
      <c r="D400" s="29">
        <v>6000059337</v>
      </c>
      <c r="E400" s="29" t="str">
        <v>ميناء جازان</v>
      </c>
      <c r="F400" s="29" t="str">
        <v>جازان</v>
      </c>
      <c r="G400" s="30">
        <v>45588</v>
      </c>
      <c r="H400" s="29" t="str">
        <v>أكتوبر 24</v>
      </c>
      <c r="I400" s="29">
        <v>2024</v>
      </c>
      <c r="J400" s="29">
        <v>22</v>
      </c>
      <c r="K400" s="29" t="str">
        <v>مقبول من الجهة</v>
      </c>
      <c r="L400" s="29" t="str">
        <v>غير مسدد</v>
      </c>
      <c r="M400" s="31">
        <v>793.5</v>
      </c>
    </row>
    <row r="401" spans="3:13" s="17" customFormat="1" x14ac:dyDescent="0.25">
      <c r="C401" s="26">
        <v>399</v>
      </c>
      <c r="D401" s="26">
        <v>6000059496</v>
      </c>
      <c r="E401" s="26" t="str">
        <v>المديرية العامة للجوازات</v>
      </c>
      <c r="F401" s="26" t="str">
        <v>المدينة المنورة</v>
      </c>
      <c r="G401" s="27">
        <v>45589</v>
      </c>
      <c r="H401" s="26" t="str">
        <v>أكتوبر 24</v>
      </c>
      <c r="I401" s="26">
        <v>2024</v>
      </c>
      <c r="J401" s="26">
        <v>22</v>
      </c>
      <c r="K401" s="26" t="str">
        <v>مقبول من الجهة</v>
      </c>
      <c r="L401" s="26" t="str">
        <v>غير مسدد</v>
      </c>
      <c r="M401" s="28">
        <v>2006.75</v>
      </c>
    </row>
    <row r="402" spans="3:13" s="17" customFormat="1" x14ac:dyDescent="0.25">
      <c r="C402" s="29">
        <v>400</v>
      </c>
      <c r="D402" s="29">
        <v>6000059499</v>
      </c>
      <c r="E402" s="29" t="str">
        <v>المديرية العامة للجوازات</v>
      </c>
      <c r="F402" s="29" t="str">
        <v>الرياض</v>
      </c>
      <c r="G402" s="30">
        <v>45589</v>
      </c>
      <c r="H402" s="29" t="str">
        <v>أكتوبر 24</v>
      </c>
      <c r="I402" s="29">
        <v>2024</v>
      </c>
      <c r="J402" s="29">
        <v>22</v>
      </c>
      <c r="K402" s="29" t="str">
        <v>مقبول من الجهة</v>
      </c>
      <c r="L402" s="29" t="str">
        <v>غير مسدد</v>
      </c>
      <c r="M402" s="31">
        <v>437</v>
      </c>
    </row>
    <row r="403" spans="3:13" s="17" customFormat="1" x14ac:dyDescent="0.25">
      <c r="C403" s="26">
        <v>401</v>
      </c>
      <c r="D403" s="26">
        <v>6000059759</v>
      </c>
      <c r="E403" s="26" t="str">
        <v>تجمع جدة الصحي الأول</v>
      </c>
      <c r="F403" s="26" t="str">
        <v>مكة المكرمة</v>
      </c>
      <c r="G403" s="27">
        <v>45591</v>
      </c>
      <c r="H403" s="26" t="str">
        <v>أكتوبر 24</v>
      </c>
      <c r="I403" s="26">
        <v>2024</v>
      </c>
      <c r="J403" s="26">
        <v>22</v>
      </c>
      <c r="K403" s="26" t="str">
        <v>لم ترفع الفاتورة</v>
      </c>
      <c r="L403" s="26" t="str">
        <v>غير مسدد</v>
      </c>
      <c r="M403" s="28">
        <v>11620.75</v>
      </c>
    </row>
    <row r="404" spans="3:13" s="17" customFormat="1" x14ac:dyDescent="0.25">
      <c r="C404" s="29">
        <v>402</v>
      </c>
      <c r="D404" s="29">
        <v>6000059827</v>
      </c>
      <c r="E404" s="29" t="str">
        <v>بنك التنمية الاجتماعية</v>
      </c>
      <c r="F404" s="29" t="str">
        <v>الرياض</v>
      </c>
      <c r="G404" s="30">
        <v>45592</v>
      </c>
      <c r="H404" s="29" t="str">
        <v>أكتوبر 24</v>
      </c>
      <c r="I404" s="29">
        <v>2024</v>
      </c>
      <c r="J404" s="29">
        <v>22</v>
      </c>
      <c r="K404" s="29" t="str">
        <v>مستند تم إرساله</v>
      </c>
      <c r="L404" s="29" t="str">
        <v>غير مسدد</v>
      </c>
      <c r="M404" s="31">
        <v>1281.0999999999999</v>
      </c>
    </row>
    <row r="405" spans="3:13" s="17" customFormat="1" x14ac:dyDescent="0.25">
      <c r="C405" s="26">
        <v>403</v>
      </c>
      <c r="D405" s="26">
        <v>6000060080</v>
      </c>
      <c r="E405" s="26" t="str">
        <v>بلدية ينبع النخل</v>
      </c>
      <c r="F405" s="26" t="str">
        <v>المدينة المنورة</v>
      </c>
      <c r="G405" s="27">
        <v>45594</v>
      </c>
      <c r="H405" s="26" t="str">
        <v>أكتوبر 24</v>
      </c>
      <c r="I405" s="26">
        <v>2024</v>
      </c>
      <c r="J405" s="26">
        <v>22</v>
      </c>
      <c r="K405" s="26" t="str">
        <v>مقبول من الجهة</v>
      </c>
      <c r="L405" s="26" t="str">
        <v>غير مسدد</v>
      </c>
      <c r="M405" s="28">
        <v>4649.45</v>
      </c>
    </row>
    <row r="406" spans="3:13" s="17" customFormat="1" x14ac:dyDescent="0.25">
      <c r="C406" s="29">
        <v>404</v>
      </c>
      <c r="D406" s="29">
        <v>6000060403</v>
      </c>
      <c r="E406" s="29" t="str">
        <v>المديرية العامة للجوازات</v>
      </c>
      <c r="F406" s="29" t="str">
        <v>الرياض</v>
      </c>
      <c r="G406" s="30">
        <v>45596</v>
      </c>
      <c r="H406" s="29" t="str">
        <v>أكتوبر 24</v>
      </c>
      <c r="I406" s="29">
        <v>2024</v>
      </c>
      <c r="J406" s="29">
        <v>22</v>
      </c>
      <c r="K406" s="29" t="str">
        <v>مقبول من الجهة</v>
      </c>
      <c r="L406" s="29" t="str">
        <v>غير مسدد</v>
      </c>
      <c r="M406" s="31">
        <v>213.9</v>
      </c>
    </row>
    <row r="407" spans="3:13" s="17" customFormat="1" x14ac:dyDescent="0.25">
      <c r="C407" s="26">
        <v>405</v>
      </c>
      <c r="D407" s="26">
        <v>6000060475</v>
      </c>
      <c r="E407" s="26" t="str">
        <v>تجمع المدينة المنورة الصحي</v>
      </c>
      <c r="F407" s="26" t="str">
        <v>المدينة المنورة</v>
      </c>
      <c r="G407" s="27">
        <v>45598</v>
      </c>
      <c r="H407" s="26" t="str">
        <v>نوفمبر 24</v>
      </c>
      <c r="I407" s="26">
        <v>2024</v>
      </c>
      <c r="J407" s="26">
        <v>23</v>
      </c>
      <c r="K407" s="26" t="str">
        <v>مقبول من الجهة</v>
      </c>
      <c r="L407" s="26" t="str">
        <v>غير مسدد</v>
      </c>
      <c r="M407" s="28">
        <v>24828.5</v>
      </c>
    </row>
    <row r="408" spans="3:13" s="17" customFormat="1" x14ac:dyDescent="0.25">
      <c r="C408" s="29">
        <v>406</v>
      </c>
      <c r="D408" s="29">
        <v>6000060495</v>
      </c>
      <c r="E408" s="29" t="str">
        <v>إدارة مكافحة المخدرات</v>
      </c>
      <c r="F408" s="29" t="str">
        <v>المدينة المنورة</v>
      </c>
      <c r="G408" s="30">
        <v>45599</v>
      </c>
      <c r="H408" s="29" t="str">
        <v>نوفمبر 24</v>
      </c>
      <c r="I408" s="29">
        <v>2024</v>
      </c>
      <c r="J408" s="29">
        <v>23</v>
      </c>
      <c r="K408" s="29" t="str">
        <v>مقبول من الجهة</v>
      </c>
      <c r="L408" s="29" t="str">
        <v>غير مسدد</v>
      </c>
      <c r="M408" s="31">
        <v>4899</v>
      </c>
    </row>
    <row r="409" spans="3:13" s="17" customFormat="1" x14ac:dyDescent="0.25">
      <c r="C409" s="26">
        <v>407</v>
      </c>
      <c r="D409" s="26">
        <v>6000060503</v>
      </c>
      <c r="E409" s="26" t="str">
        <v>بلدية الدلم</v>
      </c>
      <c r="F409" s="26" t="str">
        <v>الرياض</v>
      </c>
      <c r="G409" s="27">
        <v>45599</v>
      </c>
      <c r="H409" s="26" t="str">
        <v>نوفمبر 24</v>
      </c>
      <c r="I409" s="26">
        <v>2024</v>
      </c>
      <c r="J409" s="26">
        <v>23</v>
      </c>
      <c r="K409" s="26" t="str">
        <v>مقبول من الجهة</v>
      </c>
      <c r="L409" s="26" t="str">
        <v>غير مسدد</v>
      </c>
      <c r="M409" s="28">
        <v>3323.5</v>
      </c>
    </row>
    <row r="410" spans="3:13" s="17" customFormat="1" x14ac:dyDescent="0.25">
      <c r="C410" s="29">
        <v>408</v>
      </c>
      <c r="D410" s="29">
        <v>6000060820</v>
      </c>
      <c r="E410" s="29" t="str">
        <v>أمارة منطقة الجوف</v>
      </c>
      <c r="F410" s="29" t="str">
        <v>الجوف</v>
      </c>
      <c r="G410" s="30">
        <v>45600</v>
      </c>
      <c r="H410" s="29" t="str">
        <v>نوفمبر 24</v>
      </c>
      <c r="I410" s="29">
        <v>2024</v>
      </c>
      <c r="J410" s="29">
        <v>23</v>
      </c>
      <c r="K410" s="29" t="str">
        <v>مقبول من الجهة</v>
      </c>
      <c r="L410" s="29" t="str">
        <v>غير مسدد</v>
      </c>
      <c r="M410" s="31">
        <v>155250</v>
      </c>
    </row>
    <row r="411" spans="3:13" s="17" customFormat="1" x14ac:dyDescent="0.25">
      <c r="C411" s="26">
        <v>409</v>
      </c>
      <c r="D411" s="26">
        <v>6000061136</v>
      </c>
      <c r="E411" s="26" t="str">
        <v>أمارة منطقة الجوف</v>
      </c>
      <c r="F411" s="26" t="str">
        <v>الجوف</v>
      </c>
      <c r="G411" s="27">
        <v>45602</v>
      </c>
      <c r="H411" s="26" t="str">
        <v>نوفمبر 24</v>
      </c>
      <c r="I411" s="26">
        <v>2024</v>
      </c>
      <c r="J411" s="26">
        <v>23</v>
      </c>
      <c r="K411" s="26" t="str">
        <v>مستند تم إرساله</v>
      </c>
      <c r="L411" s="26" t="str">
        <v>غير مسدد</v>
      </c>
      <c r="M411" s="28">
        <v>26289</v>
      </c>
    </row>
    <row r="412" spans="3:13" s="17" customFormat="1" x14ac:dyDescent="0.25">
      <c r="C412" s="29">
        <v>410</v>
      </c>
      <c r="D412" s="29">
        <v>6000061336</v>
      </c>
      <c r="E412" s="29" t="str">
        <v>بلدية جلاجل</v>
      </c>
      <c r="F412" s="29" t="str">
        <v>الرياض</v>
      </c>
      <c r="G412" s="30">
        <v>45605</v>
      </c>
      <c r="H412" s="29" t="str">
        <v>نوفمبر 24</v>
      </c>
      <c r="I412" s="29">
        <v>2024</v>
      </c>
      <c r="J412" s="29">
        <v>23</v>
      </c>
      <c r="K412" s="29" t="str">
        <v>مقبول من الجهة</v>
      </c>
      <c r="L412" s="29" t="str">
        <v>غير مسدد</v>
      </c>
      <c r="M412" s="31">
        <v>1205.2</v>
      </c>
    </row>
    <row r="413" spans="3:13" s="17" customFormat="1" x14ac:dyDescent="0.25">
      <c r="C413" s="26">
        <v>411</v>
      </c>
      <c r="D413" s="26">
        <v>6000061432</v>
      </c>
      <c r="E413" s="26" t="str">
        <v>إدارة التعليم بمحافظة صبيا</v>
      </c>
      <c r="F413" s="26" t="str">
        <v>جازان</v>
      </c>
      <c r="G413" s="27">
        <v>45606</v>
      </c>
      <c r="H413" s="26" t="str">
        <v>نوفمبر 24</v>
      </c>
      <c r="I413" s="26">
        <v>2024</v>
      </c>
      <c r="J413" s="26">
        <v>23</v>
      </c>
      <c r="K413" s="26" t="str">
        <v>مقبول من الجهة</v>
      </c>
      <c r="L413" s="26" t="str">
        <v>غير مسدد</v>
      </c>
      <c r="M413" s="28">
        <v>11565.55</v>
      </c>
    </row>
    <row r="414" spans="3:13" s="17" customFormat="1" x14ac:dyDescent="0.25">
      <c r="C414" s="29">
        <v>412</v>
      </c>
      <c r="D414" s="29">
        <v>6000039287</v>
      </c>
      <c r="E414" s="29" t="str">
        <v>بلدية بدائع العضيان</v>
      </c>
      <c r="F414" s="29" t="str">
        <v>الرياض</v>
      </c>
      <c r="G414" s="30">
        <v>45341</v>
      </c>
      <c r="H414" s="29" t="str">
        <v>فبراير 24</v>
      </c>
      <c r="I414" s="29">
        <v>2024</v>
      </c>
      <c r="J414" s="29">
        <v>14</v>
      </c>
      <c r="K414" s="29" t="str">
        <v>مقبول من الجهة</v>
      </c>
      <c r="L414" s="29" t="str">
        <v>غير مسدد</v>
      </c>
      <c r="M414" s="31">
        <v>10580</v>
      </c>
    </row>
    <row r="415" spans="3:13" s="17" customFormat="1" x14ac:dyDescent="0.25">
      <c r="C415" s="26">
        <v>413</v>
      </c>
      <c r="D415" s="26">
        <v>6000061896</v>
      </c>
      <c r="E415" s="26" t="str">
        <v>بلدية العالية</v>
      </c>
      <c r="F415" s="26" t="str">
        <v>جازان</v>
      </c>
      <c r="G415" s="27">
        <v>45610</v>
      </c>
      <c r="H415" s="26" t="str">
        <v>نوفمبر 24</v>
      </c>
      <c r="I415" s="26">
        <v>2024</v>
      </c>
      <c r="J415" s="26">
        <v>23</v>
      </c>
      <c r="K415" s="26" t="str">
        <v>لم ترفع الفاتورة</v>
      </c>
      <c r="L415" s="26" t="str">
        <v>غير مسدد</v>
      </c>
      <c r="M415" s="28">
        <v>368</v>
      </c>
    </row>
    <row r="416" spans="3:13" s="17" customFormat="1" x14ac:dyDescent="0.25">
      <c r="C416" s="29">
        <v>414</v>
      </c>
      <c r="D416" s="29">
        <v>6000061915</v>
      </c>
      <c r="E416" s="29" t="str">
        <v>بلدية محافظة الدوادمى</v>
      </c>
      <c r="F416" s="29" t="str">
        <v>الرياض</v>
      </c>
      <c r="G416" s="30">
        <v>45610</v>
      </c>
      <c r="H416" s="29" t="str">
        <v>نوفمبر 24</v>
      </c>
      <c r="I416" s="29">
        <v>2024</v>
      </c>
      <c r="J416" s="29">
        <v>23</v>
      </c>
      <c r="K416" s="29" t="str">
        <v>لم ترفع الفاتورة</v>
      </c>
      <c r="L416" s="29" t="str">
        <v>غير مسدد</v>
      </c>
      <c r="M416" s="31">
        <v>7879.8</v>
      </c>
    </row>
    <row r="417" spans="3:13" s="17" customFormat="1" x14ac:dyDescent="0.25">
      <c r="C417" s="26">
        <v>415</v>
      </c>
      <c r="D417" s="26">
        <v>6000062111</v>
      </c>
      <c r="E417" s="26" t="str">
        <v>تجمع المدينة المنورة الصحي</v>
      </c>
      <c r="F417" s="26" t="str">
        <v>المدينة المنورة</v>
      </c>
      <c r="G417" s="27">
        <v>45614</v>
      </c>
      <c r="H417" s="26" t="str">
        <v>نوفمبر 24</v>
      </c>
      <c r="I417" s="26">
        <v>2024</v>
      </c>
      <c r="J417" s="26">
        <v>23</v>
      </c>
      <c r="K417" s="26" t="str">
        <v>لم ترفع الفاتورة</v>
      </c>
      <c r="L417" s="26" t="str">
        <v>غير مسدد</v>
      </c>
      <c r="M417" s="28">
        <v>104317.65</v>
      </c>
    </row>
    <row r="418" spans="3:13" s="17" customFormat="1" x14ac:dyDescent="0.25">
      <c r="C418" s="32">
        <v>416</v>
      </c>
      <c r="D418" s="32">
        <v>6000062244</v>
      </c>
      <c r="E418" s="32" t="str">
        <v>وزارة العدل - الديوان العام</v>
      </c>
      <c r="F418" s="32" t="str">
        <v>الرياض</v>
      </c>
      <c r="G418" s="33">
        <v>45615</v>
      </c>
      <c r="H418" s="32" t="str">
        <v>نوفمبر 24</v>
      </c>
      <c r="I418" s="32">
        <v>2024</v>
      </c>
      <c r="J418" s="32">
        <v>23</v>
      </c>
      <c r="K418" s="32" t="str">
        <v>مستند تم إرساله</v>
      </c>
      <c r="L418" s="32" t="str">
        <v>غير مسدد</v>
      </c>
      <c r="M418" s="34">
        <v>6072</v>
      </c>
    </row>
    <row r="419" spans="3:13" s="17" customFormat="1" x14ac:dyDescent="0.25">
      <c r="C419" s="26">
        <v>417</v>
      </c>
      <c r="D419" s="26">
        <v>6000063690</v>
      </c>
      <c r="E419" s="26" t="str">
        <v>المديرية العامة للجوازات</v>
      </c>
      <c r="F419" s="26" t="str">
        <v>حائل</v>
      </c>
      <c r="G419" s="27">
        <v>45663</v>
      </c>
      <c r="H419" s="26" t="str">
        <v>يناير 25</v>
      </c>
      <c r="I419" s="26">
        <v>2025</v>
      </c>
      <c r="J419" s="26">
        <v>25</v>
      </c>
      <c r="K419" s="26" t="str">
        <v>مقبول من الجهة</v>
      </c>
      <c r="L419" s="26" t="str">
        <v>غير مسدد</v>
      </c>
      <c r="M419" s="28">
        <v>1518</v>
      </c>
    </row>
    <row r="420" spans="3:13" s="17" customFormat="1" x14ac:dyDescent="0.25">
      <c r="C420" s="32">
        <v>418</v>
      </c>
      <c r="D420" s="32">
        <v>6000063724</v>
      </c>
      <c r="E420" s="32" t="str">
        <v>هيئة الفروسية</v>
      </c>
      <c r="F420" s="32" t="str">
        <v>الرياض</v>
      </c>
      <c r="G420" s="33">
        <v>45663</v>
      </c>
      <c r="H420" s="32" t="str">
        <v>يناير 25</v>
      </c>
      <c r="I420" s="32">
        <v>2025</v>
      </c>
      <c r="J420" s="32">
        <v>25</v>
      </c>
      <c r="K420" s="32" t="str">
        <v>لم ترفع الفاتورة</v>
      </c>
      <c r="L420" s="32" t="str">
        <v>غير مسدد</v>
      </c>
      <c r="M420" s="34">
        <v>11385</v>
      </c>
    </row>
    <row r="421" spans="3:13" s="17" customFormat="1" x14ac:dyDescent="0.25">
      <c r="C421" s="26">
        <v>419</v>
      </c>
      <c r="D421" s="26">
        <v>6000063881</v>
      </c>
      <c r="E421" s="26" t="str">
        <v>المديرية العامة للجوازات</v>
      </c>
      <c r="F421" s="26" t="str">
        <v>الشرقية</v>
      </c>
      <c r="G421" s="27">
        <v>45666</v>
      </c>
      <c r="H421" s="26" t="str">
        <v>يناير 25</v>
      </c>
      <c r="I421" s="26">
        <v>2025</v>
      </c>
      <c r="J421" s="26">
        <v>25</v>
      </c>
      <c r="K421" s="26" t="str">
        <v>مقبول من الجهة</v>
      </c>
      <c r="L421" s="26" t="str">
        <v>غير مسدد</v>
      </c>
      <c r="M421" s="28">
        <v>378.35</v>
      </c>
    </row>
    <row r="422" spans="3:13" s="17" customFormat="1" x14ac:dyDescent="0.25">
      <c r="C422" s="32">
        <v>420</v>
      </c>
      <c r="D422" s="32">
        <v>6000063874</v>
      </c>
      <c r="E422" s="32" t="str">
        <v>المديرية العامة للجوازات</v>
      </c>
      <c r="F422" s="32" t="str">
        <v>الشرقية</v>
      </c>
      <c r="G422" s="33">
        <v>45666</v>
      </c>
      <c r="H422" s="32" t="str">
        <v>يناير 25</v>
      </c>
      <c r="I422" s="32">
        <v>2025</v>
      </c>
      <c r="J422" s="32">
        <v>25</v>
      </c>
      <c r="K422" s="32" t="str">
        <v>مقبول من الجهة</v>
      </c>
      <c r="L422" s="32" t="str">
        <v>غير مسدد</v>
      </c>
      <c r="M422" s="34">
        <v>690</v>
      </c>
    </row>
    <row r="423" spans="3:13" s="17" customFormat="1" x14ac:dyDescent="0.25">
      <c r="C423" s="26">
        <v>421</v>
      </c>
      <c r="D423" s="26">
        <v>6000063878</v>
      </c>
      <c r="E423" s="26" t="str">
        <v>المديرية العامة للجوازات</v>
      </c>
      <c r="F423" s="26" t="str">
        <v>مكة المكرمة</v>
      </c>
      <c r="G423" s="27">
        <v>45666</v>
      </c>
      <c r="H423" s="26" t="str">
        <v>يناير 25</v>
      </c>
      <c r="I423" s="26">
        <v>2025</v>
      </c>
      <c r="J423" s="26">
        <v>25</v>
      </c>
      <c r="K423" s="26" t="str">
        <v>مستند تم إرساله</v>
      </c>
      <c r="L423" s="26" t="str">
        <v>غير مسدد</v>
      </c>
      <c r="M423" s="28">
        <v>12822.5</v>
      </c>
    </row>
    <row r="424" spans="3:13" s="17" customFormat="1" x14ac:dyDescent="0.25">
      <c r="C424" s="32">
        <v>422</v>
      </c>
      <c r="D424" s="32">
        <v>6000063884</v>
      </c>
      <c r="E424" s="32" t="str">
        <v>المديرية العامة للجوازات</v>
      </c>
      <c r="F424" s="32" t="str">
        <v>مكة المكرمة</v>
      </c>
      <c r="G424" s="33">
        <v>45666</v>
      </c>
      <c r="H424" s="32" t="str">
        <v>يناير 25</v>
      </c>
      <c r="I424" s="32">
        <v>2025</v>
      </c>
      <c r="J424" s="32">
        <v>25</v>
      </c>
      <c r="K424" s="32" t="str">
        <v>مقبول من الجهة</v>
      </c>
      <c r="L424" s="32" t="str">
        <v>غير مسدد</v>
      </c>
      <c r="M424" s="34">
        <v>1229.3499999999999</v>
      </c>
    </row>
    <row r="425" spans="3:13" s="17" customFormat="1" x14ac:dyDescent="0.25">
      <c r="C425" s="26">
        <v>423</v>
      </c>
      <c r="D425" s="26">
        <v>6000063879</v>
      </c>
      <c r="E425" s="26" t="str">
        <v>المديرية العامة للجوازات</v>
      </c>
      <c r="F425" s="26" t="str">
        <v>نجران</v>
      </c>
      <c r="G425" s="27">
        <v>45666</v>
      </c>
      <c r="H425" s="26" t="str">
        <v>يناير 25</v>
      </c>
      <c r="I425" s="26">
        <v>2025</v>
      </c>
      <c r="J425" s="26">
        <v>25</v>
      </c>
      <c r="K425" s="26" t="str">
        <v>مقبول من الجهة</v>
      </c>
      <c r="L425" s="26" t="str">
        <v>غير مسدد</v>
      </c>
      <c r="M425" s="28">
        <v>195.5</v>
      </c>
    </row>
    <row r="426" spans="3:13" s="17" customFormat="1" x14ac:dyDescent="0.25">
      <c r="C426" s="32">
        <v>424</v>
      </c>
      <c r="D426" s="32">
        <v>6000063886</v>
      </c>
      <c r="E426" s="32" t="str">
        <v>المديرية العامة للجوازات</v>
      </c>
      <c r="F426" s="32" t="str">
        <v>المدينة المنورة</v>
      </c>
      <c r="G426" s="33">
        <v>45666</v>
      </c>
      <c r="H426" s="32" t="str">
        <v>يناير 25</v>
      </c>
      <c r="I426" s="32">
        <v>2025</v>
      </c>
      <c r="J426" s="32">
        <v>25</v>
      </c>
      <c r="K426" s="32" t="str">
        <v>مقبول من الجهة</v>
      </c>
      <c r="L426" s="32" t="str">
        <v>غير مسدد</v>
      </c>
      <c r="M426" s="34">
        <v>724.5</v>
      </c>
    </row>
    <row r="427" spans="3:13" s="17" customFormat="1" x14ac:dyDescent="0.25">
      <c r="C427" s="26">
        <v>425</v>
      </c>
      <c r="D427" s="26">
        <v>6000063890</v>
      </c>
      <c r="E427" s="26" t="str">
        <v>المديرية العامة للجوازات</v>
      </c>
      <c r="F427" s="26" t="str">
        <v>الجوف</v>
      </c>
      <c r="G427" s="27">
        <v>45666</v>
      </c>
      <c r="H427" s="26" t="str">
        <v>يناير 25</v>
      </c>
      <c r="I427" s="26">
        <v>2025</v>
      </c>
      <c r="J427" s="26">
        <v>25</v>
      </c>
      <c r="K427" s="26" t="str">
        <v>مقبول من الجهة</v>
      </c>
      <c r="L427" s="26" t="str">
        <v>غير مسدد</v>
      </c>
      <c r="M427" s="28">
        <v>322</v>
      </c>
    </row>
    <row r="428" spans="3:13" s="17" customFormat="1" x14ac:dyDescent="0.25">
      <c r="C428" s="32">
        <v>426</v>
      </c>
      <c r="D428" s="32">
        <v>6000063893</v>
      </c>
      <c r="E428" s="32" t="str">
        <v>المديرية العامة للجوازات</v>
      </c>
      <c r="F428" s="32" t="str">
        <v>مكة المكرمة</v>
      </c>
      <c r="G428" s="33">
        <v>45666</v>
      </c>
      <c r="H428" s="32" t="str">
        <v>يناير 25</v>
      </c>
      <c r="I428" s="32">
        <v>2025</v>
      </c>
      <c r="J428" s="32">
        <v>25</v>
      </c>
      <c r="K428" s="32" t="str">
        <v>مقبول من الجهة</v>
      </c>
      <c r="L428" s="32" t="str">
        <v>غير مسدد</v>
      </c>
      <c r="M428" s="34">
        <v>8395</v>
      </c>
    </row>
    <row r="429" spans="3:13" s="17" customFormat="1" x14ac:dyDescent="0.25">
      <c r="C429" s="26">
        <v>427</v>
      </c>
      <c r="D429" s="26">
        <v>6000063888</v>
      </c>
      <c r="E429" s="26" t="str">
        <v>المديرية العامة للجوازات</v>
      </c>
      <c r="F429" s="26" t="str">
        <v>الرياض</v>
      </c>
      <c r="G429" s="27">
        <v>45666</v>
      </c>
      <c r="H429" s="26" t="str">
        <v>يناير 25</v>
      </c>
      <c r="I429" s="26">
        <v>2025</v>
      </c>
      <c r="J429" s="26">
        <v>25</v>
      </c>
      <c r="K429" s="26" t="str">
        <v>مقبول من الجهة</v>
      </c>
      <c r="L429" s="26" t="str">
        <v>غير مسدد</v>
      </c>
      <c r="M429" s="28">
        <v>3312</v>
      </c>
    </row>
    <row r="430" spans="3:13" s="17" customFormat="1" x14ac:dyDescent="0.25">
      <c r="C430" s="32">
        <v>428</v>
      </c>
      <c r="D430" s="32">
        <v>6000063889</v>
      </c>
      <c r="E430" s="32" t="str">
        <v>المديرية العامة للجوازات</v>
      </c>
      <c r="F430" s="32" t="str">
        <v>الرياض</v>
      </c>
      <c r="G430" s="33">
        <v>45666</v>
      </c>
      <c r="H430" s="32" t="str">
        <v>يناير 25</v>
      </c>
      <c r="I430" s="32">
        <v>2025</v>
      </c>
      <c r="J430" s="32">
        <v>25</v>
      </c>
      <c r="K430" s="32" t="str">
        <v>مقبول من الجهة</v>
      </c>
      <c r="L430" s="32" t="str">
        <v>غير مسدد</v>
      </c>
      <c r="M430" s="34">
        <v>8096</v>
      </c>
    </row>
    <row r="431" spans="3:13" s="17" customFormat="1" x14ac:dyDescent="0.25">
      <c r="C431" s="26">
        <v>429</v>
      </c>
      <c r="D431" s="26">
        <v>6000063911</v>
      </c>
      <c r="E431" s="26" t="str">
        <v>المديرية العامة للجوازات</v>
      </c>
      <c r="F431" s="26" t="str">
        <v>الجوف</v>
      </c>
      <c r="G431" s="27">
        <v>45666</v>
      </c>
      <c r="H431" s="26" t="str">
        <v>يناير 25</v>
      </c>
      <c r="I431" s="26">
        <v>2025</v>
      </c>
      <c r="J431" s="26">
        <v>25</v>
      </c>
      <c r="K431" s="26" t="str">
        <v>مقبول من الجهة</v>
      </c>
      <c r="L431" s="26" t="str">
        <v>غير مسدد</v>
      </c>
      <c r="M431" s="28">
        <v>701.5</v>
      </c>
    </row>
    <row r="432" spans="3:13" s="17" customFormat="1" x14ac:dyDescent="0.25">
      <c r="C432" s="32">
        <v>430</v>
      </c>
      <c r="D432" s="32">
        <v>6000064001</v>
      </c>
      <c r="E432" s="32" t="str">
        <v>وزارة العدل - الديوان العام</v>
      </c>
      <c r="F432" s="32" t="str">
        <v>الرياض</v>
      </c>
      <c r="G432" s="33">
        <v>45669</v>
      </c>
      <c r="H432" s="32" t="str">
        <v>يناير 25</v>
      </c>
      <c r="I432" s="32">
        <v>2025</v>
      </c>
      <c r="J432" s="32">
        <v>25</v>
      </c>
      <c r="K432" s="32" t="str">
        <v>مقبول من الجهة</v>
      </c>
      <c r="L432" s="32" t="str">
        <v>غير مسدد</v>
      </c>
      <c r="M432" s="34">
        <v>5175</v>
      </c>
    </row>
    <row r="433" spans="3:13" s="17" customFormat="1" x14ac:dyDescent="0.25">
      <c r="C433" s="26">
        <v>431</v>
      </c>
      <c r="D433" s="26">
        <v>6000064293</v>
      </c>
      <c r="E433" s="26" t="str">
        <v>بلدية الخبراء</v>
      </c>
      <c r="F433" s="26" t="str">
        <v>القصيم</v>
      </c>
      <c r="G433" s="27">
        <v>45673</v>
      </c>
      <c r="H433" s="26" t="str">
        <v>يناير 25</v>
      </c>
      <c r="I433" s="26">
        <v>2025</v>
      </c>
      <c r="J433" s="26">
        <v>25</v>
      </c>
      <c r="K433" s="26" t="str">
        <v>مستند تم إرساله</v>
      </c>
      <c r="L433" s="26" t="str">
        <v>غير مسدد</v>
      </c>
      <c r="M433" s="28">
        <v>7249.6</v>
      </c>
    </row>
    <row r="434" spans="3:13" s="17" customFormat="1" x14ac:dyDescent="0.25">
      <c r="C434" s="32">
        <v>432</v>
      </c>
      <c r="D434" s="32">
        <v>6000064414</v>
      </c>
      <c r="E434" s="32" t="str">
        <v>هيئة الإذاعة والتلفزيون</v>
      </c>
      <c r="F434" s="32" t="str">
        <v>الرياض</v>
      </c>
      <c r="G434" s="33">
        <v>45676</v>
      </c>
      <c r="H434" s="32" t="str">
        <v>يناير 25</v>
      </c>
      <c r="I434" s="32">
        <v>2025</v>
      </c>
      <c r="J434" s="32">
        <v>25</v>
      </c>
      <c r="K434" s="32" t="str">
        <v>مستند تم إرساله</v>
      </c>
      <c r="L434" s="32" t="str">
        <v>غير مسدد</v>
      </c>
      <c r="M434" s="34">
        <v>134762.75</v>
      </c>
    </row>
    <row r="435" spans="3:13" s="17" customFormat="1" x14ac:dyDescent="0.25">
      <c r="C435" s="26">
        <v>433</v>
      </c>
      <c r="D435" s="26">
        <v>6000064419</v>
      </c>
      <c r="E435" s="26" t="str">
        <v>وزارة الشـؤون الاسلامية والدعوة والإرشاد</v>
      </c>
      <c r="F435" s="26" t="str">
        <v>حائل</v>
      </c>
      <c r="G435" s="27">
        <v>45676</v>
      </c>
      <c r="H435" s="26" t="str">
        <v>يناير 25</v>
      </c>
      <c r="I435" s="26">
        <v>2025</v>
      </c>
      <c r="J435" s="26">
        <v>25</v>
      </c>
      <c r="K435" s="26" t="str">
        <v>مستند تم إرساله</v>
      </c>
      <c r="L435" s="26" t="str">
        <v>غير مسدد</v>
      </c>
      <c r="M435" s="28">
        <v>2132.1</v>
      </c>
    </row>
    <row r="436" spans="3:13" s="17" customFormat="1" x14ac:dyDescent="0.25">
      <c r="C436" s="32">
        <v>434</v>
      </c>
      <c r="D436" s="32">
        <v>6000064520</v>
      </c>
      <c r="E436" s="32" t="str">
        <v>المديرية العامة للجوازات</v>
      </c>
      <c r="F436" s="32" t="str">
        <v>عسير</v>
      </c>
      <c r="G436" s="33">
        <v>45677</v>
      </c>
      <c r="H436" s="32" t="str">
        <v>يناير 25</v>
      </c>
      <c r="I436" s="32">
        <v>2025</v>
      </c>
      <c r="J436" s="32">
        <v>25</v>
      </c>
      <c r="K436" s="32" t="str">
        <v>مقبول من الجهة</v>
      </c>
      <c r="L436" s="32" t="str">
        <v>غير مسدد</v>
      </c>
      <c r="M436" s="34">
        <v>2566.8000000000002</v>
      </c>
    </row>
    <row r="437" spans="3:13" s="17" customFormat="1" x14ac:dyDescent="0.25">
      <c r="C437" s="26">
        <v>435</v>
      </c>
      <c r="D437" s="26">
        <v>6000064512</v>
      </c>
      <c r="E437" s="26" t="str">
        <v>المديرية العامة للجوازات</v>
      </c>
      <c r="F437" s="26" t="str">
        <v>عسير</v>
      </c>
      <c r="G437" s="27">
        <v>45677</v>
      </c>
      <c r="H437" s="26" t="str">
        <v>يناير 25</v>
      </c>
      <c r="I437" s="26">
        <v>2025</v>
      </c>
      <c r="J437" s="26">
        <v>25</v>
      </c>
      <c r="K437" s="26" t="str">
        <v>مقبول من الجهة</v>
      </c>
      <c r="L437" s="26" t="str">
        <v>غير مسدد</v>
      </c>
      <c r="M437" s="28">
        <v>713</v>
      </c>
    </row>
    <row r="438" spans="3:13" s="17" customFormat="1" x14ac:dyDescent="0.25">
      <c r="C438" s="32">
        <v>436</v>
      </c>
      <c r="D438" s="32">
        <v>6000064522</v>
      </c>
      <c r="E438" s="32" t="str">
        <v>المديرية العامة للجوازات</v>
      </c>
      <c r="F438" s="32" t="str">
        <v>الشرقية</v>
      </c>
      <c r="G438" s="33">
        <v>45677</v>
      </c>
      <c r="H438" s="32" t="str">
        <v>يناير 25</v>
      </c>
      <c r="I438" s="32">
        <v>2025</v>
      </c>
      <c r="J438" s="32">
        <v>25</v>
      </c>
      <c r="K438" s="32" t="str">
        <v>مقبول من الجهة</v>
      </c>
      <c r="L438" s="32" t="str">
        <v>غير مسدد</v>
      </c>
      <c r="M438" s="34">
        <v>626.75</v>
      </c>
    </row>
    <row r="439" spans="3:13" s="17" customFormat="1" x14ac:dyDescent="0.25">
      <c r="C439" s="26">
        <v>437</v>
      </c>
      <c r="D439" s="26">
        <v>6000064524</v>
      </c>
      <c r="E439" s="26" t="str">
        <v>المديرية العامة للجوازات</v>
      </c>
      <c r="F439" s="26" t="str">
        <v>عسير</v>
      </c>
      <c r="G439" s="27">
        <v>45677</v>
      </c>
      <c r="H439" s="26" t="str">
        <v>يناير 25</v>
      </c>
      <c r="I439" s="26">
        <v>2025</v>
      </c>
      <c r="J439" s="26">
        <v>25</v>
      </c>
      <c r="K439" s="26" t="str">
        <v>مقبول من الجهة</v>
      </c>
      <c r="L439" s="26" t="str">
        <v>غير مسدد</v>
      </c>
      <c r="M439" s="28">
        <v>276</v>
      </c>
    </row>
    <row r="440" spans="3:13" s="17" customFormat="1" x14ac:dyDescent="0.25">
      <c r="C440" s="32">
        <v>438</v>
      </c>
      <c r="D440" s="32">
        <v>6000064514</v>
      </c>
      <c r="E440" s="32" t="str">
        <v>المديرية العامة للجوازات</v>
      </c>
      <c r="F440" s="32" t="str">
        <v>عسير</v>
      </c>
      <c r="G440" s="33">
        <v>45677</v>
      </c>
      <c r="H440" s="32" t="str">
        <v>يناير 25</v>
      </c>
      <c r="I440" s="32">
        <v>2025</v>
      </c>
      <c r="J440" s="32">
        <v>25</v>
      </c>
      <c r="K440" s="32" t="str">
        <v>مستند تم إرساله</v>
      </c>
      <c r="L440" s="32" t="str">
        <v>غير مسدد</v>
      </c>
      <c r="M440" s="34">
        <v>189.75</v>
      </c>
    </row>
    <row r="441" spans="3:13" s="17" customFormat="1" x14ac:dyDescent="0.25">
      <c r="C441" s="26">
        <v>439</v>
      </c>
      <c r="D441" s="26">
        <v>6000064525</v>
      </c>
      <c r="E441" s="26" t="str">
        <v>المديرية العامة للجوازات</v>
      </c>
      <c r="F441" s="26" t="str">
        <v>عسير</v>
      </c>
      <c r="G441" s="27">
        <v>45677</v>
      </c>
      <c r="H441" s="26" t="str">
        <v>يناير 25</v>
      </c>
      <c r="I441" s="26">
        <v>2025</v>
      </c>
      <c r="J441" s="26">
        <v>25</v>
      </c>
      <c r="K441" s="26" t="str">
        <v>مقبول من الجهة</v>
      </c>
      <c r="L441" s="26" t="str">
        <v>غير مسدد</v>
      </c>
      <c r="M441" s="28">
        <v>552</v>
      </c>
    </row>
    <row r="442" spans="3:13" s="17" customFormat="1" x14ac:dyDescent="0.25">
      <c r="C442" s="32">
        <v>440</v>
      </c>
      <c r="D442" s="32">
        <v>6000064516</v>
      </c>
      <c r="E442" s="32" t="str">
        <v>المديرية العامة للجوازات</v>
      </c>
      <c r="F442" s="32" t="str">
        <v>عسير</v>
      </c>
      <c r="G442" s="33">
        <v>45677</v>
      </c>
      <c r="H442" s="32" t="str">
        <v>يناير 25</v>
      </c>
      <c r="I442" s="32">
        <v>2025</v>
      </c>
      <c r="J442" s="32">
        <v>25</v>
      </c>
      <c r="K442" s="32" t="str">
        <v>مقبول من الجهة</v>
      </c>
      <c r="L442" s="32" t="str">
        <v>غير مسدد</v>
      </c>
      <c r="M442" s="34">
        <v>339.25</v>
      </c>
    </row>
    <row r="443" spans="3:13" s="17" customFormat="1" x14ac:dyDescent="0.25">
      <c r="C443" s="26">
        <v>441</v>
      </c>
      <c r="D443" s="26">
        <v>6000064530</v>
      </c>
      <c r="E443" s="26" t="str">
        <v>المديرية العامة للجوازات</v>
      </c>
      <c r="F443" s="26" t="str">
        <v>عسير</v>
      </c>
      <c r="G443" s="27">
        <v>45677</v>
      </c>
      <c r="H443" s="26" t="str">
        <v>يناير 25</v>
      </c>
      <c r="I443" s="26">
        <v>2025</v>
      </c>
      <c r="J443" s="26">
        <v>25</v>
      </c>
      <c r="K443" s="26" t="str">
        <v>مقبول من الجهة</v>
      </c>
      <c r="L443" s="26" t="str">
        <v>غير مسدد</v>
      </c>
      <c r="M443" s="28">
        <v>1012</v>
      </c>
    </row>
    <row r="444" spans="3:13" s="17" customFormat="1" x14ac:dyDescent="0.25">
      <c r="C444" s="32">
        <v>442</v>
      </c>
      <c r="D444" s="32">
        <v>6000064527</v>
      </c>
      <c r="E444" s="32" t="str">
        <v>المديرية العامة للجوازات</v>
      </c>
      <c r="F444" s="32" t="str">
        <v>عسير</v>
      </c>
      <c r="G444" s="33">
        <v>45677</v>
      </c>
      <c r="H444" s="32" t="str">
        <v>يناير 25</v>
      </c>
      <c r="I444" s="32">
        <v>2025</v>
      </c>
      <c r="J444" s="32">
        <v>25</v>
      </c>
      <c r="K444" s="32" t="str">
        <v>مقبول من الجهة</v>
      </c>
      <c r="L444" s="32" t="str">
        <v>غير مسدد</v>
      </c>
      <c r="M444" s="34">
        <v>672.75</v>
      </c>
    </row>
    <row r="445" spans="3:13" s="17" customFormat="1" x14ac:dyDescent="0.25">
      <c r="C445" s="26">
        <v>443</v>
      </c>
      <c r="D445" s="26">
        <v>6000064531</v>
      </c>
      <c r="E445" s="26" t="str">
        <v>المديرية العامة للجوازات</v>
      </c>
      <c r="F445" s="26" t="str">
        <v>الرياض</v>
      </c>
      <c r="G445" s="27">
        <v>45677</v>
      </c>
      <c r="H445" s="26" t="str">
        <v>يناير 25</v>
      </c>
      <c r="I445" s="26">
        <v>2025</v>
      </c>
      <c r="J445" s="26">
        <v>25</v>
      </c>
      <c r="K445" s="26" t="str">
        <v>مقبول من الجهة</v>
      </c>
      <c r="L445" s="26" t="str">
        <v>غير مسدد</v>
      </c>
      <c r="M445" s="28">
        <v>12443</v>
      </c>
    </row>
    <row r="446" spans="3:13" s="17" customFormat="1" x14ac:dyDescent="0.25">
      <c r="C446" s="32">
        <v>444</v>
      </c>
      <c r="D446" s="32">
        <v>6000064532</v>
      </c>
      <c r="E446" s="32" t="str">
        <v>المديرية العامة للجوازات</v>
      </c>
      <c r="F446" s="32" t="str">
        <v>المدينة المنورة</v>
      </c>
      <c r="G446" s="33">
        <v>45677</v>
      </c>
      <c r="H446" s="32" t="str">
        <v>يناير 25</v>
      </c>
      <c r="I446" s="32">
        <v>2025</v>
      </c>
      <c r="J446" s="32">
        <v>25</v>
      </c>
      <c r="K446" s="32" t="str">
        <v>مقبول من الجهة</v>
      </c>
      <c r="L446" s="32" t="str">
        <v>غير مسدد</v>
      </c>
      <c r="M446" s="34">
        <v>552</v>
      </c>
    </row>
    <row r="447" spans="3:13" s="17" customFormat="1" x14ac:dyDescent="0.25">
      <c r="C447" s="26">
        <v>445</v>
      </c>
      <c r="D447" s="26">
        <v>6000064533</v>
      </c>
      <c r="E447" s="26" t="str">
        <v>المديرية العامة للجوازات</v>
      </c>
      <c r="F447" s="26" t="str">
        <v>المدينة المنورة</v>
      </c>
      <c r="G447" s="27">
        <v>45677</v>
      </c>
      <c r="H447" s="26" t="str">
        <v>يناير 25</v>
      </c>
      <c r="I447" s="26">
        <v>2025</v>
      </c>
      <c r="J447" s="26">
        <v>25</v>
      </c>
      <c r="K447" s="26" t="str">
        <v>مقبول من الجهة</v>
      </c>
      <c r="L447" s="26" t="str">
        <v>غير مسدد</v>
      </c>
      <c r="M447" s="28">
        <v>1414.5</v>
      </c>
    </row>
    <row r="448" spans="3:13" s="17" customFormat="1" x14ac:dyDescent="0.25">
      <c r="C448" s="32">
        <v>446</v>
      </c>
      <c r="D448" s="32">
        <v>6000064818</v>
      </c>
      <c r="E448" s="32" t="str">
        <v>بلدية البدع</v>
      </c>
      <c r="F448" s="32" t="str">
        <v>تبوك</v>
      </c>
      <c r="G448" s="33">
        <v>45679</v>
      </c>
      <c r="H448" s="32" t="str">
        <v>يناير 25</v>
      </c>
      <c r="I448" s="32">
        <v>2025</v>
      </c>
      <c r="J448" s="32">
        <v>25</v>
      </c>
      <c r="K448" s="32" t="str">
        <v>مستند تم إرساله</v>
      </c>
      <c r="L448" s="32" t="str">
        <v>غير مسدد</v>
      </c>
      <c r="M448" s="34">
        <v>10766.3</v>
      </c>
    </row>
    <row r="449" spans="3:13" s="17" customFormat="1" x14ac:dyDescent="0.25">
      <c r="C449" s="26">
        <v>447</v>
      </c>
      <c r="D449" s="26">
        <v>6000065034</v>
      </c>
      <c r="E449" s="26" t="str">
        <v>أمانة منطقة الرياض</v>
      </c>
      <c r="F449" s="26" t="str">
        <v>الرياض</v>
      </c>
      <c r="G449" s="27">
        <v>45683</v>
      </c>
      <c r="H449" s="26" t="str">
        <v>يناير 25</v>
      </c>
      <c r="I449" s="26">
        <v>2025</v>
      </c>
      <c r="J449" s="26">
        <v>25</v>
      </c>
      <c r="K449" s="26" t="str">
        <v>مستند تم إرساله</v>
      </c>
      <c r="L449" s="26" t="str">
        <v>غير مسدد</v>
      </c>
      <c r="M449" s="28">
        <v>21614.25</v>
      </c>
    </row>
    <row r="450" spans="3:13" s="17" customFormat="1" x14ac:dyDescent="0.25">
      <c r="C450" s="32">
        <v>448</v>
      </c>
      <c r="D450" s="32">
        <v>6000065713</v>
      </c>
      <c r="E450" s="32" t="str">
        <v>وزارة الشـؤون الاسلامية والدعوة والإرشاد</v>
      </c>
      <c r="F450" s="32" t="str">
        <v>المدينة المنورة</v>
      </c>
      <c r="G450" s="33">
        <v>45687</v>
      </c>
      <c r="H450" s="32" t="str">
        <v>يناير 25</v>
      </c>
      <c r="I450" s="32">
        <v>2025</v>
      </c>
      <c r="J450" s="32">
        <v>25</v>
      </c>
      <c r="K450" s="32" t="str">
        <v>مستند تم إرساله</v>
      </c>
      <c r="L450" s="32" t="str">
        <v>غير مسدد</v>
      </c>
      <c r="M450" s="34">
        <v>1919.35</v>
      </c>
    </row>
    <row r="451" spans="3:13" s="17" customFormat="1" x14ac:dyDescent="0.25">
      <c r="C451" s="26">
        <v>449</v>
      </c>
      <c r="D451" s="26">
        <v>6000065890</v>
      </c>
      <c r="E451" s="26" t="str">
        <v>جامعة طيبة</v>
      </c>
      <c r="F451" s="26" t="str">
        <v>المدينة المنورة</v>
      </c>
      <c r="G451" s="27">
        <v>45691</v>
      </c>
      <c r="H451" s="26" t="str">
        <v>فبراير 25</v>
      </c>
      <c r="I451" s="26">
        <v>2025</v>
      </c>
      <c r="J451" s="26">
        <v>26</v>
      </c>
      <c r="K451" s="26" t="str">
        <v>مقبول من الجهة</v>
      </c>
      <c r="L451" s="26" t="str">
        <v>غير مسدد</v>
      </c>
      <c r="M451" s="28">
        <v>9171.25</v>
      </c>
    </row>
    <row r="452" spans="3:13" s="17" customFormat="1" x14ac:dyDescent="0.25">
      <c r="C452" s="32">
        <v>450</v>
      </c>
      <c r="D452" s="32">
        <v>6000066095</v>
      </c>
      <c r="E452" s="32" t="str">
        <v>ديوان المظالم</v>
      </c>
      <c r="F452" s="32" t="str">
        <v>الرياض</v>
      </c>
      <c r="G452" s="33">
        <v>45692</v>
      </c>
      <c r="H452" s="32" t="str">
        <v>فبراير 25</v>
      </c>
      <c r="I452" s="32">
        <v>2025</v>
      </c>
      <c r="J452" s="32">
        <v>26</v>
      </c>
      <c r="K452" s="32" t="str">
        <v>مقبول من الجهة</v>
      </c>
      <c r="L452" s="32" t="str">
        <v>غير مسدد</v>
      </c>
      <c r="M452" s="34">
        <v>586.5</v>
      </c>
    </row>
    <row r="453" spans="3:13" s="17" customFormat="1" x14ac:dyDescent="0.25">
      <c r="C453" s="26">
        <v>451</v>
      </c>
      <c r="D453" s="26">
        <v>6000066191</v>
      </c>
      <c r="E453" s="26" t="str">
        <v>بلدية الدلم</v>
      </c>
      <c r="F453" s="26" t="str">
        <v>الرياض</v>
      </c>
      <c r="G453" s="27">
        <v>45693</v>
      </c>
      <c r="H453" s="26" t="str">
        <v>فبراير 25</v>
      </c>
      <c r="I453" s="26">
        <v>2025</v>
      </c>
      <c r="J453" s="26">
        <v>26</v>
      </c>
      <c r="K453" s="26" t="str">
        <v>مقبول من الجهة</v>
      </c>
      <c r="L453" s="26" t="str">
        <v>غير مسدد</v>
      </c>
      <c r="M453" s="28">
        <v>4542.5</v>
      </c>
    </row>
    <row r="454" spans="3:13" s="17" customFormat="1" x14ac:dyDescent="0.25">
      <c r="C454" s="32">
        <v>452</v>
      </c>
      <c r="D454" s="32">
        <v>6000066274</v>
      </c>
      <c r="E454" s="32" t="str">
        <v>المديرية العامة للجوازات</v>
      </c>
      <c r="F454" s="32" t="str">
        <v>الباحة</v>
      </c>
      <c r="G454" s="33">
        <v>45694</v>
      </c>
      <c r="H454" s="32" t="str">
        <v>فبراير 25</v>
      </c>
      <c r="I454" s="32">
        <v>2025</v>
      </c>
      <c r="J454" s="32">
        <v>26</v>
      </c>
      <c r="K454" s="32" t="str">
        <v>مقبول من الجهة</v>
      </c>
      <c r="L454" s="32" t="str">
        <v>غير مسدد</v>
      </c>
      <c r="M454" s="34">
        <v>195.5</v>
      </c>
    </row>
    <row r="455" spans="3:13" s="17" customFormat="1" x14ac:dyDescent="0.25">
      <c r="C455" s="26">
        <v>453</v>
      </c>
      <c r="D455" s="26">
        <v>6000066286</v>
      </c>
      <c r="E455" s="26" t="str">
        <v>المديرية العامة للجوازات</v>
      </c>
      <c r="F455" s="26" t="str">
        <v>الرياض</v>
      </c>
      <c r="G455" s="27">
        <v>45694</v>
      </c>
      <c r="H455" s="26" t="str">
        <v>فبراير 25</v>
      </c>
      <c r="I455" s="26">
        <v>2025</v>
      </c>
      <c r="J455" s="26">
        <v>26</v>
      </c>
      <c r="K455" s="26" t="str">
        <v>مستند تم إرساله</v>
      </c>
      <c r="L455" s="26" t="str">
        <v>غير مسدد</v>
      </c>
      <c r="M455" s="28">
        <v>2047</v>
      </c>
    </row>
    <row r="456" spans="3:13" s="17" customFormat="1" x14ac:dyDescent="0.25">
      <c r="C456" s="32">
        <v>454</v>
      </c>
      <c r="D456" s="32">
        <v>6000066288</v>
      </c>
      <c r="E456" s="32" t="str">
        <v>المديرية العامة للجوازات</v>
      </c>
      <c r="F456" s="32" t="str">
        <v>الشرقية</v>
      </c>
      <c r="G456" s="33">
        <v>45694</v>
      </c>
      <c r="H456" s="32" t="str">
        <v>فبراير 25</v>
      </c>
      <c r="I456" s="32">
        <v>2025</v>
      </c>
      <c r="J456" s="32">
        <v>26</v>
      </c>
      <c r="K456" s="32" t="str">
        <v>مستند تم إرساله</v>
      </c>
      <c r="L456" s="32" t="str">
        <v>غير مسدد</v>
      </c>
      <c r="M456" s="34">
        <v>333.5</v>
      </c>
    </row>
    <row r="457" spans="3:13" s="17" customFormat="1" x14ac:dyDescent="0.25">
      <c r="C457" s="26">
        <v>455</v>
      </c>
      <c r="D457" s="26">
        <v>6000066290</v>
      </c>
      <c r="E457" s="26" t="str">
        <v>المديرية العامة للجوازات</v>
      </c>
      <c r="F457" s="26" t="str">
        <v>الشرقية</v>
      </c>
      <c r="G457" s="27">
        <v>45694</v>
      </c>
      <c r="H457" s="26" t="str">
        <v>فبراير 25</v>
      </c>
      <c r="I457" s="26">
        <v>2025</v>
      </c>
      <c r="J457" s="26">
        <v>26</v>
      </c>
      <c r="K457" s="26" t="str">
        <v>مقبول من الجهة</v>
      </c>
      <c r="L457" s="26" t="str">
        <v>غير مسدد</v>
      </c>
      <c r="M457" s="28">
        <v>897</v>
      </c>
    </row>
    <row r="458" spans="3:13" s="17" customFormat="1" x14ac:dyDescent="0.25">
      <c r="C458" s="32">
        <v>456</v>
      </c>
      <c r="D458" s="32">
        <v>6000066278</v>
      </c>
      <c r="E458" s="32" t="str">
        <v>مستشفى الملك فهد بجدة</v>
      </c>
      <c r="F458" s="32" t="str">
        <v>مكة المكرمة</v>
      </c>
      <c r="G458" s="33">
        <v>45694</v>
      </c>
      <c r="H458" s="32" t="str">
        <v>فبراير 25</v>
      </c>
      <c r="I458" s="32">
        <v>2025</v>
      </c>
      <c r="J458" s="32">
        <v>26</v>
      </c>
      <c r="K458" s="32" t="str">
        <v>لم ترفع الفاتورة</v>
      </c>
      <c r="L458" s="32" t="str">
        <v>غير مسدد</v>
      </c>
      <c r="M458" s="34">
        <v>31625</v>
      </c>
    </row>
    <row r="459" spans="3:13" s="17" customFormat="1" x14ac:dyDescent="0.25">
      <c r="C459" s="26">
        <v>457</v>
      </c>
      <c r="D459" s="26">
        <v>6000066292</v>
      </c>
      <c r="E459" s="26" t="str">
        <v>مستشفى الملك فهد بجدة</v>
      </c>
      <c r="F459" s="26" t="str">
        <v>مكة المكرمة</v>
      </c>
      <c r="G459" s="27">
        <v>45694</v>
      </c>
      <c r="H459" s="26" t="str">
        <v>فبراير 25</v>
      </c>
      <c r="I459" s="26">
        <v>2025</v>
      </c>
      <c r="J459" s="26">
        <v>26</v>
      </c>
      <c r="K459" s="26" t="str">
        <v>لم ترفع الفاتورة</v>
      </c>
      <c r="L459" s="26" t="str">
        <v>غير مسدد</v>
      </c>
      <c r="M459" s="28">
        <v>31625</v>
      </c>
    </row>
    <row r="460" spans="3:13" s="17" customFormat="1" x14ac:dyDescent="0.25">
      <c r="C460" s="32">
        <v>458</v>
      </c>
      <c r="D460" s="32">
        <v>6000066279</v>
      </c>
      <c r="E460" s="32" t="str">
        <v>مستشفى الملك فهد بجدة</v>
      </c>
      <c r="F460" s="32" t="str">
        <v>مكة المكرمة</v>
      </c>
      <c r="G460" s="33">
        <v>45694</v>
      </c>
      <c r="H460" s="32" t="str">
        <v>فبراير 25</v>
      </c>
      <c r="I460" s="32">
        <v>2025</v>
      </c>
      <c r="J460" s="32">
        <v>26</v>
      </c>
      <c r="K460" s="32" t="str">
        <v>لم ترفع الفاتورة</v>
      </c>
      <c r="L460" s="32" t="str">
        <v>غير مسدد</v>
      </c>
      <c r="M460" s="34">
        <v>51750</v>
      </c>
    </row>
    <row r="461" spans="3:13" s="17" customFormat="1" x14ac:dyDescent="0.25">
      <c r="C461" s="26">
        <v>459</v>
      </c>
      <c r="D461" s="26">
        <v>6000066521</v>
      </c>
      <c r="E461" s="26" t="str">
        <v>مستشفى حفر الباطن</v>
      </c>
      <c r="F461" s="26" t="str">
        <v>الشرقية</v>
      </c>
      <c r="G461" s="27">
        <v>45697</v>
      </c>
      <c r="H461" s="26" t="str">
        <v>فبراير 25</v>
      </c>
      <c r="I461" s="26">
        <v>2025</v>
      </c>
      <c r="J461" s="26">
        <v>26</v>
      </c>
      <c r="K461" s="26" t="str">
        <v>لم ترفع الفاتورة</v>
      </c>
      <c r="L461" s="26" t="str">
        <v>غير مسدد</v>
      </c>
      <c r="M461" s="28">
        <v>117990</v>
      </c>
    </row>
    <row r="462" spans="3:13" s="17" customFormat="1" x14ac:dyDescent="0.25">
      <c r="C462" s="32">
        <v>460</v>
      </c>
      <c r="D462" s="32">
        <v>6000066549</v>
      </c>
      <c r="E462" s="32" t="str">
        <v>مستشفى حفر الباطن</v>
      </c>
      <c r="F462" s="32" t="str">
        <v>الشرقية</v>
      </c>
      <c r="G462" s="33">
        <v>45698</v>
      </c>
      <c r="H462" s="32" t="str">
        <v>فبراير 25</v>
      </c>
      <c r="I462" s="32">
        <v>2025</v>
      </c>
      <c r="J462" s="32">
        <v>26</v>
      </c>
      <c r="K462" s="32" t="str">
        <v>مقبول من الجهة</v>
      </c>
      <c r="L462" s="32" t="str">
        <v>غير مسدد</v>
      </c>
      <c r="M462" s="34">
        <v>3162.5</v>
      </c>
    </row>
    <row r="463" spans="3:13" s="17" customFormat="1" x14ac:dyDescent="0.25">
      <c r="C463" s="26">
        <v>461</v>
      </c>
      <c r="D463" s="26">
        <v>6000066554</v>
      </c>
      <c r="E463" s="26" t="str">
        <v>مستشفى حفر الباطن</v>
      </c>
      <c r="F463" s="26" t="str">
        <v>الشرقية</v>
      </c>
      <c r="G463" s="27">
        <v>45698</v>
      </c>
      <c r="H463" s="26" t="str">
        <v>فبراير 25</v>
      </c>
      <c r="I463" s="26">
        <v>2025</v>
      </c>
      <c r="J463" s="26">
        <v>26</v>
      </c>
      <c r="K463" s="26" t="str">
        <v>مقبول من الجهة</v>
      </c>
      <c r="L463" s="26" t="str">
        <v>غير مسدد</v>
      </c>
      <c r="M463" s="28">
        <v>9056.25</v>
      </c>
    </row>
    <row r="464" spans="3:13" s="17" customFormat="1" x14ac:dyDescent="0.25">
      <c r="C464" s="32">
        <v>462</v>
      </c>
      <c r="D464" s="32">
        <v>6000066562</v>
      </c>
      <c r="E464" s="32" t="str">
        <v>مستشفى حفر الباطن</v>
      </c>
      <c r="F464" s="32" t="str">
        <v>الشرقية</v>
      </c>
      <c r="G464" s="33">
        <v>45698</v>
      </c>
      <c r="H464" s="32" t="str">
        <v>فبراير 25</v>
      </c>
      <c r="I464" s="32">
        <v>2025</v>
      </c>
      <c r="J464" s="32">
        <v>26</v>
      </c>
      <c r="K464" s="32" t="str">
        <v>مقبول من الجهة</v>
      </c>
      <c r="L464" s="32" t="str">
        <v>غير مسدد</v>
      </c>
      <c r="M464" s="34">
        <v>9056.25</v>
      </c>
    </row>
    <row r="465" spans="3:13" s="17" customFormat="1" x14ac:dyDescent="0.25">
      <c r="C465" s="26">
        <v>463</v>
      </c>
      <c r="D465" s="26">
        <v>6000066563</v>
      </c>
      <c r="E465" s="26" t="str">
        <v>مستشفى حفر الباطن</v>
      </c>
      <c r="F465" s="26" t="str">
        <v>الشرقية</v>
      </c>
      <c r="G465" s="27">
        <v>45698</v>
      </c>
      <c r="H465" s="26" t="str">
        <v>فبراير 25</v>
      </c>
      <c r="I465" s="26">
        <v>2025</v>
      </c>
      <c r="J465" s="26">
        <v>26</v>
      </c>
      <c r="K465" s="26" t="str">
        <v>مقبول من الجهة</v>
      </c>
      <c r="L465" s="26" t="str">
        <v>غير مسدد</v>
      </c>
      <c r="M465" s="28">
        <v>9056.25</v>
      </c>
    </row>
    <row r="466" spans="3:13" s="17" customFormat="1" x14ac:dyDescent="0.25">
      <c r="C466" s="32">
        <v>464</v>
      </c>
      <c r="D466" s="32">
        <v>6000066555</v>
      </c>
      <c r="E466" s="32" t="str">
        <v>مستشفى حفر الباطن</v>
      </c>
      <c r="F466" s="32" t="str">
        <v>الشرقية</v>
      </c>
      <c r="G466" s="33">
        <v>45698</v>
      </c>
      <c r="H466" s="32" t="str">
        <v>فبراير 25</v>
      </c>
      <c r="I466" s="32">
        <v>2025</v>
      </c>
      <c r="J466" s="32">
        <v>26</v>
      </c>
      <c r="K466" s="32" t="str">
        <v>مقبول من الجهة</v>
      </c>
      <c r="L466" s="32" t="str">
        <v>غير مسدد</v>
      </c>
      <c r="M466" s="34">
        <v>9056.25</v>
      </c>
    </row>
    <row r="467" spans="3:13" s="17" customFormat="1" x14ac:dyDescent="0.25">
      <c r="C467" s="26">
        <v>465</v>
      </c>
      <c r="D467" s="26">
        <v>6000066751</v>
      </c>
      <c r="E467" s="26" t="str">
        <v>مستشفى حفر الباطن</v>
      </c>
      <c r="F467" s="26" t="str">
        <v>الشرقية</v>
      </c>
      <c r="G467" s="27">
        <v>45699</v>
      </c>
      <c r="H467" s="26" t="str">
        <v>فبراير 25</v>
      </c>
      <c r="I467" s="26">
        <v>2025</v>
      </c>
      <c r="J467" s="26">
        <v>26</v>
      </c>
      <c r="K467" s="26" t="str">
        <v>مقبول من الجهة</v>
      </c>
      <c r="L467" s="26" t="str">
        <v>غير مسدد</v>
      </c>
      <c r="M467" s="28">
        <v>2679.5</v>
      </c>
    </row>
    <row r="468" spans="3:13" s="17" customFormat="1" x14ac:dyDescent="0.25">
      <c r="C468" s="32">
        <v>466</v>
      </c>
      <c r="D468" s="32">
        <v>6000066793</v>
      </c>
      <c r="E468" s="32" t="str">
        <v>أدارة الموارد الذاتية بصحة جدة</v>
      </c>
      <c r="F468" s="32" t="str">
        <v>مكة المكرمة</v>
      </c>
      <c r="G468" s="33">
        <v>45699</v>
      </c>
      <c r="H468" s="32" t="str">
        <v>فبراير 25</v>
      </c>
      <c r="I468" s="32">
        <v>2025</v>
      </c>
      <c r="J468" s="32">
        <v>26</v>
      </c>
      <c r="K468" s="32" t="str">
        <v>مستند تم إرساله</v>
      </c>
      <c r="L468" s="32" t="str">
        <v>غير مسدد</v>
      </c>
      <c r="M468" s="34">
        <v>26507.5</v>
      </c>
    </row>
    <row r="469" spans="3:13" s="17" customFormat="1" x14ac:dyDescent="0.25">
      <c r="C469" s="26">
        <v>467</v>
      </c>
      <c r="D469" s="26">
        <v>6000066800</v>
      </c>
      <c r="E469" s="26" t="str">
        <v>أدارة الموارد الذاتية بصحة جدة</v>
      </c>
      <c r="F469" s="26" t="str">
        <v>مكة المكرمة</v>
      </c>
      <c r="G469" s="27">
        <v>45699</v>
      </c>
      <c r="H469" s="26" t="str">
        <v>فبراير 25</v>
      </c>
      <c r="I469" s="26">
        <v>2025</v>
      </c>
      <c r="J469" s="26">
        <v>26</v>
      </c>
      <c r="K469" s="26" t="str">
        <v>مستند تم إرساله</v>
      </c>
      <c r="L469" s="26" t="str">
        <v>غير مسدد</v>
      </c>
      <c r="M469" s="28">
        <v>465.75</v>
      </c>
    </row>
    <row r="470" spans="3:13" s="17" customFormat="1" x14ac:dyDescent="0.25">
      <c r="C470" s="32">
        <v>468</v>
      </c>
      <c r="D470" s="32">
        <v>6000066799</v>
      </c>
      <c r="E470" s="32" t="str">
        <v>أدارة الموارد الذاتية بصحة جدة</v>
      </c>
      <c r="F470" s="32" t="str">
        <v>مكة المكرمة</v>
      </c>
      <c r="G470" s="33">
        <v>45699</v>
      </c>
      <c r="H470" s="32" t="str">
        <v>فبراير 25</v>
      </c>
      <c r="I470" s="32">
        <v>2025</v>
      </c>
      <c r="J470" s="32">
        <v>26</v>
      </c>
      <c r="K470" s="32" t="str">
        <v>مستند تم إرساله</v>
      </c>
      <c r="L470" s="32" t="str">
        <v>غير مسدد</v>
      </c>
      <c r="M470" s="34">
        <v>1414.5</v>
      </c>
    </row>
    <row r="471" spans="3:13" s="17" customFormat="1" x14ac:dyDescent="0.25">
      <c r="C471" s="26">
        <v>469</v>
      </c>
      <c r="D471" s="26">
        <v>6000067154</v>
      </c>
      <c r="E471" s="26" t="str">
        <v>جامعة نجران</v>
      </c>
      <c r="F471" s="26" t="str">
        <v>نجران</v>
      </c>
      <c r="G471" s="27">
        <v>45704</v>
      </c>
      <c r="H471" s="26" t="str">
        <v>فبراير 25</v>
      </c>
      <c r="I471" s="26">
        <v>2025</v>
      </c>
      <c r="J471" s="26">
        <v>26</v>
      </c>
      <c r="K471" s="26" t="str">
        <v>مقبول من الجهة</v>
      </c>
      <c r="L471" s="26" t="str">
        <v>غير مسدد</v>
      </c>
      <c r="M471" s="28">
        <v>948.75</v>
      </c>
    </row>
    <row r="472" spans="3:13" s="17" customFormat="1" x14ac:dyDescent="0.25">
      <c r="C472" s="32">
        <v>470</v>
      </c>
      <c r="D472" s="32">
        <v>6000067216</v>
      </c>
      <c r="E472" s="32" t="str">
        <v>هيئة الإذاعة والتلفزيون</v>
      </c>
      <c r="F472" s="32" t="str">
        <v>الرياض</v>
      </c>
      <c r="G472" s="33">
        <v>45704</v>
      </c>
      <c r="H472" s="32" t="str">
        <v>فبراير 25</v>
      </c>
      <c r="I472" s="32">
        <v>2025</v>
      </c>
      <c r="J472" s="32">
        <v>26</v>
      </c>
      <c r="K472" s="32" t="str">
        <v>مستند تم إرساله</v>
      </c>
      <c r="L472" s="32" t="str">
        <v>غير مسدد</v>
      </c>
      <c r="M472" s="34">
        <v>586.5</v>
      </c>
    </row>
    <row r="473" spans="3:13" s="17" customFormat="1" x14ac:dyDescent="0.25">
      <c r="C473" s="26">
        <v>471</v>
      </c>
      <c r="D473" s="26">
        <v>6000067323</v>
      </c>
      <c r="E473" s="26" t="str">
        <v>جامعة نجران</v>
      </c>
      <c r="F473" s="26" t="str">
        <v>نجران</v>
      </c>
      <c r="G473" s="27">
        <v>45705</v>
      </c>
      <c r="H473" s="26" t="str">
        <v>فبراير 25</v>
      </c>
      <c r="I473" s="26">
        <v>2025</v>
      </c>
      <c r="J473" s="26">
        <v>26</v>
      </c>
      <c r="K473" s="26" t="str">
        <v>مستند تم إرساله</v>
      </c>
      <c r="L473" s="26" t="str">
        <v>غير مسدد</v>
      </c>
      <c r="M473" s="28">
        <v>16042.5</v>
      </c>
    </row>
    <row r="474" spans="3:13" s="17" customFormat="1" x14ac:dyDescent="0.25">
      <c r="C474" s="32">
        <v>472</v>
      </c>
      <c r="D474" s="32">
        <v>6000067579</v>
      </c>
      <c r="E474" s="32" t="str">
        <v>المجلس الأعلى للقضاء</v>
      </c>
      <c r="F474" s="32" t="str">
        <v>الرياض</v>
      </c>
      <c r="G474" s="33">
        <v>45707</v>
      </c>
      <c r="H474" s="32" t="str">
        <v>فبراير 25</v>
      </c>
      <c r="I474" s="32">
        <v>2025</v>
      </c>
      <c r="J474" s="32">
        <v>26</v>
      </c>
      <c r="K474" s="32" t="str">
        <v>مقبول من الجهة</v>
      </c>
      <c r="L474" s="32" t="str">
        <v>غير مسدد</v>
      </c>
      <c r="M474" s="34">
        <v>40192.5</v>
      </c>
    </row>
    <row r="475" spans="3:13" s="17" customFormat="1" x14ac:dyDescent="0.25">
      <c r="C475" s="26">
        <v>473</v>
      </c>
      <c r="D475" s="26">
        <v>6000067633</v>
      </c>
      <c r="E475" s="26" t="str">
        <v>وزارة الشـؤون الاسلامية والدعوة والإرشاد</v>
      </c>
      <c r="F475" s="26" t="str">
        <v>الرياض</v>
      </c>
      <c r="G475" s="27">
        <v>45708</v>
      </c>
      <c r="H475" s="26" t="str">
        <v>فبراير 25</v>
      </c>
      <c r="I475" s="26">
        <v>2025</v>
      </c>
      <c r="J475" s="26">
        <v>26</v>
      </c>
      <c r="K475" s="26" t="str">
        <v>مستند تم إرساله</v>
      </c>
      <c r="L475" s="26" t="str">
        <v>غير مسدد</v>
      </c>
      <c r="M475" s="28">
        <v>15525</v>
      </c>
    </row>
    <row r="476" spans="3:13" s="17" customFormat="1" x14ac:dyDescent="0.25">
      <c r="C476" s="32">
        <v>474</v>
      </c>
      <c r="D476" s="32">
        <v>6000067766</v>
      </c>
      <c r="E476" s="32" t="str">
        <v>وزارة الشـؤون الاسلامية والدعوة والإرشاد</v>
      </c>
      <c r="F476" s="32" t="str">
        <v>الرياض</v>
      </c>
      <c r="G476" s="33">
        <v>45708</v>
      </c>
      <c r="H476" s="32" t="str">
        <v>فبراير 25</v>
      </c>
      <c r="I476" s="32">
        <v>2025</v>
      </c>
      <c r="J476" s="32">
        <v>26</v>
      </c>
      <c r="K476" s="32" t="str">
        <v>مقبول من الجهة</v>
      </c>
      <c r="L476" s="32" t="str">
        <v>غير مسدد</v>
      </c>
      <c r="M476" s="34">
        <v>4335.5</v>
      </c>
    </row>
    <row r="477" spans="3:13" s="17" customFormat="1" x14ac:dyDescent="0.25">
      <c r="C477" s="26">
        <v>475</v>
      </c>
      <c r="D477" s="26">
        <v>6000067839</v>
      </c>
      <c r="E477" s="26" t="str">
        <v>إدارة مكافحة المخدرات بمنطقة نجران</v>
      </c>
      <c r="F477" s="26" t="str">
        <v>نجران</v>
      </c>
      <c r="G477" s="27">
        <v>45712</v>
      </c>
      <c r="H477" s="26" t="str">
        <v>فبراير 25</v>
      </c>
      <c r="I477" s="26">
        <v>2025</v>
      </c>
      <c r="J477" s="26">
        <v>26</v>
      </c>
      <c r="K477" s="26" t="str">
        <v>مقبول من الجهة</v>
      </c>
      <c r="L477" s="26" t="str">
        <v>غير مسدد</v>
      </c>
      <c r="M477" s="28">
        <v>16773.900000000001</v>
      </c>
    </row>
    <row r="478" spans="3:13" s="17" customFormat="1" x14ac:dyDescent="0.25">
      <c r="C478" s="32">
        <v>476</v>
      </c>
      <c r="D478" s="32">
        <v>6000068036</v>
      </c>
      <c r="E478" s="32" t="str">
        <v>مستشفى المدينة المنورة</v>
      </c>
      <c r="F478" s="32" t="str">
        <v>المدينة المنورة</v>
      </c>
      <c r="G478" s="33">
        <v>45714</v>
      </c>
      <c r="H478" s="32" t="str">
        <v>فبراير 25</v>
      </c>
      <c r="I478" s="32">
        <v>2025</v>
      </c>
      <c r="J478" s="32">
        <v>26</v>
      </c>
      <c r="K478" s="32" t="str">
        <v>مستند تم إرساله</v>
      </c>
      <c r="L478" s="32" t="str">
        <v>غير مسدد</v>
      </c>
      <c r="M478" s="34">
        <v>437</v>
      </c>
    </row>
    <row r="479" spans="3:13" s="17" customFormat="1" x14ac:dyDescent="0.25">
      <c r="C479" s="26">
        <v>477</v>
      </c>
      <c r="D479" s="26">
        <v>6000068175</v>
      </c>
      <c r="E479" s="26" t="str">
        <v>المديرية العامة للجوازات</v>
      </c>
      <c r="F479" s="26" t="str">
        <v>الرياض</v>
      </c>
      <c r="G479" s="27">
        <v>45715</v>
      </c>
      <c r="H479" s="26" t="str">
        <v>فبراير 25</v>
      </c>
      <c r="I479" s="26">
        <v>2025</v>
      </c>
      <c r="J479" s="26">
        <v>26</v>
      </c>
      <c r="K479" s="26" t="str">
        <v>مستند تم إرساله</v>
      </c>
      <c r="L479" s="26" t="str">
        <v>غير مسدد</v>
      </c>
      <c r="M479" s="28">
        <v>8124.75</v>
      </c>
    </row>
    <row r="480" spans="3:13" s="17" customFormat="1" x14ac:dyDescent="0.25">
      <c r="C480" s="32">
        <v>478</v>
      </c>
      <c r="D480" s="32">
        <v>6000068177</v>
      </c>
      <c r="E480" s="32" t="str">
        <v>المديرية العامة للجوازات</v>
      </c>
      <c r="F480" s="32" t="str">
        <v>الشرقية</v>
      </c>
      <c r="G480" s="33">
        <v>45715</v>
      </c>
      <c r="H480" s="32" t="str">
        <v>فبراير 25</v>
      </c>
      <c r="I480" s="32">
        <v>2025</v>
      </c>
      <c r="J480" s="32">
        <v>26</v>
      </c>
      <c r="K480" s="32" t="str">
        <v>مستند تم إرساله</v>
      </c>
      <c r="L480" s="32" t="str">
        <v>غير مسدد</v>
      </c>
      <c r="M480" s="34">
        <v>235.75</v>
      </c>
    </row>
    <row r="481" spans="3:13" s="17" customFormat="1" x14ac:dyDescent="0.25">
      <c r="C481" s="26">
        <v>479</v>
      </c>
      <c r="D481" s="26">
        <v>6000068167</v>
      </c>
      <c r="E481" s="26" t="str">
        <v>المديرية العامة للجوازات</v>
      </c>
      <c r="F481" s="26" t="str">
        <v>الرياض</v>
      </c>
      <c r="G481" s="27">
        <v>45715</v>
      </c>
      <c r="H481" s="26" t="str">
        <v>فبراير 25</v>
      </c>
      <c r="I481" s="26">
        <v>2025</v>
      </c>
      <c r="J481" s="26">
        <v>26</v>
      </c>
      <c r="K481" s="26" t="str">
        <v>لم ترفع الفاتورة</v>
      </c>
      <c r="L481" s="26" t="str">
        <v>غير مسدد</v>
      </c>
      <c r="M481" s="28">
        <v>905</v>
      </c>
    </row>
    <row r="482" spans="3:13" s="17" customFormat="1" x14ac:dyDescent="0.25">
      <c r="C482" s="32">
        <v>480</v>
      </c>
      <c r="D482" s="32">
        <v>6000068210</v>
      </c>
      <c r="E482" s="32" t="str">
        <v>مستشفى الجبيل</v>
      </c>
      <c r="F482" s="32" t="str">
        <v>الشرقية</v>
      </c>
      <c r="G482" s="33">
        <v>45715</v>
      </c>
      <c r="H482" s="32" t="str">
        <v>فبراير 25</v>
      </c>
      <c r="I482" s="32">
        <v>2025</v>
      </c>
      <c r="J482" s="32">
        <v>26</v>
      </c>
      <c r="K482" s="32" t="str">
        <v>مقبول من الجهة</v>
      </c>
      <c r="L482" s="32" t="str">
        <v>غير مسدد</v>
      </c>
      <c r="M482" s="34">
        <v>4025</v>
      </c>
    </row>
    <row r="483" spans="3:13" s="17" customFormat="1" x14ac:dyDescent="0.25">
      <c r="C483" s="26">
        <v>481</v>
      </c>
      <c r="D483" s="26">
        <v>6000068254</v>
      </c>
      <c r="E483" s="26" t="str">
        <v>بلدية جلاجل</v>
      </c>
      <c r="F483" s="26" t="str">
        <v>الرياض</v>
      </c>
      <c r="G483" s="27">
        <v>45715</v>
      </c>
      <c r="H483" s="26" t="str">
        <v>فبراير 25</v>
      </c>
      <c r="I483" s="26">
        <v>2025</v>
      </c>
      <c r="J483" s="26">
        <v>26</v>
      </c>
      <c r="K483" s="26" t="str">
        <v>مقبول من الجهة</v>
      </c>
      <c r="L483" s="26" t="str">
        <v>غير مسدد</v>
      </c>
      <c r="M483" s="28">
        <v>5646.5</v>
      </c>
    </row>
    <row r="484" spans="3:13" s="17" customFormat="1" x14ac:dyDescent="0.25">
      <c r="C484" s="32">
        <v>482</v>
      </c>
      <c r="D484" s="32">
        <v>6000068291</v>
      </c>
      <c r="E484" s="32" t="str">
        <v>مستشفى المدينة المنورة</v>
      </c>
      <c r="F484" s="32" t="str">
        <v>المدينة المنورة</v>
      </c>
      <c r="G484" s="33">
        <v>45718</v>
      </c>
      <c r="H484" s="32" t="str">
        <v>مارس 25</v>
      </c>
      <c r="I484" s="32">
        <v>2025</v>
      </c>
      <c r="J484" s="32">
        <v>27</v>
      </c>
      <c r="K484" s="32" t="str">
        <v>مقبول من الجهة</v>
      </c>
      <c r="L484" s="32" t="str">
        <v>غير مسدد</v>
      </c>
      <c r="M484" s="34">
        <v>1150</v>
      </c>
    </row>
    <row r="485" spans="3:13" s="17" customFormat="1" x14ac:dyDescent="0.25">
      <c r="C485" s="26">
        <v>483</v>
      </c>
      <c r="D485" s="26">
        <v>6000068359</v>
      </c>
      <c r="E485" s="26" t="str">
        <v>وكالة الحرس الوطني القطاع الشرقي</v>
      </c>
      <c r="F485" s="26" t="str">
        <v>الشرقية</v>
      </c>
      <c r="G485" s="27">
        <v>45719</v>
      </c>
      <c r="H485" s="26" t="str">
        <v>مارس 25</v>
      </c>
      <c r="I485" s="26">
        <v>2025</v>
      </c>
      <c r="J485" s="26">
        <v>27</v>
      </c>
      <c r="K485" s="26" t="str">
        <v>لم ترفع الفاتورة</v>
      </c>
      <c r="L485" s="26" t="str">
        <v>غير مسدد</v>
      </c>
      <c r="M485" s="28">
        <v>63.25</v>
      </c>
    </row>
    <row r="486" spans="3:13" s="17" customFormat="1" x14ac:dyDescent="0.25">
      <c r="C486" s="32">
        <v>484</v>
      </c>
      <c r="D486" s="32">
        <v>6000068554</v>
      </c>
      <c r="E486" s="32" t="str">
        <v>الرئاسة العامة لهيئات الأمر بالمعروف والنهي عن المنكر</v>
      </c>
      <c r="F486" s="32" t="str">
        <v>جازان</v>
      </c>
      <c r="G486" s="33">
        <v>45721</v>
      </c>
      <c r="H486" s="32" t="str">
        <v>مارس 25</v>
      </c>
      <c r="I486" s="32">
        <v>2025</v>
      </c>
      <c r="J486" s="32">
        <v>27</v>
      </c>
      <c r="K486" s="32" t="str">
        <v>مقبول من الجهة</v>
      </c>
      <c r="L486" s="32" t="str">
        <v>غير مسدد</v>
      </c>
      <c r="M486" s="34">
        <v>189.75</v>
      </c>
    </row>
    <row r="487" spans="3:13" s="17" customFormat="1" x14ac:dyDescent="0.25">
      <c r="C487" s="26">
        <v>485</v>
      </c>
      <c r="D487" s="26">
        <v>6000068557</v>
      </c>
      <c r="E487" s="26" t="str">
        <v>كلية الملك عبدالله  للدفاع الجوي</v>
      </c>
      <c r="F487" s="26" t="str">
        <v>مكة المكرمة</v>
      </c>
      <c r="G487" s="27">
        <v>45721</v>
      </c>
      <c r="H487" s="26" t="str">
        <v>مارس 25</v>
      </c>
      <c r="I487" s="26">
        <v>2025</v>
      </c>
      <c r="J487" s="26">
        <v>27</v>
      </c>
      <c r="K487" s="26" t="str">
        <v>لم ترفع الفاتورة</v>
      </c>
      <c r="L487" s="26" t="str">
        <v>غير مسدد</v>
      </c>
      <c r="M487" s="28">
        <v>204700</v>
      </c>
    </row>
    <row r="488" spans="3:13" s="17" customFormat="1" x14ac:dyDescent="0.25">
      <c r="C488" s="32">
        <v>486</v>
      </c>
      <c r="D488" s="32">
        <v>6000068649</v>
      </c>
      <c r="E488" s="32" t="str">
        <v>بلدية تمير</v>
      </c>
      <c r="F488" s="32" t="str">
        <v>الرياض</v>
      </c>
      <c r="G488" s="33">
        <v>45722</v>
      </c>
      <c r="H488" s="32" t="str">
        <v>مارس 25</v>
      </c>
      <c r="I488" s="32">
        <v>2025</v>
      </c>
      <c r="J488" s="32">
        <v>27</v>
      </c>
      <c r="K488" s="32" t="str">
        <v>لم ترفع الفاتورة</v>
      </c>
      <c r="L488" s="32" t="str">
        <v>غير مسدد</v>
      </c>
      <c r="M488" s="34">
        <v>20558.55</v>
      </c>
    </row>
    <row r="489" spans="3:13" s="17" customFormat="1" x14ac:dyDescent="0.25">
      <c r="C489" s="26">
        <v>487</v>
      </c>
      <c r="D489" s="26">
        <v>6000069109</v>
      </c>
      <c r="E489" s="26" t="str">
        <v>الرئاسة العامة لهيئات الأمر بالمعروف والنهي عن المنكر</v>
      </c>
      <c r="F489" s="26" t="str">
        <v>مكة المكرمة</v>
      </c>
      <c r="G489" s="27">
        <v>45728</v>
      </c>
      <c r="H489" s="26" t="str">
        <v>مارس 25</v>
      </c>
      <c r="I489" s="26">
        <v>2025</v>
      </c>
      <c r="J489" s="26">
        <v>27</v>
      </c>
      <c r="K489" s="26" t="str">
        <v>لم ترفع الفاتورة</v>
      </c>
      <c r="L489" s="26" t="str">
        <v>غير مسدد</v>
      </c>
      <c r="M489" s="28">
        <v>915.4</v>
      </c>
    </row>
    <row r="490" spans="3:13" s="17" customFormat="1" x14ac:dyDescent="0.25">
      <c r="C490" s="32">
        <v>488</v>
      </c>
      <c r="D490" s="32">
        <v>6000069337</v>
      </c>
      <c r="E490" s="32" t="str">
        <v>أدارة الموارد الذاتية بصحة جدة</v>
      </c>
      <c r="F490" s="32" t="str">
        <v>مكة المكرمة</v>
      </c>
      <c r="G490" s="33">
        <v>45732</v>
      </c>
      <c r="H490" s="32" t="str">
        <v>مارس 25</v>
      </c>
      <c r="I490" s="32">
        <v>2025</v>
      </c>
      <c r="J490" s="32">
        <v>27</v>
      </c>
      <c r="K490" s="32" t="str">
        <v>لم ترفع الفاتورة</v>
      </c>
      <c r="L490" s="32" t="str">
        <v>غير مسدد</v>
      </c>
      <c r="M490" s="34">
        <v>3645.5</v>
      </c>
    </row>
    <row r="491" spans="3:13" s="17" customFormat="1" x14ac:dyDescent="0.25">
      <c r="C491" s="26">
        <v>489</v>
      </c>
      <c r="D491" s="26">
        <v>6000069573</v>
      </c>
      <c r="E491" s="26" t="str">
        <v>بلدية محافظة المخواة</v>
      </c>
      <c r="F491" s="26" t="str">
        <v>الباحة</v>
      </c>
      <c r="G491" s="27">
        <v>45733</v>
      </c>
      <c r="H491" s="26" t="str">
        <v>مارس 25</v>
      </c>
      <c r="I491" s="26">
        <v>2025</v>
      </c>
      <c r="J491" s="26">
        <v>27</v>
      </c>
      <c r="K491" s="26" t="str">
        <v>مقبول من الجهة</v>
      </c>
      <c r="L491" s="26" t="str">
        <v>غير مسدد</v>
      </c>
      <c r="M491" s="28">
        <v>22494</v>
      </c>
    </row>
    <row r="492" spans="3:13" s="17" customFormat="1" x14ac:dyDescent="0.25">
      <c r="C492" s="32">
        <v>490</v>
      </c>
      <c r="D492" s="32">
        <v>6000069867</v>
      </c>
      <c r="E492" s="32" t="str">
        <v>وزارة البيئة والمياه والزراعة</v>
      </c>
      <c r="F492" s="32" t="str">
        <v>نجران</v>
      </c>
      <c r="G492" s="33">
        <v>45736</v>
      </c>
      <c r="H492" s="32" t="str">
        <v>مارس 25</v>
      </c>
      <c r="I492" s="32">
        <v>2025</v>
      </c>
      <c r="J492" s="32">
        <v>27</v>
      </c>
      <c r="K492" s="32" t="str">
        <v>لم ترفع الفاتورة</v>
      </c>
      <c r="L492" s="32" t="str">
        <v>غير مسدد</v>
      </c>
      <c r="M492" s="34">
        <v>189.75</v>
      </c>
    </row>
    <row r="493" spans="3:13" s="17" customFormat="1" x14ac:dyDescent="0.25">
      <c r="C493" s="26">
        <v>491</v>
      </c>
      <c r="D493" s="26">
        <v>6000070606</v>
      </c>
      <c r="E493" s="26" t="str">
        <v>القوات البرية</v>
      </c>
      <c r="F493" s="26" t="str">
        <v>جازان</v>
      </c>
      <c r="G493" s="27">
        <v>45755</v>
      </c>
      <c r="H493" s="26" t="str">
        <v>ابريل 25</v>
      </c>
      <c r="I493" s="26">
        <v>2025</v>
      </c>
      <c r="J493" s="26">
        <v>28</v>
      </c>
      <c r="K493" s="26" t="str">
        <v>لم ترفع الفاتورة</v>
      </c>
      <c r="L493" s="26" t="str">
        <v>غير مسدد</v>
      </c>
      <c r="M493" s="28">
        <v>422579</v>
      </c>
    </row>
    <row r="494" spans="3:13" s="17" customFormat="1" x14ac:dyDescent="0.25">
      <c r="C494" s="32">
        <v>492</v>
      </c>
      <c r="D494" s="32">
        <v>6000070598</v>
      </c>
      <c r="E494" s="32" t="str">
        <v>مستشفى وادي الدواسر</v>
      </c>
      <c r="F494" s="32" t="str">
        <v>الرياض</v>
      </c>
      <c r="G494" s="33">
        <v>45755</v>
      </c>
      <c r="H494" s="32" t="str">
        <v>ابريل 25</v>
      </c>
      <c r="I494" s="32">
        <v>2025</v>
      </c>
      <c r="J494" s="32">
        <v>28</v>
      </c>
      <c r="K494" s="32" t="str">
        <v>لم ترفع الفاتورة</v>
      </c>
      <c r="L494" s="32" t="str">
        <v>غير مسدد</v>
      </c>
      <c r="M494" s="34">
        <v>73197.5</v>
      </c>
    </row>
    <row r="495" spans="3:13" s="17" customFormat="1" x14ac:dyDescent="0.25">
      <c r="C495" s="26">
        <v>493</v>
      </c>
      <c r="D495" s="26">
        <v>6000070643</v>
      </c>
      <c r="E495" s="26" t="str">
        <v>بلدية ينبع النخل</v>
      </c>
      <c r="F495" s="26" t="str">
        <v>المدينة المنورة</v>
      </c>
      <c r="G495" s="27">
        <v>45756</v>
      </c>
      <c r="H495" s="26" t="str">
        <v>ابريل 25</v>
      </c>
      <c r="I495" s="26">
        <v>2025</v>
      </c>
      <c r="J495" s="26">
        <v>28</v>
      </c>
      <c r="K495" s="26" t="str">
        <v>لم ترفع الفاتورة</v>
      </c>
      <c r="L495" s="26" t="str">
        <v>غير مسدد</v>
      </c>
      <c r="M495" s="28">
        <v>1426</v>
      </c>
    </row>
    <row r="496" spans="3:13" s="17" customFormat="1" x14ac:dyDescent="0.25">
      <c r="C496" s="32">
        <v>494</v>
      </c>
      <c r="D496" s="32">
        <v>6000070725</v>
      </c>
      <c r="E496" s="32" t="str">
        <v>إدارة مكافحة المخدرات بمنطقة عسير</v>
      </c>
      <c r="F496" s="32" t="str">
        <v>عسير</v>
      </c>
      <c r="G496" s="33">
        <v>45756</v>
      </c>
      <c r="H496" s="32" t="str">
        <v>ابريل 25</v>
      </c>
      <c r="I496" s="32">
        <v>2025</v>
      </c>
      <c r="J496" s="32">
        <v>28</v>
      </c>
      <c r="K496" s="32" t="str">
        <v>لم ترفع الفاتورة</v>
      </c>
      <c r="L496" s="32" t="str">
        <v>غير مسدد</v>
      </c>
      <c r="M496" s="34">
        <v>39917.65</v>
      </c>
    </row>
    <row r="497" spans="3:13" s="17" customFormat="1" x14ac:dyDescent="0.25">
      <c r="C497" s="26">
        <v>495</v>
      </c>
      <c r="D497" s="26">
        <v>6000070765</v>
      </c>
      <c r="E497" s="26" t="str">
        <v>إدارة مكافحة المخدرات بمنطقة تبوك</v>
      </c>
      <c r="F497" s="26" t="str">
        <v>تبوك</v>
      </c>
      <c r="G497" s="27">
        <v>45756</v>
      </c>
      <c r="H497" s="26" t="str">
        <v>ابريل 25</v>
      </c>
      <c r="I497" s="26">
        <v>2025</v>
      </c>
      <c r="J497" s="26">
        <v>28</v>
      </c>
      <c r="K497" s="26" t="str">
        <v>لم ترفع الفاتورة</v>
      </c>
      <c r="L497" s="26" t="str">
        <v>غير مسدد</v>
      </c>
      <c r="M497" s="28">
        <v>5554.5</v>
      </c>
    </row>
    <row r="498" spans="3:13" s="17" customFormat="1" x14ac:dyDescent="0.25">
      <c r="C498" s="32">
        <v>496</v>
      </c>
      <c r="D498" s="32">
        <v>6000070846</v>
      </c>
      <c r="E498" s="32" t="str">
        <v>القوات البرية</v>
      </c>
      <c r="F498" s="32" t="str">
        <v>جازان</v>
      </c>
      <c r="G498" s="33">
        <v>45757</v>
      </c>
      <c r="H498" s="32" t="str">
        <v>ابريل 25</v>
      </c>
      <c r="I498" s="32">
        <v>2025</v>
      </c>
      <c r="J498" s="32">
        <v>28</v>
      </c>
      <c r="K498" s="32" t="str">
        <v>لم ترفع الفاتورة</v>
      </c>
      <c r="L498" s="32" t="str">
        <v>غير مسدد</v>
      </c>
      <c r="M498" s="34">
        <v>10764</v>
      </c>
    </row>
    <row r="499" spans="3:13" s="17" customFormat="1" x14ac:dyDescent="0.25">
      <c r="C499" s="26">
        <v>497</v>
      </c>
      <c r="D499" s="26">
        <v>6000070885</v>
      </c>
      <c r="E499" s="26" t="str">
        <v>تجمع المدينة المنورة الصحي</v>
      </c>
      <c r="F499" s="26" t="str">
        <v>المدينة المنورة</v>
      </c>
      <c r="G499" s="27">
        <v>45757</v>
      </c>
      <c r="H499" s="26" t="str">
        <v>ابريل 25</v>
      </c>
      <c r="I499" s="26">
        <v>2025</v>
      </c>
      <c r="J499" s="26">
        <v>28</v>
      </c>
      <c r="K499" s="26" t="str">
        <v>لم ترفع الفاتورة</v>
      </c>
      <c r="L499" s="26" t="str">
        <v>غير مسدد</v>
      </c>
      <c r="M499" s="28">
        <v>625763.30000000005</v>
      </c>
    </row>
    <row r="500" spans="3:13" s="17" customFormat="1" x14ac:dyDescent="0.25">
      <c r="C500" s="32">
        <v>498</v>
      </c>
      <c r="D500" s="32">
        <v>6000070898</v>
      </c>
      <c r="E500" s="32" t="str">
        <v>بلدية محافظة الدوادمى</v>
      </c>
      <c r="F500" s="32" t="str">
        <v>الرياض</v>
      </c>
      <c r="G500" s="33">
        <v>45757</v>
      </c>
      <c r="H500" s="32" t="str">
        <v>ابريل 25</v>
      </c>
      <c r="I500" s="32">
        <v>2025</v>
      </c>
      <c r="J500" s="32">
        <v>28</v>
      </c>
      <c r="K500" s="32" t="str">
        <v>لم ترفع الفاتورة</v>
      </c>
      <c r="L500" s="32" t="str">
        <v>غير مسدد</v>
      </c>
      <c r="M500" s="34">
        <v>20648.25</v>
      </c>
    </row>
    <row r="501" spans="3:13" s="17" customFormat="1" x14ac:dyDescent="0.25">
      <c r="C501" s="26">
        <v>499</v>
      </c>
      <c r="D501" s="26">
        <v>6000071217</v>
      </c>
      <c r="E501" s="26" t="str">
        <v>أدارة الموارد الذاتية بصحة جدة</v>
      </c>
      <c r="F501" s="26" t="str">
        <v>مكة المكرمة</v>
      </c>
      <c r="G501" s="27">
        <v>45761</v>
      </c>
      <c r="H501" s="26" t="str">
        <v>ابريل 25</v>
      </c>
      <c r="I501" s="26">
        <v>2025</v>
      </c>
      <c r="J501" s="26">
        <v>28</v>
      </c>
      <c r="K501" s="26" t="str">
        <v>لم ترفع الفاتورة</v>
      </c>
      <c r="L501" s="26" t="str">
        <v>غير مسدد</v>
      </c>
      <c r="M501" s="28">
        <v>30285.25</v>
      </c>
    </row>
    <row r="502" spans="3:13" s="17" customFormat="1" x14ac:dyDescent="0.25">
      <c r="C502" s="32">
        <v>500</v>
      </c>
      <c r="D502" s="32">
        <v>6000071511</v>
      </c>
      <c r="E502" s="32" t="str">
        <v>جامعة الإمام عبدالرحمن بن فيصل</v>
      </c>
      <c r="F502" s="32" t="str">
        <v>الشرقية</v>
      </c>
      <c r="G502" s="33">
        <v>45762</v>
      </c>
      <c r="H502" s="32" t="str">
        <v>ابريل 25</v>
      </c>
      <c r="I502" s="32">
        <v>2025</v>
      </c>
      <c r="J502" s="32">
        <v>28</v>
      </c>
      <c r="K502" s="32" t="str">
        <v>لم ترفع الفاتورة</v>
      </c>
      <c r="L502" s="32" t="str">
        <v>غير مسدد</v>
      </c>
      <c r="M502" s="34">
        <v>18759.95</v>
      </c>
    </row>
    <row r="503" spans="3:13" s="17" customFormat="1" x14ac:dyDescent="0.25">
      <c r="C503" s="26">
        <v>501</v>
      </c>
      <c r="D503" s="26">
        <v>6000071849</v>
      </c>
      <c r="E503" s="26" t="str">
        <v>إدارة مكافحة المخدرات بمنطقة المدينة المنورة</v>
      </c>
      <c r="F503" s="26" t="str">
        <v>المدينة المنورة</v>
      </c>
      <c r="G503" s="27">
        <v>45767</v>
      </c>
      <c r="H503" s="26" t="str">
        <v>ابريل 25</v>
      </c>
      <c r="I503" s="26">
        <v>2025</v>
      </c>
      <c r="J503" s="26">
        <v>28</v>
      </c>
      <c r="K503" s="26" t="str">
        <v>لم ترفع الفاتورة</v>
      </c>
      <c r="L503" s="26" t="str">
        <v>غير مسدد</v>
      </c>
      <c r="M503" s="28">
        <v>9549.6</v>
      </c>
    </row>
    <row r="504" spans="3:13" s="17" customFormat="1" x14ac:dyDescent="0.25">
      <c r="C504" s="32">
        <v>502</v>
      </c>
      <c r="D504" s="32">
        <v>6000071977</v>
      </c>
      <c r="E504" s="32" t="str">
        <v>بلدية محافظة القرى</v>
      </c>
      <c r="F504" s="32" t="str">
        <v>الباحة</v>
      </c>
      <c r="G504" s="33">
        <v>45768</v>
      </c>
      <c r="H504" s="32" t="str">
        <v>ابريل 25</v>
      </c>
      <c r="I504" s="32">
        <v>2025</v>
      </c>
      <c r="J504" s="32">
        <v>28</v>
      </c>
      <c r="K504" s="32" t="str">
        <v>لم ترفع الفاتورة</v>
      </c>
      <c r="L504" s="32" t="str">
        <v>غير مسدد</v>
      </c>
      <c r="M504" s="34">
        <v>540.5</v>
      </c>
    </row>
    <row r="505" spans="3:13" s="17" customFormat="1" x14ac:dyDescent="0.25">
      <c r="C505" s="26">
        <v>503</v>
      </c>
      <c r="D505" s="26">
        <v>6000071978</v>
      </c>
      <c r="E505" s="26" t="str">
        <v>بلدية محافظة القرى</v>
      </c>
      <c r="F505" s="26" t="str">
        <v>الباحة</v>
      </c>
      <c r="G505" s="27">
        <v>45768</v>
      </c>
      <c r="H505" s="26" t="str">
        <v>ابريل 25</v>
      </c>
      <c r="I505" s="26">
        <v>2025</v>
      </c>
      <c r="J505" s="26">
        <v>28</v>
      </c>
      <c r="K505" s="26" t="str">
        <v>لم ترفع الفاتورة</v>
      </c>
      <c r="L505" s="26" t="str">
        <v>غير مسدد</v>
      </c>
      <c r="M505" s="28">
        <v>2346</v>
      </c>
    </row>
    <row r="506" spans="3:13" s="17" customFormat="1" x14ac:dyDescent="0.25">
      <c r="C506" s="32">
        <v>504</v>
      </c>
      <c r="D506" s="32">
        <v>6000071988</v>
      </c>
      <c r="E506" s="32" t="str">
        <v>بلدية محافظة القرى</v>
      </c>
      <c r="F506" s="32" t="str">
        <v>الباحة</v>
      </c>
      <c r="G506" s="33">
        <v>45768</v>
      </c>
      <c r="H506" s="32" t="str">
        <v>ابريل 25</v>
      </c>
      <c r="I506" s="32">
        <v>2025</v>
      </c>
      <c r="J506" s="32">
        <v>28</v>
      </c>
      <c r="K506" s="32" t="str">
        <v>لم ترفع الفاتورة</v>
      </c>
      <c r="L506" s="32" t="str">
        <v>غير مسدد</v>
      </c>
      <c r="M506" s="34">
        <v>6325</v>
      </c>
    </row>
    <row r="507" spans="3:13" s="17" customFormat="1" x14ac:dyDescent="0.25">
      <c r="C507" s="26">
        <v>505</v>
      </c>
      <c r="D507" s="26">
        <v>6000071989</v>
      </c>
      <c r="E507" s="26" t="str">
        <v>بلدية محافظة القرى</v>
      </c>
      <c r="F507" s="26" t="str">
        <v>الباحة</v>
      </c>
      <c r="G507" s="27">
        <v>45768</v>
      </c>
      <c r="H507" s="26" t="str">
        <v>ابريل 25</v>
      </c>
      <c r="I507" s="26">
        <v>2025</v>
      </c>
      <c r="J507" s="26">
        <v>28</v>
      </c>
      <c r="K507" s="26" t="str">
        <v>لم ترفع الفاتورة</v>
      </c>
      <c r="L507" s="26" t="str">
        <v>غير مسدد</v>
      </c>
      <c r="M507" s="28">
        <v>1552.5</v>
      </c>
    </row>
    <row r="508" spans="3:13" s="17" customFormat="1" x14ac:dyDescent="0.25">
      <c r="C508" s="32">
        <v>506</v>
      </c>
      <c r="D508" s="32">
        <v>6000072131</v>
      </c>
      <c r="E508" s="32" t="str">
        <v>الديوان العام لرئاسة أمن الدولة</v>
      </c>
      <c r="F508" s="32" t="str">
        <v>الرياض</v>
      </c>
      <c r="G508" s="33">
        <v>45769</v>
      </c>
      <c r="H508" s="32" t="str">
        <v>ابريل 25</v>
      </c>
      <c r="I508" s="32">
        <v>2025</v>
      </c>
      <c r="J508" s="32">
        <v>28</v>
      </c>
      <c r="K508" s="32" t="str">
        <v>لم ترفع الفاتورة</v>
      </c>
      <c r="L508" s="32" t="str">
        <v>غير مسدد</v>
      </c>
      <c r="M508" s="34">
        <v>22367.5</v>
      </c>
    </row>
    <row r="509" spans="3:13" s="17" customFormat="1" x14ac:dyDescent="0.25">
      <c r="C509" s="26">
        <v>507</v>
      </c>
      <c r="D509" s="26">
        <v>6000072216</v>
      </c>
      <c r="E509" s="26" t="str">
        <v>وزارة البيئة والمياه والزراعة</v>
      </c>
      <c r="F509" s="26" t="str">
        <v>المدينة المنورة</v>
      </c>
      <c r="G509" s="27">
        <v>45769</v>
      </c>
      <c r="H509" s="26" t="str">
        <v>ابريل 25</v>
      </c>
      <c r="I509" s="26">
        <v>2025</v>
      </c>
      <c r="J509" s="26">
        <v>28</v>
      </c>
      <c r="K509" s="26" t="str">
        <v>لم ترفع الفاتورة</v>
      </c>
      <c r="L509" s="26" t="str">
        <v>غير مسدد</v>
      </c>
      <c r="M509" s="28">
        <v>293.25</v>
      </c>
    </row>
    <row r="510" spans="3:13" s="17" customFormat="1" x14ac:dyDescent="0.25">
      <c r="C510" s="32">
        <v>508</v>
      </c>
      <c r="D510" s="32">
        <v>6000072221</v>
      </c>
      <c r="E510" s="32" t="str">
        <v>وزارة الشـؤون الاسلامية والدعوة والإرشاد</v>
      </c>
      <c r="F510" s="32" t="str">
        <v>مكة المكرمة</v>
      </c>
      <c r="G510" s="33">
        <v>45769</v>
      </c>
      <c r="H510" s="32" t="str">
        <v>ابريل 25</v>
      </c>
      <c r="I510" s="32">
        <v>2025</v>
      </c>
      <c r="J510" s="32">
        <v>28</v>
      </c>
      <c r="K510" s="32" t="str">
        <v>لم ترفع الفاتورة</v>
      </c>
      <c r="L510" s="32" t="str">
        <v>غير مسدد</v>
      </c>
      <c r="M510" s="34">
        <v>149040</v>
      </c>
    </row>
    <row r="511" spans="3:13" s="17" customFormat="1" x14ac:dyDescent="0.25">
      <c r="C511" s="26">
        <v>509</v>
      </c>
      <c r="D511" s="26">
        <v>6000072370</v>
      </c>
      <c r="E511" s="26" t="str">
        <v>بلدية محافظة القرى</v>
      </c>
      <c r="F511" s="26" t="str">
        <v>الباحة</v>
      </c>
      <c r="G511" s="27">
        <v>45770</v>
      </c>
      <c r="H511" s="26" t="str">
        <v>ابريل 25</v>
      </c>
      <c r="I511" s="26">
        <v>2025</v>
      </c>
      <c r="J511" s="26">
        <v>28</v>
      </c>
      <c r="K511" s="26" t="str">
        <v>لم ترفع الفاتورة</v>
      </c>
      <c r="L511" s="26" t="str">
        <v>غير مسدد</v>
      </c>
      <c r="M511" s="28">
        <v>2794.5</v>
      </c>
    </row>
    <row r="512" spans="3:13" s="17" customFormat="1" x14ac:dyDescent="0.25">
      <c r="C512" s="32">
        <v>510</v>
      </c>
      <c r="D512" s="32">
        <v>6000072789</v>
      </c>
      <c r="E512" s="32" t="str">
        <v>المديرية العامة للجوازات</v>
      </c>
      <c r="F512" s="32" t="str">
        <v>تبوك</v>
      </c>
      <c r="G512" s="33">
        <v>45775</v>
      </c>
      <c r="H512" s="32" t="str">
        <v>ابريل 25</v>
      </c>
      <c r="I512" s="32">
        <v>2025</v>
      </c>
      <c r="J512" s="32">
        <v>28</v>
      </c>
      <c r="K512" s="32" t="str">
        <v>لم ترفع الفاتورة</v>
      </c>
      <c r="L512" s="32" t="str">
        <v>غير مسدد</v>
      </c>
      <c r="M512" s="34">
        <v>63.25</v>
      </c>
    </row>
    <row r="513" spans="3:13" s="17" customFormat="1" x14ac:dyDescent="0.25">
      <c r="C513" s="26">
        <v>511</v>
      </c>
      <c r="D513" s="26">
        <v>6000073074</v>
      </c>
      <c r="E513" s="26" t="str">
        <v>جامعة تبوك</v>
      </c>
      <c r="F513" s="26" t="str">
        <v>تبوك</v>
      </c>
      <c r="G513" s="27">
        <v>45777</v>
      </c>
      <c r="H513" s="26" t="str">
        <v>ابريل 25</v>
      </c>
      <c r="I513" s="26">
        <v>2025</v>
      </c>
      <c r="J513" s="26">
        <v>28</v>
      </c>
      <c r="K513" s="26" t="str">
        <v>لم ترفع الفاتورة</v>
      </c>
      <c r="L513" s="26" t="str">
        <v>غير مسدد</v>
      </c>
      <c r="M513" s="28">
        <v>8165</v>
      </c>
    </row>
    <row r="514" spans="3:13" s="17" customFormat="1" x14ac:dyDescent="0.25">
      <c r="C514" s="32">
        <v>512</v>
      </c>
      <c r="D514" s="32">
        <v>6000073104</v>
      </c>
      <c r="E514" s="32" t="str">
        <v>وزارة الشـؤون الاسلامية والدعوة والإرشاد</v>
      </c>
      <c r="F514" s="32" t="str">
        <v>الرياض</v>
      </c>
      <c r="G514" s="33">
        <v>45777</v>
      </c>
      <c r="H514" s="32" t="str">
        <v>ابريل 25</v>
      </c>
      <c r="I514" s="32">
        <v>2025</v>
      </c>
      <c r="J514" s="32">
        <v>28</v>
      </c>
      <c r="K514" s="32" t="str">
        <v>لم ترفع الفاتورة</v>
      </c>
      <c r="L514" s="32" t="str">
        <v>غير مسدد</v>
      </c>
      <c r="M514" s="34">
        <v>16715.25</v>
      </c>
    </row>
    <row r="515" spans="3:13" s="17" customFormat="1" x14ac:dyDescent="0.25">
      <c r="C515" s="26">
        <v>513</v>
      </c>
      <c r="D515" s="26">
        <v>6000073120</v>
      </c>
      <c r="E515" s="26" t="str">
        <v>هيئة الإذاعة والتلفزيون</v>
      </c>
      <c r="F515" s="26" t="str">
        <v>الرياض</v>
      </c>
      <c r="G515" s="27">
        <v>45777</v>
      </c>
      <c r="H515" s="26" t="str">
        <v>ابريل 25</v>
      </c>
      <c r="I515" s="26">
        <v>2025</v>
      </c>
      <c r="J515" s="26">
        <v>28</v>
      </c>
      <c r="K515" s="26" t="str">
        <v>لم ترفع الفاتورة</v>
      </c>
      <c r="L515" s="26" t="str">
        <v>غير مسدد</v>
      </c>
      <c r="M515" s="28">
        <v>8004</v>
      </c>
    </row>
    <row r="516" spans="3:13" s="17" customFormat="1" x14ac:dyDescent="0.25">
      <c r="C516" s="32">
        <v>514</v>
      </c>
      <c r="D516" s="32">
        <v>6000073478</v>
      </c>
      <c r="E516" s="32" t="str">
        <v>وزارة الشـؤون الاسلامية والدعوة والإرشاد</v>
      </c>
      <c r="F516" s="32" t="str">
        <v>الرياض</v>
      </c>
      <c r="G516" s="33">
        <v>45782</v>
      </c>
      <c r="H516" s="32" t="str">
        <v>مايو 25</v>
      </c>
      <c r="I516" s="32">
        <v>2025</v>
      </c>
      <c r="J516" s="32">
        <v>29</v>
      </c>
      <c r="K516" s="32" t="str">
        <v>لم ترفع الفاتورة</v>
      </c>
      <c r="L516" s="32" t="str">
        <v>غير مسدد</v>
      </c>
      <c r="M516" s="34">
        <v>1541</v>
      </c>
    </row>
    <row r="517" spans="3:13" s="17" customFormat="1" x14ac:dyDescent="0.25">
      <c r="C517" s="26">
        <v>515</v>
      </c>
      <c r="D517" s="26">
        <v>6000073582</v>
      </c>
      <c r="E517" s="26" t="str">
        <v>المديرية العامة للجوازات</v>
      </c>
      <c r="F517" s="26" t="str">
        <v>عسير</v>
      </c>
      <c r="G517" s="27">
        <v>45783</v>
      </c>
      <c r="H517" s="26" t="str">
        <v>مايو 25</v>
      </c>
      <c r="I517" s="26">
        <v>2025</v>
      </c>
      <c r="J517" s="26">
        <v>29</v>
      </c>
      <c r="K517" s="26" t="str">
        <v>لم ترفع الفاتورة</v>
      </c>
      <c r="L517" s="26" t="str">
        <v>غير مسدد</v>
      </c>
      <c r="M517" s="28">
        <v>124.2</v>
      </c>
    </row>
    <row r="518" spans="3:13" s="17" customFormat="1" x14ac:dyDescent="0.25">
      <c r="C518" s="32">
        <v>516</v>
      </c>
      <c r="D518" s="32">
        <v>6000073591</v>
      </c>
      <c r="E518" s="32" t="str">
        <v>المديرية العامة للجوازات</v>
      </c>
      <c r="F518" s="32" t="str">
        <v>حائل</v>
      </c>
      <c r="G518" s="33">
        <v>45783</v>
      </c>
      <c r="H518" s="32" t="str">
        <v>مايو 25</v>
      </c>
      <c r="I518" s="32">
        <v>2025</v>
      </c>
      <c r="J518" s="32">
        <v>29</v>
      </c>
      <c r="K518" s="32" t="str">
        <v>لم ترفع الفاتورة</v>
      </c>
      <c r="L518" s="32" t="str">
        <v>غير مسدد</v>
      </c>
      <c r="M518" s="34">
        <v>587.65</v>
      </c>
    </row>
    <row r="519" spans="3:13" s="17" customFormat="1" x14ac:dyDescent="0.25">
      <c r="C519" s="26">
        <v>517</v>
      </c>
      <c r="D519" s="26">
        <v>6000073661</v>
      </c>
      <c r="E519" s="26" t="str">
        <v>بنك التنمية الاجتماعية</v>
      </c>
      <c r="F519" s="26" t="str">
        <v>الرياض</v>
      </c>
      <c r="G519" s="27">
        <v>45783</v>
      </c>
      <c r="H519" s="26" t="str">
        <v>مايو 25</v>
      </c>
      <c r="I519" s="26">
        <v>2025</v>
      </c>
      <c r="J519" s="26">
        <v>29</v>
      </c>
      <c r="K519" s="26" t="str">
        <v>لم ترفع الفاتورة</v>
      </c>
      <c r="L519" s="26" t="str">
        <v>غير مسدد</v>
      </c>
      <c r="M519" s="28">
        <v>540.5</v>
      </c>
    </row>
    <row r="520" spans="3:13" s="17" customFormat="1" x14ac:dyDescent="0.25">
      <c r="C520" s="32">
        <v>518</v>
      </c>
      <c r="D520" s="32">
        <v>6000073708</v>
      </c>
      <c r="E520" s="32" t="str">
        <v>القوات البرية</v>
      </c>
      <c r="F520" s="32" t="str">
        <v>الرياض</v>
      </c>
      <c r="G520" s="33">
        <v>45783</v>
      </c>
      <c r="H520" s="32" t="str">
        <v>مايو 25</v>
      </c>
      <c r="I520" s="32">
        <v>2025</v>
      </c>
      <c r="J520" s="32">
        <v>29</v>
      </c>
      <c r="K520" s="32" t="str">
        <v>لم ترفع الفاتورة</v>
      </c>
      <c r="L520" s="32" t="str">
        <v>غير مسدد</v>
      </c>
      <c r="M520" s="34">
        <v>26487.95</v>
      </c>
    </row>
    <row r="521" spans="3:13" s="17" customFormat="1" x14ac:dyDescent="0.25">
      <c r="C521" s="26">
        <v>519</v>
      </c>
      <c r="D521" s="26">
        <v>6000073813</v>
      </c>
      <c r="E521" s="26" t="str">
        <v>جامعة جازان</v>
      </c>
      <c r="F521" s="26" t="str">
        <v>جازان</v>
      </c>
      <c r="G521" s="27">
        <v>45784</v>
      </c>
      <c r="H521" s="26" t="str">
        <v>مايو 25</v>
      </c>
      <c r="I521" s="26">
        <v>2025</v>
      </c>
      <c r="J521" s="26">
        <v>29</v>
      </c>
      <c r="K521" s="26" t="str">
        <v>لم ترفع الفاتورة</v>
      </c>
      <c r="L521" s="26" t="str">
        <v>غير مسدد</v>
      </c>
      <c r="M521" s="28">
        <v>128989.75</v>
      </c>
    </row>
    <row r="522" spans="3:13" s="17" customFormat="1" x14ac:dyDescent="0.25">
      <c r="C522" s="32">
        <v>520</v>
      </c>
      <c r="D522" s="32">
        <v>6000073955</v>
      </c>
      <c r="E522" s="32" t="str">
        <v>القوات البرية</v>
      </c>
      <c r="F522" s="32" t="str">
        <v>نجران</v>
      </c>
      <c r="G522" s="33">
        <v>45785</v>
      </c>
      <c r="H522" s="32" t="str">
        <v>مايو 25</v>
      </c>
      <c r="I522" s="32">
        <v>2025</v>
      </c>
      <c r="J522" s="32">
        <v>29</v>
      </c>
      <c r="K522" s="32" t="str">
        <v>لم ترفع الفاتورة</v>
      </c>
      <c r="L522" s="32" t="str">
        <v>غير مسدد</v>
      </c>
      <c r="M522" s="34">
        <v>16162.1</v>
      </c>
    </row>
    <row r="523" spans="3:13" s="17" customFormat="1" x14ac:dyDescent="0.25">
      <c r="C523" s="26">
        <v>521</v>
      </c>
      <c r="D523" s="26">
        <v>6000073991</v>
      </c>
      <c r="E523" s="26" t="str">
        <v>المديرية العامة للأحوال المدنية</v>
      </c>
      <c r="F523" s="26" t="str">
        <v>الرياض</v>
      </c>
      <c r="G523" s="27">
        <v>45785</v>
      </c>
      <c r="H523" s="26" t="str">
        <v>مايو 25</v>
      </c>
      <c r="I523" s="26">
        <v>2025</v>
      </c>
      <c r="J523" s="26">
        <v>29</v>
      </c>
      <c r="K523" s="26" t="str">
        <v>لم ترفع الفاتورة</v>
      </c>
      <c r="L523" s="26" t="str">
        <v>غير مسدد</v>
      </c>
      <c r="M523" s="28">
        <v>625657.5</v>
      </c>
    </row>
    <row r="524" spans="3:13" s="17" customFormat="1" x14ac:dyDescent="0.25">
      <c r="C524" s="32">
        <v>522</v>
      </c>
      <c r="D524" s="32">
        <v>6000074574</v>
      </c>
      <c r="E524" s="32" t="str">
        <v>تجمع الرياض الصحي الأول</v>
      </c>
      <c r="F524" s="32" t="str">
        <v>الرياض</v>
      </c>
      <c r="G524" s="33">
        <v>45785</v>
      </c>
      <c r="H524" s="32" t="str">
        <v>مايو 25</v>
      </c>
      <c r="I524" s="32">
        <v>2025</v>
      </c>
      <c r="J524" s="32">
        <v>29</v>
      </c>
      <c r="K524" s="32" t="str">
        <v>لم ترفع الفاتورة</v>
      </c>
      <c r="L524" s="32" t="str">
        <v>غير مسدد</v>
      </c>
      <c r="M524" s="34">
        <v>19854.75</v>
      </c>
    </row>
    <row r="525" spans="3:13" s="17" customFormat="1" x14ac:dyDescent="0.25">
      <c r="C525" s="26"/>
      <c r="D525" s="26"/>
      <c r="E525" s="26"/>
      <c r="F525" s="26"/>
      <c r="G525" s="27"/>
      <c r="H525" s="26"/>
      <c r="I525" s="26"/>
      <c r="J525" s="26"/>
      <c r="K525" s="26"/>
      <c r="L525" s="26"/>
      <c r="M525" s="28"/>
    </row>
    <row r="526" spans="3:13" s="17" customFormat="1" x14ac:dyDescent="0.25">
      <c r="C526" s="32"/>
      <c r="D526" s="32"/>
      <c r="E526" s="32"/>
      <c r="F526" s="32"/>
      <c r="G526" s="33"/>
      <c r="H526" s="32"/>
      <c r="I526" s="32"/>
      <c r="J526" s="32"/>
      <c r="K526" s="32"/>
      <c r="L526" s="32"/>
      <c r="M526" s="34"/>
    </row>
    <row r="527" spans="3:13" s="17" customFormat="1" x14ac:dyDescent="0.25">
      <c r="C527" s="26"/>
      <c r="D527" s="26"/>
      <c r="E527" s="26"/>
      <c r="F527" s="26"/>
      <c r="G527" s="27"/>
      <c r="H527" s="26"/>
      <c r="I527" s="26"/>
      <c r="J527" s="26"/>
      <c r="K527" s="26"/>
      <c r="L527" s="26"/>
      <c r="M527" s="28"/>
    </row>
    <row r="528" spans="3:13" s="17" customFormat="1" x14ac:dyDescent="0.25">
      <c r="C528" s="32"/>
      <c r="D528" s="32"/>
      <c r="E528" s="32"/>
      <c r="F528" s="32"/>
      <c r="G528" s="33"/>
      <c r="H528" s="32"/>
      <c r="I528" s="32"/>
      <c r="J528" s="32"/>
      <c r="K528" s="32"/>
      <c r="L528" s="32"/>
      <c r="M528" s="34"/>
    </row>
    <row r="529" spans="3:13" s="17" customFormat="1" x14ac:dyDescent="0.25">
      <c r="C529" s="26"/>
      <c r="D529" s="26"/>
      <c r="E529" s="26"/>
      <c r="F529" s="26"/>
      <c r="G529" s="27"/>
      <c r="H529" s="26"/>
      <c r="I529" s="26"/>
      <c r="J529" s="26"/>
      <c r="K529" s="26"/>
      <c r="L529" s="26"/>
      <c r="M529" s="28"/>
    </row>
    <row r="530" spans="3:13" s="17" customFormat="1" x14ac:dyDescent="0.25">
      <c r="C530" s="32"/>
      <c r="D530" s="32"/>
      <c r="E530" s="32"/>
      <c r="F530" s="32"/>
      <c r="G530" s="33"/>
      <c r="H530" s="32"/>
      <c r="I530" s="32"/>
      <c r="J530" s="32"/>
      <c r="K530" s="32"/>
      <c r="L530" s="32"/>
      <c r="M530" s="34"/>
    </row>
    <row r="531" spans="3:13" s="17" customFormat="1" x14ac:dyDescent="0.25">
      <c r="C531" s="26"/>
      <c r="D531" s="26"/>
      <c r="E531" s="26"/>
      <c r="F531" s="26"/>
      <c r="G531" s="27"/>
      <c r="H531" s="26"/>
      <c r="I531" s="26"/>
      <c r="J531" s="26"/>
      <c r="K531" s="26"/>
      <c r="L531" s="26"/>
      <c r="M531" s="28"/>
    </row>
    <row r="532" spans="3:13" s="17" customFormat="1" x14ac:dyDescent="0.25">
      <c r="C532" s="32"/>
      <c r="D532" s="32"/>
      <c r="E532" s="32"/>
      <c r="F532" s="32"/>
      <c r="G532" s="33"/>
      <c r="H532" s="32"/>
      <c r="I532" s="32"/>
      <c r="J532" s="32"/>
      <c r="K532" s="32"/>
      <c r="L532" s="32"/>
      <c r="M532" s="34"/>
    </row>
    <row r="533" spans="3:13" s="17" customFormat="1" x14ac:dyDescent="0.25">
      <c r="C533" s="26"/>
      <c r="D533" s="26"/>
      <c r="E533" s="26"/>
      <c r="F533" s="26"/>
      <c r="G533" s="27"/>
      <c r="H533" s="26"/>
      <c r="I533" s="26"/>
      <c r="J533" s="26"/>
      <c r="K533" s="26"/>
      <c r="L533" s="26"/>
      <c r="M533" s="28"/>
    </row>
    <row r="534" spans="3:13" s="17" customFormat="1" x14ac:dyDescent="0.25">
      <c r="C534" s="32"/>
      <c r="D534" s="32"/>
      <c r="E534" s="32"/>
      <c r="F534" s="32"/>
      <c r="G534" s="33"/>
      <c r="H534" s="32"/>
      <c r="I534" s="32"/>
      <c r="J534" s="32"/>
      <c r="K534" s="32"/>
      <c r="L534" s="32"/>
      <c r="M534" s="34"/>
    </row>
    <row r="535" spans="3:13" s="17" customFormat="1" x14ac:dyDescent="0.25">
      <c r="C535" s="26"/>
      <c r="D535" s="26"/>
      <c r="E535" s="26"/>
      <c r="F535" s="26"/>
      <c r="G535" s="27"/>
      <c r="H535" s="26"/>
      <c r="I535" s="26"/>
      <c r="J535" s="26"/>
      <c r="K535" s="26"/>
      <c r="L535" s="26"/>
      <c r="M535" s="28"/>
    </row>
    <row r="536" spans="3:13" s="17" customFormat="1" x14ac:dyDescent="0.25">
      <c r="C536" s="32"/>
      <c r="D536" s="32"/>
      <c r="E536" s="32"/>
      <c r="F536" s="32"/>
      <c r="G536" s="33"/>
      <c r="H536" s="32"/>
      <c r="I536" s="32"/>
      <c r="J536" s="32"/>
      <c r="K536" s="32"/>
      <c r="L536" s="32"/>
      <c r="M536" s="34"/>
    </row>
    <row r="537" spans="3:13" s="17" customFormat="1" x14ac:dyDescent="0.25">
      <c r="C537" s="26"/>
      <c r="D537" s="26"/>
      <c r="E537" s="26"/>
      <c r="F537" s="26"/>
      <c r="G537" s="27"/>
      <c r="H537" s="26"/>
      <c r="I537" s="26"/>
      <c r="J537" s="26"/>
      <c r="K537" s="26"/>
      <c r="L537" s="26"/>
      <c r="M537" s="28"/>
    </row>
    <row r="538" spans="3:13" s="17" customFormat="1" x14ac:dyDescent="0.25">
      <c r="C538" s="32"/>
      <c r="D538" s="32"/>
      <c r="E538" s="32"/>
      <c r="F538" s="32"/>
      <c r="G538" s="33"/>
      <c r="H538" s="32"/>
      <c r="I538" s="32"/>
      <c r="J538" s="32"/>
      <c r="K538" s="32"/>
      <c r="L538" s="32"/>
      <c r="M538" s="34"/>
    </row>
    <row r="539" spans="3:13" s="17" customFormat="1" x14ac:dyDescent="0.25">
      <c r="C539" s="26"/>
      <c r="D539" s="26"/>
      <c r="E539" s="26"/>
      <c r="F539" s="26"/>
      <c r="G539" s="27"/>
      <c r="H539" s="26"/>
      <c r="I539" s="26"/>
      <c r="J539" s="26"/>
      <c r="K539" s="26"/>
      <c r="L539" s="26"/>
      <c r="M539" s="28"/>
    </row>
    <row r="540" spans="3:13" s="17" customFormat="1" x14ac:dyDescent="0.25">
      <c r="C540" s="32"/>
      <c r="D540" s="32"/>
      <c r="E540" s="32"/>
      <c r="F540" s="32"/>
      <c r="G540" s="33"/>
      <c r="H540" s="32"/>
      <c r="I540" s="32"/>
      <c r="J540" s="32"/>
      <c r="K540" s="32"/>
      <c r="L540" s="32"/>
      <c r="M540" s="34"/>
    </row>
    <row r="541" spans="3:13" s="17" customFormat="1" x14ac:dyDescent="0.25">
      <c r="C541" s="26"/>
      <c r="D541" s="26"/>
      <c r="E541" s="26"/>
      <c r="F541" s="26"/>
      <c r="G541" s="27"/>
      <c r="H541" s="26"/>
      <c r="I541" s="26"/>
      <c r="J541" s="26"/>
      <c r="K541" s="26"/>
      <c r="L541" s="26"/>
      <c r="M541" s="28"/>
    </row>
    <row r="542" spans="3:13" s="17" customFormat="1" x14ac:dyDescent="0.25">
      <c r="C542" s="32"/>
      <c r="D542" s="32"/>
      <c r="E542" s="32"/>
      <c r="F542" s="32"/>
      <c r="G542" s="33"/>
      <c r="H542" s="32"/>
      <c r="I542" s="32"/>
      <c r="J542" s="32"/>
      <c r="K542" s="32"/>
      <c r="L542" s="32"/>
      <c r="M542" s="34"/>
    </row>
    <row r="543" spans="3:13" s="17" customFormat="1" x14ac:dyDescent="0.25">
      <c r="C543" s="26"/>
      <c r="D543" s="26"/>
      <c r="E543" s="26"/>
      <c r="F543" s="26"/>
      <c r="G543" s="27"/>
      <c r="H543" s="26"/>
      <c r="I543" s="26"/>
      <c r="J543" s="26"/>
      <c r="K543" s="26"/>
      <c r="L543" s="26"/>
      <c r="M543" s="28"/>
    </row>
    <row r="544" spans="3:13" s="17" customFormat="1" x14ac:dyDescent="0.25">
      <c r="C544" s="32"/>
      <c r="D544" s="32"/>
      <c r="E544" s="32"/>
      <c r="F544" s="32"/>
      <c r="G544" s="33"/>
      <c r="H544" s="32"/>
      <c r="I544" s="32"/>
      <c r="J544" s="32"/>
      <c r="K544" s="32"/>
      <c r="L544" s="32"/>
      <c r="M544" s="34"/>
    </row>
    <row r="545" spans="3:13" s="17" customFormat="1" x14ac:dyDescent="0.25">
      <c r="C545" s="26"/>
      <c r="D545" s="26"/>
      <c r="E545" s="26"/>
      <c r="F545" s="26"/>
      <c r="G545" s="27"/>
      <c r="H545" s="26"/>
      <c r="I545" s="26"/>
      <c r="J545" s="26"/>
      <c r="K545" s="26"/>
      <c r="L545" s="26"/>
      <c r="M545" s="28"/>
    </row>
    <row r="546" spans="3:13" s="17" customFormat="1" x14ac:dyDescent="0.25">
      <c r="C546" s="32"/>
      <c r="D546" s="32"/>
      <c r="E546" s="32"/>
      <c r="F546" s="32"/>
      <c r="G546" s="33"/>
      <c r="H546" s="32"/>
      <c r="I546" s="32"/>
      <c r="J546" s="32"/>
      <c r="K546" s="32"/>
      <c r="L546" s="32"/>
      <c r="M546" s="34"/>
    </row>
    <row r="547" spans="3:13" s="17" customFormat="1" x14ac:dyDescent="0.25">
      <c r="C547" s="26"/>
      <c r="D547" s="26"/>
      <c r="E547" s="26"/>
      <c r="F547" s="26"/>
      <c r="G547" s="27"/>
      <c r="H547" s="26"/>
      <c r="I547" s="26"/>
      <c r="J547" s="26"/>
      <c r="K547" s="26"/>
      <c r="L547" s="26"/>
      <c r="M547" s="28"/>
    </row>
    <row r="548" spans="3:13" s="17" customFormat="1" x14ac:dyDescent="0.25">
      <c r="C548" s="32"/>
      <c r="D548" s="32"/>
      <c r="E548" s="32"/>
      <c r="F548" s="32"/>
      <c r="G548" s="33"/>
      <c r="H548" s="32"/>
      <c r="I548" s="32"/>
      <c r="J548" s="32"/>
      <c r="K548" s="32"/>
      <c r="L548" s="32"/>
      <c r="M548" s="34"/>
    </row>
    <row r="549" spans="3:13" s="17" customFormat="1" x14ac:dyDescent="0.25">
      <c r="C549" s="26"/>
      <c r="D549" s="26"/>
      <c r="E549" s="26"/>
      <c r="F549" s="26"/>
      <c r="G549" s="27"/>
      <c r="H549" s="26"/>
      <c r="I549" s="26"/>
      <c r="J549" s="26"/>
      <c r="K549" s="26"/>
      <c r="L549" s="26"/>
      <c r="M549" s="28"/>
    </row>
    <row r="550" spans="3:13" s="17" customFormat="1" x14ac:dyDescent="0.25">
      <c r="C550" s="32"/>
      <c r="D550" s="32"/>
      <c r="E550" s="32"/>
      <c r="F550" s="32"/>
      <c r="G550" s="33"/>
      <c r="H550" s="32"/>
      <c r="I550" s="32"/>
      <c r="J550" s="32"/>
      <c r="K550" s="32"/>
      <c r="L550" s="32"/>
      <c r="M550" s="34"/>
    </row>
    <row r="551" spans="3:13" s="17" customFormat="1" x14ac:dyDescent="0.25">
      <c r="C551" s="26"/>
      <c r="D551" s="26"/>
      <c r="E551" s="26"/>
      <c r="F551" s="26"/>
      <c r="G551" s="27"/>
      <c r="H551" s="26"/>
      <c r="I551" s="26"/>
      <c r="J551" s="26"/>
      <c r="K551" s="26"/>
      <c r="L551" s="26"/>
      <c r="M551" s="28"/>
    </row>
    <row r="552" spans="3:13" s="17" customFormat="1" x14ac:dyDescent="0.25">
      <c r="C552" s="32"/>
      <c r="D552" s="32"/>
      <c r="E552" s="32"/>
      <c r="F552" s="32"/>
      <c r="G552" s="33"/>
      <c r="H552" s="32"/>
      <c r="I552" s="32"/>
      <c r="J552" s="32"/>
      <c r="K552" s="32"/>
      <c r="L552" s="32"/>
      <c r="M552" s="34"/>
    </row>
    <row r="553" spans="3:13" s="17" customFormat="1" x14ac:dyDescent="0.25">
      <c r="C553" s="26"/>
      <c r="D553" s="26"/>
      <c r="E553" s="26"/>
      <c r="F553" s="26"/>
      <c r="G553" s="27"/>
      <c r="H553" s="26"/>
      <c r="I553" s="26"/>
      <c r="J553" s="26"/>
      <c r="K553" s="26"/>
      <c r="L553" s="26"/>
      <c r="M553" s="28"/>
    </row>
    <row r="554" spans="3:13" s="17" customFormat="1" x14ac:dyDescent="0.25">
      <c r="C554" s="32"/>
      <c r="D554" s="32"/>
      <c r="E554" s="32"/>
      <c r="F554" s="32"/>
      <c r="G554" s="33"/>
      <c r="H554" s="32"/>
      <c r="I554" s="32"/>
      <c r="J554" s="32"/>
      <c r="K554" s="32"/>
      <c r="L554" s="32"/>
      <c r="M554" s="34"/>
    </row>
    <row r="555" spans="3:13" s="17" customFormat="1" x14ac:dyDescent="0.25">
      <c r="C555" s="26"/>
      <c r="D555" s="26"/>
      <c r="E555" s="26"/>
      <c r="F555" s="26"/>
      <c r="G555" s="27"/>
      <c r="H555" s="26"/>
      <c r="I555" s="26"/>
      <c r="J555" s="26"/>
      <c r="K555" s="26"/>
      <c r="L555" s="26"/>
      <c r="M555" s="28"/>
    </row>
    <row r="556" spans="3:13" s="17" customFormat="1" x14ac:dyDescent="0.25">
      <c r="C556" s="32"/>
      <c r="D556" s="32"/>
      <c r="E556" s="32"/>
      <c r="F556" s="32"/>
      <c r="G556" s="33"/>
      <c r="H556" s="32"/>
      <c r="I556" s="32"/>
      <c r="J556" s="32"/>
      <c r="K556" s="32"/>
      <c r="L556" s="32"/>
      <c r="M556" s="34"/>
    </row>
    <row r="557" spans="3:13" s="17" customFormat="1" x14ac:dyDescent="0.25">
      <c r="C557" s="26"/>
      <c r="D557" s="26"/>
      <c r="E557" s="26"/>
      <c r="F557" s="26"/>
      <c r="G557" s="27"/>
      <c r="H557" s="26"/>
      <c r="I557" s="26"/>
      <c r="J557" s="26"/>
      <c r="K557" s="26"/>
      <c r="L557" s="26"/>
      <c r="M557" s="28"/>
    </row>
    <row r="558" spans="3:13" s="17" customFormat="1" x14ac:dyDescent="0.25">
      <c r="C558" s="32"/>
      <c r="D558" s="32"/>
      <c r="E558" s="32"/>
      <c r="F558" s="32"/>
      <c r="G558" s="33"/>
      <c r="H558" s="32"/>
      <c r="I558" s="32"/>
      <c r="J558" s="32"/>
      <c r="K558" s="32"/>
      <c r="L558" s="32"/>
      <c r="M558" s="34"/>
    </row>
    <row r="559" spans="3:13" s="17" customFormat="1" x14ac:dyDescent="0.25">
      <c r="C559" s="26"/>
      <c r="D559" s="26"/>
      <c r="E559" s="26"/>
      <c r="F559" s="26"/>
      <c r="G559" s="27"/>
      <c r="H559" s="26"/>
      <c r="I559" s="26"/>
      <c r="J559" s="26"/>
      <c r="K559" s="26"/>
      <c r="L559" s="26"/>
      <c r="M559" s="28"/>
    </row>
    <row r="560" spans="3:13" s="17" customFormat="1" x14ac:dyDescent="0.25">
      <c r="C560" s="32"/>
      <c r="D560" s="32"/>
      <c r="E560" s="32"/>
      <c r="F560" s="32"/>
      <c r="G560" s="33"/>
      <c r="H560" s="32"/>
      <c r="I560" s="32"/>
      <c r="J560" s="32"/>
      <c r="K560" s="32"/>
      <c r="L560" s="32"/>
      <c r="M560" s="34"/>
    </row>
    <row r="561" spans="3:13" s="17" customFormat="1" x14ac:dyDescent="0.25">
      <c r="C561" s="26"/>
      <c r="D561" s="26"/>
      <c r="E561" s="26"/>
      <c r="F561" s="26"/>
      <c r="G561" s="27"/>
      <c r="H561" s="26"/>
      <c r="I561" s="26"/>
      <c r="J561" s="26"/>
      <c r="K561" s="26"/>
      <c r="L561" s="26"/>
      <c r="M561" s="28"/>
    </row>
    <row r="562" spans="3:13" s="17" customFormat="1" x14ac:dyDescent="0.25">
      <c r="C562" s="32"/>
      <c r="D562" s="32"/>
      <c r="E562" s="32"/>
      <c r="F562" s="32"/>
      <c r="G562" s="33"/>
      <c r="H562" s="32"/>
      <c r="I562" s="32"/>
      <c r="J562" s="32"/>
      <c r="K562" s="32"/>
      <c r="L562" s="32"/>
      <c r="M562" s="34"/>
    </row>
    <row r="563" spans="3:13" s="17" customFormat="1" x14ac:dyDescent="0.25">
      <c r="C563" s="26"/>
      <c r="D563" s="26"/>
      <c r="E563" s="26"/>
      <c r="F563" s="26"/>
      <c r="G563" s="27"/>
      <c r="H563" s="26"/>
      <c r="I563" s="26"/>
      <c r="J563" s="26"/>
      <c r="K563" s="26"/>
      <c r="L563" s="26"/>
      <c r="M563" s="28"/>
    </row>
    <row r="564" spans="3:13" s="17" customFormat="1" x14ac:dyDescent="0.25">
      <c r="C564" s="32"/>
      <c r="D564" s="32"/>
      <c r="E564" s="32"/>
      <c r="F564" s="32"/>
      <c r="G564" s="33"/>
      <c r="H564" s="32"/>
      <c r="I564" s="32"/>
      <c r="J564" s="32"/>
      <c r="K564" s="32"/>
      <c r="L564" s="32"/>
      <c r="M564" s="34"/>
    </row>
    <row r="565" spans="3:13" s="17" customFormat="1" x14ac:dyDescent="0.25">
      <c r="C565" s="26"/>
      <c r="D565" s="26"/>
      <c r="E565" s="26"/>
      <c r="F565" s="26"/>
      <c r="G565" s="27"/>
      <c r="H565" s="26"/>
      <c r="I565" s="26"/>
      <c r="J565" s="26"/>
      <c r="K565" s="26"/>
      <c r="L565" s="26"/>
      <c r="M565" s="28"/>
    </row>
    <row r="566" spans="3:13" s="17" customFormat="1" x14ac:dyDescent="0.25">
      <c r="C566" s="32"/>
      <c r="D566" s="32"/>
      <c r="E566" s="32"/>
      <c r="F566" s="32"/>
      <c r="G566" s="33"/>
      <c r="H566" s="32"/>
      <c r="I566" s="32"/>
      <c r="J566" s="32"/>
      <c r="K566" s="32"/>
      <c r="L566" s="32"/>
      <c r="M566" s="34"/>
    </row>
    <row r="567" spans="3:13" s="17" customFormat="1" x14ac:dyDescent="0.25">
      <c r="C567" s="26"/>
      <c r="D567" s="26"/>
      <c r="E567" s="26"/>
      <c r="F567" s="26"/>
      <c r="G567" s="27"/>
      <c r="H567" s="26"/>
      <c r="I567" s="26"/>
      <c r="J567" s="26"/>
      <c r="K567" s="26"/>
      <c r="L567" s="26"/>
      <c r="M567" s="28"/>
    </row>
    <row r="568" spans="3:13" s="17" customFormat="1" x14ac:dyDescent="0.25">
      <c r="C568" s="32"/>
      <c r="D568" s="32"/>
      <c r="E568" s="32"/>
      <c r="F568" s="32"/>
      <c r="G568" s="33"/>
      <c r="H568" s="32"/>
      <c r="I568" s="32"/>
      <c r="J568" s="32"/>
      <c r="K568" s="32"/>
      <c r="L568" s="32"/>
      <c r="M568" s="34"/>
    </row>
    <row r="569" spans="3:13" s="17" customFormat="1" x14ac:dyDescent="0.25">
      <c r="C569" s="26"/>
      <c r="D569" s="26"/>
      <c r="E569" s="26"/>
      <c r="F569" s="26"/>
      <c r="G569" s="27"/>
      <c r="H569" s="26"/>
      <c r="I569" s="26"/>
      <c r="J569" s="26"/>
      <c r="K569" s="26"/>
      <c r="L569" s="26"/>
      <c r="M569" s="28"/>
    </row>
    <row r="570" spans="3:13" s="17" customFormat="1" x14ac:dyDescent="0.25">
      <c r="C570" s="32"/>
      <c r="D570" s="32"/>
      <c r="E570" s="32"/>
      <c r="F570" s="32"/>
      <c r="G570" s="33"/>
      <c r="H570" s="32"/>
      <c r="I570" s="32"/>
      <c r="J570" s="32"/>
      <c r="K570" s="32"/>
      <c r="L570" s="32"/>
      <c r="M570" s="34"/>
    </row>
    <row r="571" spans="3:13" s="17" customFormat="1" x14ac:dyDescent="0.25">
      <c r="C571" s="26"/>
      <c r="D571" s="26"/>
      <c r="E571" s="26"/>
      <c r="F571" s="26"/>
      <c r="G571" s="27"/>
      <c r="H571" s="26"/>
      <c r="I571" s="26"/>
      <c r="J571" s="26"/>
      <c r="K571" s="26"/>
      <c r="L571" s="26"/>
      <c r="M571" s="28"/>
    </row>
    <row r="572" spans="3:13" s="17" customFormat="1" x14ac:dyDescent="0.25">
      <c r="C572" s="32"/>
      <c r="D572" s="32"/>
      <c r="E572" s="32"/>
      <c r="F572" s="32"/>
      <c r="G572" s="33"/>
      <c r="H572" s="32"/>
      <c r="I572" s="32"/>
      <c r="J572" s="32"/>
      <c r="K572" s="32"/>
      <c r="L572" s="32"/>
      <c r="M572" s="34"/>
    </row>
    <row r="573" spans="3:13" s="17" customFormat="1" x14ac:dyDescent="0.25">
      <c r="C573" s="26"/>
      <c r="D573" s="26"/>
      <c r="E573" s="26"/>
      <c r="F573" s="26"/>
      <c r="G573" s="27"/>
      <c r="H573" s="26"/>
      <c r="I573" s="26"/>
      <c r="J573" s="26"/>
      <c r="K573" s="26"/>
      <c r="L573" s="26"/>
      <c r="M573" s="28"/>
    </row>
    <row r="574" spans="3:13" s="17" customFormat="1" x14ac:dyDescent="0.25">
      <c r="C574" s="32"/>
      <c r="D574" s="32"/>
      <c r="E574" s="32"/>
      <c r="F574" s="32"/>
      <c r="G574" s="33"/>
      <c r="H574" s="32"/>
      <c r="I574" s="32"/>
      <c r="J574" s="32"/>
      <c r="K574" s="32"/>
      <c r="L574" s="32"/>
      <c r="M574" s="34"/>
    </row>
    <row r="575" spans="3:13" s="17" customFormat="1" x14ac:dyDescent="0.25">
      <c r="C575" s="26"/>
      <c r="D575" s="26"/>
      <c r="E575" s="26"/>
      <c r="F575" s="26"/>
      <c r="G575" s="27"/>
      <c r="H575" s="26"/>
      <c r="I575" s="26"/>
      <c r="J575" s="26"/>
      <c r="K575" s="26"/>
      <c r="L575" s="26"/>
      <c r="M575" s="28"/>
    </row>
    <row r="576" spans="3:13" s="17" customFormat="1" x14ac:dyDescent="0.25">
      <c r="C576" s="32"/>
      <c r="D576" s="32"/>
      <c r="E576" s="32"/>
      <c r="F576" s="32"/>
      <c r="G576" s="33"/>
      <c r="H576" s="32"/>
      <c r="I576" s="32"/>
      <c r="J576" s="32"/>
      <c r="K576" s="32"/>
      <c r="L576" s="32"/>
      <c r="M576" s="34"/>
    </row>
    <row r="577" spans="3:15" s="17" customFormat="1" x14ac:dyDescent="0.25">
      <c r="C577" s="26"/>
      <c r="D577" s="26"/>
      <c r="E577" s="26"/>
      <c r="F577" s="26"/>
      <c r="G577" s="27"/>
      <c r="H577" s="26"/>
      <c r="I577" s="26"/>
      <c r="J577" s="26"/>
      <c r="K577" s="26"/>
      <c r="L577" s="26"/>
      <c r="M577" s="28"/>
    </row>
    <row r="578" spans="3:15" s="17" customFormat="1" x14ac:dyDescent="0.25">
      <c r="C578" s="32"/>
      <c r="D578" s="32"/>
      <c r="E578" s="32"/>
      <c r="F578" s="32"/>
      <c r="G578" s="33"/>
      <c r="H578" s="32"/>
      <c r="I578" s="32"/>
      <c r="J578" s="32"/>
      <c r="K578" s="32"/>
      <c r="L578" s="32"/>
      <c r="M578" s="34"/>
    </row>
    <row r="579" spans="3:15" s="17" customFormat="1" x14ac:dyDescent="0.25">
      <c r="C579" s="26"/>
      <c r="D579" s="26"/>
      <c r="E579" s="26"/>
      <c r="F579" s="26"/>
      <c r="G579" s="27"/>
      <c r="H579" s="26"/>
      <c r="I579" s="26"/>
      <c r="J579" s="26"/>
      <c r="K579" s="26"/>
      <c r="L579" s="26"/>
      <c r="M579" s="28"/>
    </row>
    <row r="580" spans="3:15" s="17" customFormat="1" x14ac:dyDescent="0.25">
      <c r="C580" s="32"/>
      <c r="D580" s="32"/>
      <c r="E580" s="32"/>
      <c r="F580" s="32"/>
      <c r="G580" s="33"/>
      <c r="H580" s="32"/>
      <c r="I580" s="32"/>
      <c r="J580" s="32"/>
      <c r="K580" s="32"/>
      <c r="L580" s="32"/>
      <c r="M580" s="34"/>
    </row>
    <row r="581" spans="3:15" ht="13.5" customHeight="1" x14ac:dyDescent="0.2"/>
    <row r="582" spans="3:15" ht="13.5" customHeight="1" x14ac:dyDescent="0.2"/>
    <row r="583" spans="3:15" ht="13.5" customHeight="1" x14ac:dyDescent="0.2"/>
    <row r="584" spans="3:15" ht="13.5" customHeight="1" x14ac:dyDescent="0.25">
      <c r="G584" s="13"/>
      <c r="H584" s="13"/>
      <c r="I584" s="13"/>
      <c r="J584" s="13"/>
      <c r="K584" s="13"/>
      <c r="L584" s="19" t="s">
        <v>146</v>
      </c>
      <c r="M584" s="20">
        <f>SUBTOTAL(9,FILTER!$M$3:$M$580)</f>
        <v>9767897.1500000004</v>
      </c>
      <c r="N584" s="17"/>
      <c r="O584" s="17"/>
    </row>
    <row r="585" spans="3:15" ht="13.5" customHeight="1" x14ac:dyDescent="0.25">
      <c r="G585" s="13"/>
      <c r="H585" s="13"/>
      <c r="I585" s="13"/>
      <c r="J585" s="13"/>
      <c r="K585" s="13"/>
      <c r="L585" s="19" t="s">
        <v>147</v>
      </c>
      <c r="M585" s="21">
        <f>SUBTOTAL(3,FILTER!$M$3:$M$580)</f>
        <v>522</v>
      </c>
      <c r="N585" s="17"/>
      <c r="O585" s="17"/>
    </row>
    <row r="586" spans="3:15" ht="13.5" customHeight="1" x14ac:dyDescent="0.2"/>
    <row r="587" spans="3:15" ht="13.5" customHeight="1" x14ac:dyDescent="0.2"/>
    <row r="588" spans="3:15" ht="13.5" customHeight="1" x14ac:dyDescent="0.2"/>
    <row r="589" spans="3:15" ht="13.5" customHeight="1" x14ac:dyDescent="0.2"/>
    <row r="590" spans="3:15" ht="13.5" customHeight="1" x14ac:dyDescent="0.2"/>
    <row r="591" spans="3:15" ht="13.5" customHeight="1" x14ac:dyDescent="0.2"/>
    <row r="592" spans="3:15"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row r="1004" ht="13.5" customHeight="1" x14ac:dyDescent="0.2"/>
    <row r="1005" ht="13.5" customHeight="1" x14ac:dyDescent="0.2"/>
    <row r="1006" ht="13.5" customHeight="1" x14ac:dyDescent="0.2"/>
    <row r="1007" ht="13.5" customHeight="1" x14ac:dyDescent="0.2"/>
    <row r="1008" ht="13.5" customHeight="1" x14ac:dyDescent="0.2"/>
    <row r="1009" ht="13.5" customHeight="1" x14ac:dyDescent="0.2"/>
    <row r="1010" ht="13.5" customHeight="1" x14ac:dyDescent="0.2"/>
    <row r="1011" ht="13.5" customHeight="1" x14ac:dyDescent="0.2"/>
    <row r="1012" ht="13.5" customHeight="1" x14ac:dyDescent="0.2"/>
    <row r="1013" ht="13.5" customHeight="1" x14ac:dyDescent="0.2"/>
    <row r="1014" ht="13.5" customHeight="1" x14ac:dyDescent="0.2"/>
    <row r="1015" ht="13.5" customHeight="1" x14ac:dyDescent="0.2"/>
    <row r="1016" ht="13.5" customHeight="1" x14ac:dyDescent="0.2"/>
    <row r="1017" ht="13.5" customHeight="1" x14ac:dyDescent="0.2"/>
    <row r="1018" ht="13.5" customHeight="1" x14ac:dyDescent="0.2"/>
    <row r="1019" ht="13.5" customHeight="1" x14ac:dyDescent="0.2"/>
    <row r="1020" ht="13.5" customHeight="1" x14ac:dyDescent="0.2"/>
    <row r="1021" ht="13.5" customHeight="1" x14ac:dyDescent="0.2"/>
    <row r="1022" ht="13.5" customHeight="1" x14ac:dyDescent="0.2"/>
    <row r="1023" ht="13.5" customHeight="1" x14ac:dyDescent="0.2"/>
    <row r="1024" ht="13.5" customHeight="1" x14ac:dyDescent="0.2"/>
    <row r="1025" ht="13.5" customHeight="1" x14ac:dyDescent="0.2"/>
    <row r="1026" ht="13.5" customHeight="1" x14ac:dyDescent="0.2"/>
    <row r="1027" ht="13.5" customHeight="1" x14ac:dyDescent="0.2"/>
    <row r="1028" ht="13.5" customHeight="1" x14ac:dyDescent="0.2"/>
    <row r="1029" ht="13.5" customHeight="1" x14ac:dyDescent="0.2"/>
    <row r="1030" ht="13.5" customHeight="1" x14ac:dyDescent="0.2"/>
    <row r="1031" ht="13.5" customHeight="1" x14ac:dyDescent="0.2"/>
    <row r="1032" ht="13.5" customHeight="1" x14ac:dyDescent="0.2"/>
    <row r="1033" ht="13.5" customHeight="1" x14ac:dyDescent="0.2"/>
    <row r="1034" ht="13.5" customHeight="1" x14ac:dyDescent="0.2"/>
    <row r="1035" ht="13.5" customHeight="1" x14ac:dyDescent="0.2"/>
    <row r="1036" ht="13.5" customHeight="1" x14ac:dyDescent="0.2"/>
    <row r="1037" ht="13.5" customHeight="1" x14ac:dyDescent="0.2"/>
    <row r="1038" ht="13.5" customHeight="1" x14ac:dyDescent="0.2"/>
    <row r="1039" ht="13.5" customHeight="1" x14ac:dyDescent="0.2"/>
    <row r="1040" ht="13.5" customHeight="1" x14ac:dyDescent="0.2"/>
    <row r="1041" ht="13.5" customHeight="1" x14ac:dyDescent="0.2"/>
    <row r="1042" ht="13.5" customHeight="1" x14ac:dyDescent="0.2"/>
    <row r="1043" ht="13.5" customHeight="1" x14ac:dyDescent="0.2"/>
    <row r="1044" ht="13.5" customHeight="1" x14ac:dyDescent="0.2"/>
    <row r="1045" ht="13.5" customHeight="1" x14ac:dyDescent="0.2"/>
    <row r="1046" ht="13.5" customHeight="1" x14ac:dyDescent="0.2"/>
    <row r="1047" ht="13.5" customHeight="1" x14ac:dyDescent="0.2"/>
    <row r="1048" ht="13.5" customHeight="1" x14ac:dyDescent="0.2"/>
    <row r="1049" ht="13.5" customHeight="1" x14ac:dyDescent="0.2"/>
    <row r="1050" ht="13.5" customHeight="1" x14ac:dyDescent="0.2"/>
    <row r="1051" ht="13.5" customHeight="1" x14ac:dyDescent="0.2"/>
    <row r="1052" ht="13.5" customHeight="1" x14ac:dyDescent="0.2"/>
    <row r="1053" ht="13.5" customHeight="1" x14ac:dyDescent="0.2"/>
    <row r="1054" ht="13.5" customHeight="1" x14ac:dyDescent="0.2"/>
    <row r="1055" ht="13.5" customHeight="1" x14ac:dyDescent="0.2"/>
    <row r="1056" ht="13.5" customHeight="1" x14ac:dyDescent="0.2"/>
    <row r="1057" ht="13.5" customHeight="1" x14ac:dyDescent="0.2"/>
    <row r="1058" ht="13.5" customHeight="1" x14ac:dyDescent="0.2"/>
    <row r="1059" ht="13.5" customHeight="1" x14ac:dyDescent="0.2"/>
    <row r="1060" ht="13.5" customHeight="1" x14ac:dyDescent="0.2"/>
    <row r="1061" ht="13.5" customHeight="1" x14ac:dyDescent="0.2"/>
    <row r="1062" ht="13.5" customHeight="1" x14ac:dyDescent="0.2"/>
    <row r="1063" ht="13.5" customHeight="1" x14ac:dyDescent="0.2"/>
    <row r="1064" ht="13.5" customHeight="1" x14ac:dyDescent="0.2"/>
    <row r="1065" ht="13.5" customHeight="1" x14ac:dyDescent="0.2"/>
    <row r="1066" ht="13.5" customHeight="1" x14ac:dyDescent="0.2"/>
    <row r="1067" ht="13.5" customHeight="1" x14ac:dyDescent="0.2"/>
    <row r="1068" ht="13.5" customHeight="1" x14ac:dyDescent="0.2"/>
    <row r="1069" ht="13.5" customHeight="1" x14ac:dyDescent="0.2"/>
    <row r="1070" ht="13.5" customHeight="1" x14ac:dyDescent="0.2"/>
    <row r="1071" ht="13.5" customHeight="1" x14ac:dyDescent="0.2"/>
    <row r="1072" ht="13.5" customHeight="1" x14ac:dyDescent="0.2"/>
    <row r="1073" ht="13.5" customHeight="1" x14ac:dyDescent="0.2"/>
    <row r="1074" ht="13.5" customHeight="1" x14ac:dyDescent="0.2"/>
    <row r="1075" ht="13.5" customHeight="1" x14ac:dyDescent="0.2"/>
    <row r="1076" ht="13.5" customHeight="1" x14ac:dyDescent="0.2"/>
    <row r="1077" ht="13.5" customHeight="1" x14ac:dyDescent="0.2"/>
    <row r="1078" ht="13.5" customHeight="1" x14ac:dyDescent="0.2"/>
    <row r="1079" ht="13.5" customHeight="1" x14ac:dyDescent="0.2"/>
    <row r="1080" ht="13.5" customHeight="1" x14ac:dyDescent="0.2"/>
    <row r="1081" ht="13.5" customHeight="1" x14ac:dyDescent="0.2"/>
    <row r="1082" ht="13.5" customHeight="1" x14ac:dyDescent="0.2"/>
    <row r="1083" ht="13.5" customHeight="1" x14ac:dyDescent="0.2"/>
    <row r="1084" ht="13.5" customHeight="1" x14ac:dyDescent="0.2"/>
    <row r="1085" ht="13.5" customHeight="1" x14ac:dyDescent="0.2"/>
    <row r="1086" ht="13.5" customHeight="1" x14ac:dyDescent="0.2"/>
    <row r="1087" ht="13.5" customHeight="1" x14ac:dyDescent="0.2"/>
    <row r="1088" ht="13.5" customHeight="1" x14ac:dyDescent="0.2"/>
    <row r="1089" ht="13.5" customHeight="1" x14ac:dyDescent="0.2"/>
    <row r="1090" ht="13.5" customHeight="1" x14ac:dyDescent="0.2"/>
    <row r="1091" ht="13.5" customHeight="1" x14ac:dyDescent="0.2"/>
    <row r="1092" ht="13.5" customHeight="1" x14ac:dyDescent="0.2"/>
    <row r="1093" ht="13.5" customHeight="1" x14ac:dyDescent="0.2"/>
    <row r="1094" ht="13.5" customHeight="1" x14ac:dyDescent="0.2"/>
    <row r="1095" ht="13.5" customHeight="1" x14ac:dyDescent="0.2"/>
    <row r="1096" ht="13.5" customHeight="1" x14ac:dyDescent="0.2"/>
    <row r="1097" ht="13.5" customHeight="1" x14ac:dyDescent="0.2"/>
    <row r="1098" ht="13.5" customHeight="1" x14ac:dyDescent="0.2"/>
    <row r="1099" ht="13.5" customHeight="1" x14ac:dyDescent="0.2"/>
    <row r="1100" ht="13.5" customHeight="1" x14ac:dyDescent="0.2"/>
    <row r="1101" ht="13.5" customHeight="1" x14ac:dyDescent="0.2"/>
    <row r="1102" ht="13.5" customHeight="1" x14ac:dyDescent="0.2"/>
    <row r="1103" ht="13.5" customHeight="1" x14ac:dyDescent="0.2"/>
    <row r="1104" ht="13.5" customHeight="1" x14ac:dyDescent="0.2"/>
    <row r="1105" ht="13.5" customHeight="1" x14ac:dyDescent="0.2"/>
    <row r="1106" ht="13.5" customHeight="1" x14ac:dyDescent="0.2"/>
    <row r="1107" ht="13.5" customHeight="1" x14ac:dyDescent="0.2"/>
    <row r="1108" ht="13.5" customHeight="1" x14ac:dyDescent="0.2"/>
    <row r="1109" ht="13.5" customHeight="1" x14ac:dyDescent="0.2"/>
    <row r="1110" ht="13.5" customHeight="1" x14ac:dyDescent="0.2"/>
    <row r="1111" ht="13.5" customHeight="1" x14ac:dyDescent="0.2"/>
    <row r="1112" ht="13.5" customHeight="1" x14ac:dyDescent="0.2"/>
    <row r="1113" ht="13.5" customHeight="1" x14ac:dyDescent="0.2"/>
    <row r="1114" ht="13.5" customHeight="1" x14ac:dyDescent="0.2"/>
    <row r="1115" ht="13.5" customHeight="1" x14ac:dyDescent="0.2"/>
    <row r="1116" ht="13.5" customHeight="1" x14ac:dyDescent="0.2"/>
    <row r="1117" ht="13.5" customHeight="1" x14ac:dyDescent="0.2"/>
    <row r="1118" ht="13.5" customHeight="1" x14ac:dyDescent="0.2"/>
    <row r="1119" ht="13.5" customHeight="1" x14ac:dyDescent="0.2"/>
    <row r="1120" ht="13.5" customHeight="1" x14ac:dyDescent="0.2"/>
    <row r="1121" ht="13.5" customHeight="1" x14ac:dyDescent="0.2"/>
    <row r="1122" ht="13.5" customHeight="1" x14ac:dyDescent="0.2"/>
    <row r="1123" ht="13.5" customHeight="1" x14ac:dyDescent="0.2"/>
    <row r="1124" ht="13.5" customHeight="1" x14ac:dyDescent="0.2"/>
    <row r="1125" ht="13.5" customHeight="1" x14ac:dyDescent="0.2"/>
    <row r="1126" ht="13.5" customHeight="1" x14ac:dyDescent="0.2"/>
    <row r="1127" ht="13.5" customHeight="1" x14ac:dyDescent="0.2"/>
    <row r="1128" ht="13.5" customHeight="1" x14ac:dyDescent="0.2"/>
    <row r="1129" ht="13.5" customHeight="1" x14ac:dyDescent="0.2"/>
    <row r="1130" ht="13.5" customHeight="1" x14ac:dyDescent="0.2"/>
    <row r="1131" ht="13.5" customHeight="1" x14ac:dyDescent="0.2"/>
    <row r="1132" ht="13.5" customHeight="1" x14ac:dyDescent="0.2"/>
    <row r="1133" ht="13.5" customHeight="1" x14ac:dyDescent="0.2"/>
    <row r="1134" ht="13.5" customHeight="1" x14ac:dyDescent="0.2"/>
    <row r="1135" ht="13.5" customHeight="1" x14ac:dyDescent="0.2"/>
    <row r="1136" ht="13.5" customHeight="1" x14ac:dyDescent="0.2"/>
    <row r="1137" ht="13.5" customHeight="1" x14ac:dyDescent="0.2"/>
    <row r="1138" ht="13.5" customHeight="1" x14ac:dyDescent="0.2"/>
    <row r="1139" ht="13.5" customHeight="1" x14ac:dyDescent="0.2"/>
    <row r="1140" ht="13.5" customHeight="1" x14ac:dyDescent="0.2"/>
    <row r="1141" ht="13.5" customHeight="1" x14ac:dyDescent="0.2"/>
    <row r="1142" ht="13.5" customHeight="1" x14ac:dyDescent="0.2"/>
    <row r="1143" ht="13.5" customHeight="1" x14ac:dyDescent="0.2"/>
    <row r="1144" ht="13.5" customHeight="1" x14ac:dyDescent="0.2"/>
    <row r="1145" ht="13.5" customHeight="1" x14ac:dyDescent="0.2"/>
    <row r="1146" ht="13.5" customHeight="1" x14ac:dyDescent="0.2"/>
    <row r="1147" ht="13.5" customHeight="1" x14ac:dyDescent="0.2"/>
    <row r="1148" ht="13.5" customHeight="1" x14ac:dyDescent="0.2"/>
    <row r="1149" ht="13.5" customHeight="1" x14ac:dyDescent="0.2"/>
    <row r="1150" ht="13.5" customHeight="1" x14ac:dyDescent="0.2"/>
    <row r="1151" ht="13.5" customHeight="1" x14ac:dyDescent="0.2"/>
    <row r="1152" ht="13.5" customHeight="1" x14ac:dyDescent="0.2"/>
    <row r="1153" ht="13.5" customHeight="1" x14ac:dyDescent="0.2"/>
    <row r="1154" ht="13.5" customHeight="1" x14ac:dyDescent="0.2"/>
    <row r="1155" ht="13.5" customHeight="1" x14ac:dyDescent="0.2"/>
    <row r="1156" ht="13.5" customHeight="1" x14ac:dyDescent="0.2"/>
    <row r="1157" ht="13.5" customHeight="1" x14ac:dyDescent="0.2"/>
    <row r="1158" ht="13.5" customHeight="1" x14ac:dyDescent="0.2"/>
    <row r="1159" ht="13.5" customHeight="1" x14ac:dyDescent="0.2"/>
    <row r="1160" ht="13.5" customHeight="1" x14ac:dyDescent="0.2"/>
    <row r="1161" ht="13.5" customHeight="1" x14ac:dyDescent="0.2"/>
    <row r="1162" ht="13.5" customHeight="1" x14ac:dyDescent="0.2"/>
    <row r="1163" ht="13.5" customHeight="1" x14ac:dyDescent="0.2"/>
    <row r="1164" ht="13.5" customHeight="1" x14ac:dyDescent="0.2"/>
    <row r="1165" ht="13.5" customHeight="1" x14ac:dyDescent="0.2"/>
    <row r="1166" ht="13.5" customHeight="1" x14ac:dyDescent="0.2"/>
  </sheetData>
  <autoFilter ref="C2:M511" xr:uid="{C28504CE-751F-40C9-BB1C-CB4E23566912}"/>
  <conditionalFormatting sqref="D1:D1048576">
    <cfRule type="duplicateValues" dxfId="11" priority="1"/>
  </conditionalFormatting>
  <conditionalFormatting sqref="D581:D1048576 D1">
    <cfRule type="duplicateValues" dxfId="10" priority="11"/>
  </conditionalFormatting>
  <conditionalFormatting sqref="L584:M585">
    <cfRule type="expression" dxfId="9" priority="2">
      <formula>#REF!="جاهز"</formula>
    </cfRule>
    <cfRule type="expression" dxfId="8" priority="3">
      <formula>#REF!="ناقص"</formula>
    </cfRule>
    <cfRule type="expression" dxfId="7" priority="4">
      <formula>#REF!="ملغي"</formula>
    </cfRule>
    <cfRule type="expression" dxfId="6" priority="5">
      <formula>#REF!="طلب شراء"</formula>
    </cfRule>
    <cfRule type="expression" dxfId="5" priority="6">
      <formula>#REF!="أصدرت فاتورة"</formula>
    </cfRule>
    <cfRule type="expression" dxfId="4" priority="7">
      <formula>#REF!="تم التسليم"</formula>
    </cfRule>
    <cfRule type="expression" dxfId="3" priority="8">
      <formula>#REF!="تم الارسال"</formula>
    </cfRule>
    <cfRule type="expression" dxfId="2" priority="9">
      <formula>#REF!="تسليم جزء"</formula>
    </cfRule>
    <cfRule type="expression" dxfId="1" priority="10">
      <formula>#REF!="تم الرفع"</formula>
    </cfRule>
  </conditionalFormatting>
  <pageMargins left="0.7" right="0.7" top="0.75" bottom="0.75" header="0" footer="0"/>
  <pageSetup paperSize="9" orientation="portrait" r:id="rId1"/>
  <drawing r:id="rId2"/>
  <legacyDrawing r:id="rId3"/>
  <controls>
    <mc:AlternateContent xmlns:mc="http://schemas.openxmlformats.org/markup-compatibility/2006">
      <mc:Choice Requires="x14">
        <control shapeId="5121" r:id="rId4" name="TextBox1">
          <controlPr defaultSize="0" autoLine="0" linkedCell="E1" r:id="rId5">
            <anchor moveWithCells="1">
              <from>
                <xdr:col>4</xdr:col>
                <xdr:colOff>790575</xdr:colOff>
                <xdr:row>0</xdr:row>
                <xdr:rowOff>123825</xdr:rowOff>
              </from>
              <to>
                <xdr:col>5</xdr:col>
                <xdr:colOff>333375</xdr:colOff>
                <xdr:row>0</xdr:row>
                <xdr:rowOff>371475</xdr:rowOff>
              </to>
            </anchor>
          </controlPr>
        </control>
      </mc:Choice>
      <mc:Fallback>
        <control shapeId="5121" r:id="rId4" name="Text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49A4E-4124-4050-8887-1B41F671572E}">
  <sheetPr codeName="Sheet4"/>
  <dimension ref="C1:R1077"/>
  <sheetViews>
    <sheetView rightToLeft="1" topLeftCell="A4" zoomScaleNormal="100" workbookViewId="0"/>
  </sheetViews>
  <sheetFormatPr defaultColWidth="12.625" defaultRowHeight="15" customHeight="1" x14ac:dyDescent="0.2"/>
  <cols>
    <col min="1" max="2" width="12.625" style="18"/>
    <col min="3" max="3" width="7.25" style="13" hidden="1" customWidth="1"/>
    <col min="4" max="4" width="14.25" style="13" hidden="1" customWidth="1"/>
    <col min="5" max="5" width="40.25" style="13" hidden="1" customWidth="1"/>
    <col min="6" max="6" width="16.375" style="13" hidden="1" customWidth="1"/>
    <col min="7" max="7" width="16.375" style="14" hidden="1" customWidth="1"/>
    <col min="8" max="8" width="16.375" style="15" hidden="1" customWidth="1"/>
    <col min="9" max="9" width="13.5" style="15" hidden="1" customWidth="1"/>
    <col min="10" max="11" width="13.375" style="13" hidden="1" customWidth="1"/>
    <col min="12" max="12" width="11.375" style="16" hidden="1" customWidth="1"/>
    <col min="13" max="13" width="13.75" style="18" hidden="1" customWidth="1"/>
    <col min="14" max="14" width="10" style="18" customWidth="1"/>
    <col min="15" max="15" width="8.625" style="18" customWidth="1"/>
    <col min="16" max="16" width="34.75" style="18" bestFit="1" customWidth="1"/>
    <col min="17" max="17" width="8.625" style="18" customWidth="1"/>
    <col min="18" max="16384" width="12.625" style="18"/>
  </cols>
  <sheetData>
    <row r="1" spans="3:18" ht="47.65" customHeight="1" x14ac:dyDescent="0.2"/>
    <row r="2" spans="3:18" s="17" customFormat="1" ht="15.75" thickBot="1" x14ac:dyDescent="0.3">
      <c r="C2" s="1" t="s">
        <v>61</v>
      </c>
      <c r="D2" s="2" t="s">
        <v>0</v>
      </c>
      <c r="E2" s="2" t="s">
        <v>1</v>
      </c>
      <c r="F2" s="2" t="s">
        <v>121</v>
      </c>
      <c r="G2" s="3" t="s">
        <v>122</v>
      </c>
      <c r="H2" s="2" t="s">
        <v>123</v>
      </c>
      <c r="I2" s="2" t="s">
        <v>151</v>
      </c>
      <c r="J2" s="2" t="s">
        <v>150</v>
      </c>
      <c r="K2" s="2" t="s">
        <v>3</v>
      </c>
      <c r="L2" s="2" t="s">
        <v>101</v>
      </c>
      <c r="M2" s="4" t="s">
        <v>2</v>
      </c>
      <c r="O2" s="42" t="s">
        <v>61</v>
      </c>
      <c r="P2" s="43" t="s">
        <v>1</v>
      </c>
      <c r="Q2" s="43" t="s">
        <v>152</v>
      </c>
      <c r="R2" s="43" t="s">
        <v>153</v>
      </c>
    </row>
    <row r="3" spans="3:18" s="17" customFormat="1" ht="15.75" thickTop="1" x14ac:dyDescent="0.25">
      <c r="C3" s="5">
        <v>1</v>
      </c>
      <c r="D3" s="6">
        <v>6000015967</v>
      </c>
      <c r="E3" s="6" t="s">
        <v>66</v>
      </c>
      <c r="F3" s="6" t="s">
        <v>6</v>
      </c>
      <c r="G3" s="7">
        <v>44998</v>
      </c>
      <c r="H3" s="6" t="s">
        <v>124</v>
      </c>
      <c r="I3" s="6">
        <v>2023</v>
      </c>
      <c r="J3" s="6">
        <v>3</v>
      </c>
      <c r="K3" s="6" t="s">
        <v>64</v>
      </c>
      <c r="L3" s="6" t="s">
        <v>65</v>
      </c>
      <c r="M3" s="8">
        <v>466.9</v>
      </c>
      <c r="O3" s="44">
        <v>1</v>
      </c>
      <c r="P3" s="45" t="str" cm="1">
        <f t="array" ref="P3:P103">_xlfn.SORTBY(_xlfn.UNIQUE(Table7[الجهة]), SUMIF(Table7[الجهة], _xlfn.UNIQUE(Table7[الجهة]), Table7[المبلغ]), -1)</f>
        <v>القوات البرية</v>
      </c>
      <c r="Q3" s="45">
        <f>COUNTIF(E:E,P3)</f>
        <v>15</v>
      </c>
      <c r="R3" s="46">
        <f>SUMIF(E:E,P3,M:M)</f>
        <v>1042246.15</v>
      </c>
    </row>
    <row r="4" spans="3:18" s="17" customFormat="1" ht="15.75" thickBot="1" x14ac:dyDescent="0.3">
      <c r="C4" s="5">
        <v>2</v>
      </c>
      <c r="D4" s="6">
        <v>6000015954</v>
      </c>
      <c r="E4" s="6" t="s">
        <v>66</v>
      </c>
      <c r="F4" s="6" t="s">
        <v>6</v>
      </c>
      <c r="G4" s="7">
        <v>44998</v>
      </c>
      <c r="H4" s="6" t="s">
        <v>124</v>
      </c>
      <c r="I4" s="6">
        <v>2023</v>
      </c>
      <c r="J4" s="6">
        <v>3</v>
      </c>
      <c r="K4" s="6" t="s">
        <v>64</v>
      </c>
      <c r="L4" s="6" t="s">
        <v>65</v>
      </c>
      <c r="M4" s="8">
        <v>466.9</v>
      </c>
      <c r="O4" s="47">
        <v>2</v>
      </c>
      <c r="P4" s="48" t="str">
        <v>المديرية العامة للأحوال المدنية</v>
      </c>
      <c r="Q4" s="48">
        <f>COUNTIF(E:E,P4)</f>
        <v>3</v>
      </c>
      <c r="R4" s="49">
        <f>SUMIF(E:E,P4,M:M)</f>
        <v>988120.25</v>
      </c>
    </row>
    <row r="5" spans="3:18" s="17" customFormat="1" ht="15.75" thickTop="1" x14ac:dyDescent="0.25">
      <c r="C5" s="5">
        <v>3</v>
      </c>
      <c r="D5" s="6">
        <v>6000015966</v>
      </c>
      <c r="E5" s="6" t="s">
        <v>66</v>
      </c>
      <c r="F5" s="6" t="s">
        <v>6</v>
      </c>
      <c r="G5" s="7">
        <v>44998</v>
      </c>
      <c r="H5" s="6" t="s">
        <v>124</v>
      </c>
      <c r="I5" s="6">
        <v>2023</v>
      </c>
      <c r="J5" s="6">
        <v>3</v>
      </c>
      <c r="K5" s="6" t="s">
        <v>157</v>
      </c>
      <c r="L5" s="6" t="s">
        <v>63</v>
      </c>
      <c r="M5" s="8">
        <v>1860.7</v>
      </c>
      <c r="O5" s="50">
        <v>3</v>
      </c>
      <c r="P5" s="51" t="str">
        <v>تجمع المدينة المنورة الصحي</v>
      </c>
      <c r="Q5" s="45">
        <f t="shared" ref="Q5:Q68" si="0">COUNTIF(E:E,P5)</f>
        <v>3</v>
      </c>
      <c r="R5" s="46">
        <f t="shared" ref="R5:R68" si="1">SUMIF(E:E,P5,M:M)</f>
        <v>754909.45000000007</v>
      </c>
    </row>
    <row r="6" spans="3:18" s="17" customFormat="1" ht="15.75" thickBot="1" x14ac:dyDescent="0.3">
      <c r="C6" s="5">
        <v>4</v>
      </c>
      <c r="D6" s="6">
        <v>6000016047</v>
      </c>
      <c r="E6" s="6" t="s">
        <v>66</v>
      </c>
      <c r="F6" s="6" t="s">
        <v>6</v>
      </c>
      <c r="G6" s="7">
        <v>44999</v>
      </c>
      <c r="H6" s="6" t="s">
        <v>124</v>
      </c>
      <c r="I6" s="6">
        <v>2023</v>
      </c>
      <c r="J6" s="6">
        <v>3</v>
      </c>
      <c r="K6" s="6" t="s">
        <v>64</v>
      </c>
      <c r="L6" s="6" t="s">
        <v>65</v>
      </c>
      <c r="M6" s="8">
        <v>5625.8</v>
      </c>
      <c r="O6" s="47">
        <v>4</v>
      </c>
      <c r="P6" s="48" t="str">
        <v>قوات الدفاع الجوي</v>
      </c>
      <c r="Q6" s="48">
        <f t="shared" si="0"/>
        <v>16</v>
      </c>
      <c r="R6" s="49">
        <f t="shared" si="1"/>
        <v>652353.6</v>
      </c>
    </row>
    <row r="7" spans="3:18" s="17" customFormat="1" ht="15.75" thickTop="1" x14ac:dyDescent="0.25">
      <c r="C7" s="5">
        <v>5</v>
      </c>
      <c r="D7" s="6">
        <v>6000016144</v>
      </c>
      <c r="E7" s="6" t="s">
        <v>66</v>
      </c>
      <c r="F7" s="6" t="s">
        <v>6</v>
      </c>
      <c r="G7" s="7">
        <v>44999</v>
      </c>
      <c r="H7" s="6" t="s">
        <v>124</v>
      </c>
      <c r="I7" s="6">
        <v>2023</v>
      </c>
      <c r="J7" s="6">
        <v>3</v>
      </c>
      <c r="K7" s="6" t="s">
        <v>64</v>
      </c>
      <c r="L7" s="6" t="s">
        <v>65</v>
      </c>
      <c r="M7" s="8">
        <v>713</v>
      </c>
      <c r="O7" s="50">
        <v>5</v>
      </c>
      <c r="P7" s="51" t="str">
        <v>إدارة مكافحة المخدرات</v>
      </c>
      <c r="Q7" s="45">
        <f t="shared" si="0"/>
        <v>35</v>
      </c>
      <c r="R7" s="46">
        <f t="shared" si="1"/>
        <v>433123.35000000003</v>
      </c>
    </row>
    <row r="8" spans="3:18" s="17" customFormat="1" ht="15.75" thickBot="1" x14ac:dyDescent="0.3">
      <c r="C8" s="5">
        <v>6</v>
      </c>
      <c r="D8" s="6">
        <v>6000016354</v>
      </c>
      <c r="E8" s="6" t="s">
        <v>66</v>
      </c>
      <c r="F8" s="6" t="s">
        <v>7</v>
      </c>
      <c r="G8" s="7">
        <v>45002</v>
      </c>
      <c r="H8" s="6" t="s">
        <v>124</v>
      </c>
      <c r="I8" s="6">
        <v>2023</v>
      </c>
      <c r="J8" s="6">
        <v>3</v>
      </c>
      <c r="K8" s="6" t="s">
        <v>64</v>
      </c>
      <c r="L8" s="6" t="s">
        <v>65</v>
      </c>
      <c r="M8" s="8">
        <v>3670.8</v>
      </c>
      <c r="O8" s="47">
        <v>6</v>
      </c>
      <c r="P8" s="48" t="str">
        <v>وزارة الشـؤون الاسلامية والدعوة والإرشاد</v>
      </c>
      <c r="Q8" s="48">
        <f t="shared" si="0"/>
        <v>67</v>
      </c>
      <c r="R8" s="49">
        <f t="shared" si="1"/>
        <v>402761.05000000005</v>
      </c>
    </row>
    <row r="9" spans="3:18" s="17" customFormat="1" ht="15.75" thickTop="1" x14ac:dyDescent="0.25">
      <c r="C9" s="5">
        <v>7</v>
      </c>
      <c r="D9" s="6">
        <v>6000016353</v>
      </c>
      <c r="E9" s="6" t="s">
        <v>66</v>
      </c>
      <c r="F9" s="6" t="s">
        <v>15</v>
      </c>
      <c r="G9" s="7">
        <v>45002</v>
      </c>
      <c r="H9" s="6" t="s">
        <v>124</v>
      </c>
      <c r="I9" s="6">
        <v>2023</v>
      </c>
      <c r="J9" s="6">
        <v>3</v>
      </c>
      <c r="K9" s="6" t="s">
        <v>64</v>
      </c>
      <c r="L9" s="6" t="s">
        <v>63</v>
      </c>
      <c r="M9" s="8">
        <v>21942</v>
      </c>
      <c r="O9" s="50">
        <v>7</v>
      </c>
      <c r="P9" s="51" t="str">
        <v>الامن العام</v>
      </c>
      <c r="Q9" s="45">
        <f t="shared" si="0"/>
        <v>17</v>
      </c>
      <c r="R9" s="46">
        <f t="shared" si="1"/>
        <v>396557.95</v>
      </c>
    </row>
    <row r="10" spans="3:18" s="17" customFormat="1" ht="15.75" thickBot="1" x14ac:dyDescent="0.3">
      <c r="C10" s="5">
        <v>8</v>
      </c>
      <c r="D10" s="6">
        <v>6000016475</v>
      </c>
      <c r="E10" s="6" t="s">
        <v>54</v>
      </c>
      <c r="F10" s="6" t="s">
        <v>55</v>
      </c>
      <c r="G10" s="7">
        <v>45005</v>
      </c>
      <c r="H10" s="6" t="s">
        <v>124</v>
      </c>
      <c r="I10" s="6">
        <v>2023</v>
      </c>
      <c r="J10" s="6">
        <v>3</v>
      </c>
      <c r="K10" s="6" t="s">
        <v>62</v>
      </c>
      <c r="L10" s="6" t="s">
        <v>63</v>
      </c>
      <c r="M10" s="8">
        <v>9901.5</v>
      </c>
      <c r="O10" s="47">
        <v>8</v>
      </c>
      <c r="P10" s="48" t="str">
        <v>جامعة جازان</v>
      </c>
      <c r="Q10" s="48">
        <f t="shared" si="0"/>
        <v>3</v>
      </c>
      <c r="R10" s="49">
        <f t="shared" si="1"/>
        <v>391276</v>
      </c>
    </row>
    <row r="11" spans="3:18" s="17" customFormat="1" ht="15.75" thickTop="1" x14ac:dyDescent="0.25">
      <c r="C11" s="5">
        <v>9</v>
      </c>
      <c r="D11" s="6">
        <v>6000016838</v>
      </c>
      <c r="E11" s="6" t="s">
        <v>66</v>
      </c>
      <c r="F11" s="6" t="s">
        <v>55</v>
      </c>
      <c r="G11" s="7">
        <v>45008</v>
      </c>
      <c r="H11" s="6" t="s">
        <v>124</v>
      </c>
      <c r="I11" s="6">
        <v>2023</v>
      </c>
      <c r="J11" s="6">
        <v>3</v>
      </c>
      <c r="K11" s="6" t="s">
        <v>62</v>
      </c>
      <c r="L11" s="6" t="s">
        <v>65</v>
      </c>
      <c r="M11" s="8">
        <v>4909.3500000000004</v>
      </c>
      <c r="O11" s="50">
        <v>9</v>
      </c>
      <c r="P11" s="51" t="str">
        <v>تجمع الرياض الصحي الأول</v>
      </c>
      <c r="Q11" s="45">
        <f t="shared" si="0"/>
        <v>4</v>
      </c>
      <c r="R11" s="46">
        <f t="shared" si="1"/>
        <v>314981.55</v>
      </c>
    </row>
    <row r="12" spans="3:18" s="17" customFormat="1" ht="15.75" thickBot="1" x14ac:dyDescent="0.3">
      <c r="C12" s="5">
        <v>10</v>
      </c>
      <c r="D12" s="6">
        <v>6000017094</v>
      </c>
      <c r="E12" s="6" t="s">
        <v>66</v>
      </c>
      <c r="F12" s="6" t="s">
        <v>6</v>
      </c>
      <c r="G12" s="7">
        <v>45014</v>
      </c>
      <c r="H12" s="6" t="s">
        <v>124</v>
      </c>
      <c r="I12" s="6">
        <v>2023</v>
      </c>
      <c r="J12" s="6">
        <v>3</v>
      </c>
      <c r="K12" s="6" t="s">
        <v>62</v>
      </c>
      <c r="L12" s="6" t="s">
        <v>65</v>
      </c>
      <c r="M12" s="8">
        <v>1301.8</v>
      </c>
      <c r="O12" s="47">
        <v>10</v>
      </c>
      <c r="P12" s="48" t="str">
        <v>تجمع الطائف الصحي</v>
      </c>
      <c r="Q12" s="48">
        <f t="shared" si="0"/>
        <v>7</v>
      </c>
      <c r="R12" s="49">
        <f t="shared" si="1"/>
        <v>302114.2</v>
      </c>
    </row>
    <row r="13" spans="3:18" s="17" customFormat="1" ht="15.75" thickTop="1" x14ac:dyDescent="0.25">
      <c r="C13" s="5">
        <v>11</v>
      </c>
      <c r="D13" s="6">
        <v>6000017242</v>
      </c>
      <c r="E13" s="6" t="s">
        <v>12</v>
      </c>
      <c r="F13" s="6" t="s">
        <v>6</v>
      </c>
      <c r="G13" s="7">
        <v>45015</v>
      </c>
      <c r="H13" s="6" t="s">
        <v>124</v>
      </c>
      <c r="I13" s="6">
        <v>2023</v>
      </c>
      <c r="J13" s="6">
        <v>3</v>
      </c>
      <c r="K13" s="6" t="s">
        <v>64</v>
      </c>
      <c r="L13" s="6" t="s">
        <v>65</v>
      </c>
      <c r="M13" s="8">
        <v>6675.75</v>
      </c>
      <c r="O13" s="50">
        <v>11</v>
      </c>
      <c r="P13" s="51" t="str">
        <v>تجمع الشرقية الصحي</v>
      </c>
      <c r="Q13" s="45">
        <f t="shared" si="0"/>
        <v>21</v>
      </c>
      <c r="R13" s="46">
        <f t="shared" si="1"/>
        <v>294558.69999999995</v>
      </c>
    </row>
    <row r="14" spans="3:18" s="17" customFormat="1" ht="15.75" thickBot="1" x14ac:dyDescent="0.3">
      <c r="C14" s="5">
        <v>12</v>
      </c>
      <c r="D14" s="6">
        <v>6000017381</v>
      </c>
      <c r="E14" s="6" t="s">
        <v>52</v>
      </c>
      <c r="F14" s="6" t="s">
        <v>41</v>
      </c>
      <c r="G14" s="7">
        <v>45019</v>
      </c>
      <c r="H14" s="6" t="s">
        <v>124</v>
      </c>
      <c r="I14" s="6">
        <v>2023</v>
      </c>
      <c r="J14" s="6">
        <v>3</v>
      </c>
      <c r="K14" s="6" t="s">
        <v>64</v>
      </c>
      <c r="L14" s="6" t="s">
        <v>65</v>
      </c>
      <c r="M14" s="8">
        <v>14417.55</v>
      </c>
      <c r="O14" s="47">
        <v>12</v>
      </c>
      <c r="P14" s="48" t="str">
        <v>جامعة الأمير سطام</v>
      </c>
      <c r="Q14" s="48">
        <f t="shared" si="0"/>
        <v>9</v>
      </c>
      <c r="R14" s="49">
        <f t="shared" si="1"/>
        <v>258792.55</v>
      </c>
    </row>
    <row r="15" spans="3:18" s="17" customFormat="1" ht="15.75" thickTop="1" x14ac:dyDescent="0.25">
      <c r="C15" s="5">
        <v>13</v>
      </c>
      <c r="D15" s="6">
        <v>6000017523</v>
      </c>
      <c r="E15" s="6" t="s">
        <v>12</v>
      </c>
      <c r="F15" s="6" t="s">
        <v>6</v>
      </c>
      <c r="G15" s="7">
        <v>45021</v>
      </c>
      <c r="H15" s="6" t="s">
        <v>125</v>
      </c>
      <c r="I15" s="6">
        <v>2023</v>
      </c>
      <c r="J15" s="6">
        <v>4</v>
      </c>
      <c r="K15" s="6" t="s">
        <v>64</v>
      </c>
      <c r="L15" s="6" t="s">
        <v>65</v>
      </c>
      <c r="M15" s="8">
        <v>38368.6</v>
      </c>
      <c r="O15" s="50">
        <v>13</v>
      </c>
      <c r="P15" s="51" t="str">
        <v>مدينة الملك سعود الطبية</v>
      </c>
      <c r="Q15" s="45">
        <f t="shared" si="0"/>
        <v>1</v>
      </c>
      <c r="R15" s="46">
        <f t="shared" si="1"/>
        <v>249538.5</v>
      </c>
    </row>
    <row r="16" spans="3:18" s="17" customFormat="1" ht="15.75" thickBot="1" x14ac:dyDescent="0.3">
      <c r="C16" s="5">
        <v>14</v>
      </c>
      <c r="D16" s="6">
        <v>6000017702</v>
      </c>
      <c r="E16" s="6" t="s">
        <v>58</v>
      </c>
      <c r="F16" s="6" t="s">
        <v>11</v>
      </c>
      <c r="G16" s="7">
        <v>45026</v>
      </c>
      <c r="H16" s="6" t="s">
        <v>125</v>
      </c>
      <c r="I16" s="6">
        <v>2023</v>
      </c>
      <c r="J16" s="6">
        <v>4</v>
      </c>
      <c r="K16" s="6" t="s">
        <v>62</v>
      </c>
      <c r="L16" s="6" t="s">
        <v>65</v>
      </c>
      <c r="M16" s="8">
        <v>845.25</v>
      </c>
      <c r="O16" s="47">
        <v>14</v>
      </c>
      <c r="P16" s="48" t="str">
        <v>هيئة الإذاعة والتلفزيون</v>
      </c>
      <c r="Q16" s="48">
        <f t="shared" si="0"/>
        <v>9</v>
      </c>
      <c r="R16" s="49">
        <f t="shared" si="1"/>
        <v>228022</v>
      </c>
    </row>
    <row r="17" spans="3:18" s="17" customFormat="1" ht="15.75" thickTop="1" x14ac:dyDescent="0.25">
      <c r="C17" s="5">
        <v>15</v>
      </c>
      <c r="D17" s="6">
        <v>6000018889</v>
      </c>
      <c r="E17" s="6" t="s">
        <v>50</v>
      </c>
      <c r="F17" s="6" t="s">
        <v>6</v>
      </c>
      <c r="G17" s="7">
        <v>45053</v>
      </c>
      <c r="H17" s="6" t="s">
        <v>126</v>
      </c>
      <c r="I17" s="6">
        <v>2023</v>
      </c>
      <c r="J17" s="6">
        <v>5</v>
      </c>
      <c r="K17" s="6" t="s">
        <v>64</v>
      </c>
      <c r="L17" s="6" t="s">
        <v>65</v>
      </c>
      <c r="M17" s="8">
        <v>53130</v>
      </c>
      <c r="O17" s="50">
        <v>15</v>
      </c>
      <c r="P17" s="51" t="str">
        <v>أمارة منطقة الجوف</v>
      </c>
      <c r="Q17" s="45">
        <f t="shared" si="0"/>
        <v>5</v>
      </c>
      <c r="R17" s="46">
        <f t="shared" si="1"/>
        <v>226619</v>
      </c>
    </row>
    <row r="18" spans="3:18" s="17" customFormat="1" ht="15.75" thickBot="1" x14ac:dyDescent="0.3">
      <c r="C18" s="5">
        <v>16</v>
      </c>
      <c r="D18" s="6">
        <v>6000018922</v>
      </c>
      <c r="E18" s="6" t="s">
        <v>48</v>
      </c>
      <c r="F18" s="6" t="s">
        <v>6</v>
      </c>
      <c r="G18" s="7">
        <v>45053</v>
      </c>
      <c r="H18" s="6" t="s">
        <v>126</v>
      </c>
      <c r="I18" s="6">
        <v>2023</v>
      </c>
      <c r="J18" s="6">
        <v>5</v>
      </c>
      <c r="K18" s="6" t="s">
        <v>62</v>
      </c>
      <c r="L18" s="6" t="s">
        <v>65</v>
      </c>
      <c r="M18" s="8">
        <v>120.75</v>
      </c>
      <c r="O18" s="47">
        <v>16</v>
      </c>
      <c r="P18" s="48" t="str">
        <v>كلية الملك عبدالله  للدفاع الجوي</v>
      </c>
      <c r="Q18" s="48">
        <f t="shared" si="0"/>
        <v>1</v>
      </c>
      <c r="R18" s="49">
        <f t="shared" si="1"/>
        <v>204700</v>
      </c>
    </row>
    <row r="19" spans="3:18" s="17" customFormat="1" ht="15.75" thickTop="1" x14ac:dyDescent="0.25">
      <c r="C19" s="5">
        <v>17</v>
      </c>
      <c r="D19" s="6">
        <v>6000019014</v>
      </c>
      <c r="E19" s="6" t="s">
        <v>59</v>
      </c>
      <c r="F19" s="6" t="s">
        <v>9</v>
      </c>
      <c r="G19" s="7">
        <v>45054</v>
      </c>
      <c r="H19" s="6" t="s">
        <v>126</v>
      </c>
      <c r="I19" s="6">
        <v>2023</v>
      </c>
      <c r="J19" s="6">
        <v>5</v>
      </c>
      <c r="K19" s="6" t="s">
        <v>62</v>
      </c>
      <c r="L19" s="6" t="s">
        <v>65</v>
      </c>
      <c r="M19" s="8">
        <v>1099.4000000000001</v>
      </c>
      <c r="O19" s="50">
        <v>17</v>
      </c>
      <c r="P19" s="51" t="str">
        <v>مستشفى حفر الباطن</v>
      </c>
      <c r="Q19" s="45">
        <f t="shared" si="0"/>
        <v>8</v>
      </c>
      <c r="R19" s="46">
        <f t="shared" si="1"/>
        <v>182194.5</v>
      </c>
    </row>
    <row r="20" spans="3:18" s="17" customFormat="1" ht="15.75" thickBot="1" x14ac:dyDescent="0.3">
      <c r="C20" s="5">
        <v>18</v>
      </c>
      <c r="D20" s="6">
        <v>6000020133</v>
      </c>
      <c r="E20" s="6" t="s">
        <v>16</v>
      </c>
      <c r="F20" s="6" t="s">
        <v>6</v>
      </c>
      <c r="G20" s="7">
        <v>45069</v>
      </c>
      <c r="H20" s="6" t="s">
        <v>126</v>
      </c>
      <c r="I20" s="6">
        <v>2023</v>
      </c>
      <c r="J20" s="6">
        <v>5</v>
      </c>
      <c r="K20" s="6" t="s">
        <v>64</v>
      </c>
      <c r="L20" s="6" t="s">
        <v>65</v>
      </c>
      <c r="M20" s="8">
        <v>25137.85</v>
      </c>
      <c r="O20" s="47">
        <v>18</v>
      </c>
      <c r="P20" s="48" t="str">
        <v>المديرية العامة للجوازات</v>
      </c>
      <c r="Q20" s="48">
        <f t="shared" si="0"/>
        <v>130</v>
      </c>
      <c r="R20" s="49">
        <f t="shared" si="1"/>
        <v>178297</v>
      </c>
    </row>
    <row r="21" spans="3:18" s="17" customFormat="1" ht="15.75" thickTop="1" x14ac:dyDescent="0.25">
      <c r="C21" s="5">
        <v>19</v>
      </c>
      <c r="D21" s="6">
        <v>6000020079</v>
      </c>
      <c r="E21" s="6" t="s">
        <v>13</v>
      </c>
      <c r="F21" s="6" t="s">
        <v>7</v>
      </c>
      <c r="G21" s="7">
        <v>45069</v>
      </c>
      <c r="H21" s="6" t="s">
        <v>126</v>
      </c>
      <c r="I21" s="6">
        <v>2023</v>
      </c>
      <c r="J21" s="6">
        <v>5</v>
      </c>
      <c r="K21" s="6" t="s">
        <v>62</v>
      </c>
      <c r="L21" s="6" t="s">
        <v>65</v>
      </c>
      <c r="M21" s="8">
        <v>12707.5</v>
      </c>
      <c r="O21" s="50">
        <v>19</v>
      </c>
      <c r="P21" s="51" t="str">
        <v>مستشفى وادي الدواسر</v>
      </c>
      <c r="Q21" s="45">
        <f t="shared" si="0"/>
        <v>3</v>
      </c>
      <c r="R21" s="46">
        <f t="shared" si="1"/>
        <v>137015.6</v>
      </c>
    </row>
    <row r="22" spans="3:18" s="17" customFormat="1" ht="15.75" thickBot="1" x14ac:dyDescent="0.3">
      <c r="C22" s="5">
        <v>20</v>
      </c>
      <c r="D22" s="6">
        <v>6000020434</v>
      </c>
      <c r="E22" s="6" t="s">
        <v>49</v>
      </c>
      <c r="F22" s="6" t="s">
        <v>6</v>
      </c>
      <c r="G22" s="7">
        <v>45071</v>
      </c>
      <c r="H22" s="6" t="s">
        <v>126</v>
      </c>
      <c r="I22" s="6">
        <v>2023</v>
      </c>
      <c r="J22" s="6">
        <v>5</v>
      </c>
      <c r="K22" s="6" t="s">
        <v>62</v>
      </c>
      <c r="L22" s="6" t="s">
        <v>65</v>
      </c>
      <c r="M22" s="8">
        <v>1759.5</v>
      </c>
      <c r="O22" s="47">
        <v>20</v>
      </c>
      <c r="P22" s="48" t="str">
        <v>الشؤون الصحية بوزارة الحرس الوطني</v>
      </c>
      <c r="Q22" s="48">
        <f t="shared" si="0"/>
        <v>2</v>
      </c>
      <c r="R22" s="49">
        <f t="shared" si="1"/>
        <v>128039.85</v>
      </c>
    </row>
    <row r="23" spans="3:18" s="17" customFormat="1" ht="15.75" thickTop="1" x14ac:dyDescent="0.25">
      <c r="C23" s="5">
        <v>21</v>
      </c>
      <c r="D23" s="6">
        <v>6000020731</v>
      </c>
      <c r="E23" s="6" t="s">
        <v>56</v>
      </c>
      <c r="F23" s="6" t="s">
        <v>6</v>
      </c>
      <c r="G23" s="7">
        <v>45076</v>
      </c>
      <c r="H23" s="6" t="s">
        <v>126</v>
      </c>
      <c r="I23" s="6">
        <v>2023</v>
      </c>
      <c r="J23" s="6">
        <v>5</v>
      </c>
      <c r="K23" s="6" t="s">
        <v>62</v>
      </c>
      <c r="L23" s="6" t="s">
        <v>63</v>
      </c>
      <c r="M23" s="8">
        <v>52865.5</v>
      </c>
      <c r="O23" s="50">
        <v>21</v>
      </c>
      <c r="P23" s="51" t="str">
        <v>مستشفى الملك فهد بجدة</v>
      </c>
      <c r="Q23" s="45">
        <f t="shared" si="0"/>
        <v>3</v>
      </c>
      <c r="R23" s="46">
        <f t="shared" si="1"/>
        <v>115000</v>
      </c>
    </row>
    <row r="24" spans="3:18" s="17" customFormat="1" ht="15.75" thickBot="1" x14ac:dyDescent="0.3">
      <c r="C24" s="5">
        <v>22</v>
      </c>
      <c r="D24" s="6">
        <v>6000021056</v>
      </c>
      <c r="E24" s="6" t="s">
        <v>66</v>
      </c>
      <c r="F24" s="6" t="s">
        <v>55</v>
      </c>
      <c r="G24" s="7">
        <v>45082</v>
      </c>
      <c r="H24" s="6" t="s">
        <v>127</v>
      </c>
      <c r="I24" s="6">
        <v>2023</v>
      </c>
      <c r="J24" s="6">
        <v>6</v>
      </c>
      <c r="K24" s="6" t="s">
        <v>62</v>
      </c>
      <c r="L24" s="6" t="s">
        <v>63</v>
      </c>
      <c r="M24" s="8">
        <v>621</v>
      </c>
      <c r="O24" s="47">
        <v>22</v>
      </c>
      <c r="P24" s="48" t="str">
        <v>جامعة حفر الباطن</v>
      </c>
      <c r="Q24" s="48">
        <f t="shared" si="0"/>
        <v>2</v>
      </c>
      <c r="R24" s="49">
        <f t="shared" si="1"/>
        <v>95139.5</v>
      </c>
    </row>
    <row r="25" spans="3:18" s="17" customFormat="1" ht="15.75" thickTop="1" x14ac:dyDescent="0.25">
      <c r="C25" s="5">
        <v>23</v>
      </c>
      <c r="D25" s="6">
        <v>6000021089</v>
      </c>
      <c r="E25" s="6" t="s">
        <v>12</v>
      </c>
      <c r="F25" s="6" t="s">
        <v>6</v>
      </c>
      <c r="G25" s="7">
        <v>45082</v>
      </c>
      <c r="H25" s="6" t="s">
        <v>127</v>
      </c>
      <c r="I25" s="6">
        <v>2023</v>
      </c>
      <c r="J25" s="6">
        <v>6</v>
      </c>
      <c r="K25" s="6" t="s">
        <v>62</v>
      </c>
      <c r="L25" s="6" t="s">
        <v>65</v>
      </c>
      <c r="M25" s="8">
        <v>17858.349999999999</v>
      </c>
      <c r="O25" s="50">
        <v>23</v>
      </c>
      <c r="P25" s="51" t="str">
        <v>الديوان العام لرئاسة امن الدولة</v>
      </c>
      <c r="Q25" s="45">
        <f t="shared" si="0"/>
        <v>3</v>
      </c>
      <c r="R25" s="46">
        <f t="shared" si="1"/>
        <v>90735</v>
      </c>
    </row>
    <row r="26" spans="3:18" s="17" customFormat="1" ht="15.75" thickBot="1" x14ac:dyDescent="0.3">
      <c r="C26" s="5">
        <v>24</v>
      </c>
      <c r="D26" s="6">
        <v>6000021227</v>
      </c>
      <c r="E26" s="6" t="s">
        <v>53</v>
      </c>
      <c r="F26" s="6" t="s">
        <v>6</v>
      </c>
      <c r="G26" s="7">
        <v>45083</v>
      </c>
      <c r="H26" s="6" t="s">
        <v>127</v>
      </c>
      <c r="I26" s="6">
        <v>2023</v>
      </c>
      <c r="J26" s="6">
        <v>6</v>
      </c>
      <c r="K26" s="6" t="s">
        <v>64</v>
      </c>
      <c r="L26" s="6" t="s">
        <v>65</v>
      </c>
      <c r="M26" s="8">
        <v>1730.75</v>
      </c>
      <c r="O26" s="47">
        <v>24</v>
      </c>
      <c r="P26" s="48" t="str">
        <v>إدارة التعليم بمنطقة جازان</v>
      </c>
      <c r="Q26" s="48">
        <f t="shared" si="0"/>
        <v>2</v>
      </c>
      <c r="R26" s="49">
        <f t="shared" si="1"/>
        <v>88737.450000000012</v>
      </c>
    </row>
    <row r="27" spans="3:18" s="17" customFormat="1" ht="15.75" thickTop="1" x14ac:dyDescent="0.25">
      <c r="C27" s="5">
        <v>25</v>
      </c>
      <c r="D27" s="6">
        <v>6000021247</v>
      </c>
      <c r="E27" s="6" t="s">
        <v>56</v>
      </c>
      <c r="F27" s="6" t="s">
        <v>6</v>
      </c>
      <c r="G27" s="7">
        <v>45083</v>
      </c>
      <c r="H27" s="6" t="s">
        <v>127</v>
      </c>
      <c r="I27" s="6">
        <v>2023</v>
      </c>
      <c r="J27" s="6">
        <v>6</v>
      </c>
      <c r="K27" s="6" t="s">
        <v>62</v>
      </c>
      <c r="L27" s="6" t="s">
        <v>63</v>
      </c>
      <c r="M27" s="8">
        <v>14582</v>
      </c>
      <c r="O27" s="50">
        <v>25</v>
      </c>
      <c r="P27" s="51" t="str">
        <v>هيئة الحكومة الرقمية</v>
      </c>
      <c r="Q27" s="45">
        <f t="shared" si="0"/>
        <v>1</v>
      </c>
      <c r="R27" s="46">
        <f t="shared" si="1"/>
        <v>82800</v>
      </c>
    </row>
    <row r="28" spans="3:18" s="17" customFormat="1" ht="15.75" thickBot="1" x14ac:dyDescent="0.3">
      <c r="C28" s="5">
        <v>26</v>
      </c>
      <c r="D28" s="6">
        <v>6000021476</v>
      </c>
      <c r="E28" s="6" t="s">
        <v>66</v>
      </c>
      <c r="F28" s="6" t="s">
        <v>6</v>
      </c>
      <c r="G28" s="7">
        <v>45084</v>
      </c>
      <c r="H28" s="6" t="s">
        <v>127</v>
      </c>
      <c r="I28" s="6">
        <v>2023</v>
      </c>
      <c r="J28" s="6">
        <v>6</v>
      </c>
      <c r="K28" s="6" t="s">
        <v>62</v>
      </c>
      <c r="L28" s="6" t="s">
        <v>65</v>
      </c>
      <c r="M28" s="8">
        <v>448.5</v>
      </c>
      <c r="O28" s="47">
        <v>26</v>
      </c>
      <c r="P28" s="48" t="str">
        <v>جامعة المجمعة</v>
      </c>
      <c r="Q28" s="48">
        <f t="shared" si="0"/>
        <v>2</v>
      </c>
      <c r="R28" s="49">
        <f t="shared" si="1"/>
        <v>76279.5</v>
      </c>
    </row>
    <row r="29" spans="3:18" s="17" customFormat="1" ht="15.75" thickTop="1" x14ac:dyDescent="0.25">
      <c r="C29" s="5">
        <v>27</v>
      </c>
      <c r="D29" s="6">
        <v>6000021644</v>
      </c>
      <c r="E29" s="6" t="s">
        <v>45</v>
      </c>
      <c r="F29" s="6" t="s">
        <v>6</v>
      </c>
      <c r="G29" s="7">
        <v>45088</v>
      </c>
      <c r="H29" s="6" t="s">
        <v>127</v>
      </c>
      <c r="I29" s="6">
        <v>2023</v>
      </c>
      <c r="J29" s="6">
        <v>6</v>
      </c>
      <c r="K29" s="6" t="s">
        <v>62</v>
      </c>
      <c r="L29" s="6" t="s">
        <v>65</v>
      </c>
      <c r="M29" s="8">
        <v>9394.35</v>
      </c>
      <c r="O29" s="50">
        <v>27</v>
      </c>
      <c r="P29" s="51" t="str">
        <v>إدارة التعليم بمنطقة مكة المكرمة</v>
      </c>
      <c r="Q29" s="45">
        <f t="shared" si="0"/>
        <v>3</v>
      </c>
      <c r="R29" s="46">
        <f t="shared" si="1"/>
        <v>74679.850000000006</v>
      </c>
    </row>
    <row r="30" spans="3:18" s="17" customFormat="1" ht="15.75" thickBot="1" x14ac:dyDescent="0.3">
      <c r="C30" s="5">
        <v>28</v>
      </c>
      <c r="D30" s="6">
        <v>6000021652</v>
      </c>
      <c r="E30" s="6" t="s">
        <v>48</v>
      </c>
      <c r="F30" s="6" t="s">
        <v>6</v>
      </c>
      <c r="G30" s="7">
        <v>45088</v>
      </c>
      <c r="H30" s="6" t="s">
        <v>127</v>
      </c>
      <c r="I30" s="6">
        <v>2023</v>
      </c>
      <c r="J30" s="6">
        <v>6</v>
      </c>
      <c r="K30" s="6" t="s">
        <v>62</v>
      </c>
      <c r="L30" s="6" t="s">
        <v>65</v>
      </c>
      <c r="M30" s="8">
        <v>954.5</v>
      </c>
      <c r="O30" s="47">
        <v>28</v>
      </c>
      <c r="P30" s="48" t="str">
        <v>جامعة شقراء</v>
      </c>
      <c r="Q30" s="48">
        <f t="shared" si="0"/>
        <v>4</v>
      </c>
      <c r="R30" s="49">
        <f t="shared" si="1"/>
        <v>73352.75</v>
      </c>
    </row>
    <row r="31" spans="3:18" s="17" customFormat="1" ht="15.75" thickTop="1" x14ac:dyDescent="0.25">
      <c r="C31" s="5">
        <v>29</v>
      </c>
      <c r="D31" s="6">
        <v>6000022155</v>
      </c>
      <c r="E31" s="6" t="s">
        <v>8</v>
      </c>
      <c r="F31" s="6" t="s">
        <v>9</v>
      </c>
      <c r="G31" s="7">
        <v>45091</v>
      </c>
      <c r="H31" s="6" t="s">
        <v>127</v>
      </c>
      <c r="I31" s="6">
        <v>2023</v>
      </c>
      <c r="J31" s="6">
        <v>6</v>
      </c>
      <c r="K31" s="6" t="s">
        <v>62</v>
      </c>
      <c r="L31" s="6" t="s">
        <v>65</v>
      </c>
      <c r="M31" s="8">
        <v>31986.1</v>
      </c>
      <c r="O31" s="50">
        <v>29</v>
      </c>
      <c r="P31" s="51" t="str">
        <v>تجمع الرياض الصحي الثاني</v>
      </c>
      <c r="Q31" s="45">
        <f t="shared" si="0"/>
        <v>2</v>
      </c>
      <c r="R31" s="46">
        <f t="shared" si="1"/>
        <v>67447.5</v>
      </c>
    </row>
    <row r="32" spans="3:18" s="17" customFormat="1" ht="15.75" thickBot="1" x14ac:dyDescent="0.3">
      <c r="C32" s="5">
        <v>30</v>
      </c>
      <c r="D32" s="6">
        <v>6000022195</v>
      </c>
      <c r="E32" s="6" t="s">
        <v>37</v>
      </c>
      <c r="F32" s="6" t="s">
        <v>17</v>
      </c>
      <c r="G32" s="7">
        <v>45091</v>
      </c>
      <c r="H32" s="6" t="s">
        <v>127</v>
      </c>
      <c r="I32" s="6">
        <v>2023</v>
      </c>
      <c r="J32" s="6">
        <v>6</v>
      </c>
      <c r="K32" s="6" t="s">
        <v>62</v>
      </c>
      <c r="L32" s="6" t="s">
        <v>65</v>
      </c>
      <c r="M32" s="8">
        <v>172281.5</v>
      </c>
      <c r="O32" s="47">
        <v>30</v>
      </c>
      <c r="P32" s="48" t="str">
        <v>بلدية الرويضة</v>
      </c>
      <c r="Q32" s="48">
        <f t="shared" si="0"/>
        <v>3</v>
      </c>
      <c r="R32" s="49">
        <f t="shared" si="1"/>
        <v>64854.25</v>
      </c>
    </row>
    <row r="33" spans="3:18" s="17" customFormat="1" ht="15.75" thickTop="1" x14ac:dyDescent="0.25">
      <c r="C33" s="5">
        <v>31</v>
      </c>
      <c r="D33" s="6">
        <v>6000022200</v>
      </c>
      <c r="E33" s="6" t="s">
        <v>37</v>
      </c>
      <c r="F33" s="6" t="s">
        <v>7</v>
      </c>
      <c r="G33" s="7">
        <v>45091</v>
      </c>
      <c r="H33" s="6" t="s">
        <v>127</v>
      </c>
      <c r="I33" s="6">
        <v>2023</v>
      </c>
      <c r="J33" s="6">
        <v>6</v>
      </c>
      <c r="K33" s="6" t="s">
        <v>62</v>
      </c>
      <c r="L33" s="6" t="s">
        <v>65</v>
      </c>
      <c r="M33" s="8">
        <v>5111.75</v>
      </c>
      <c r="O33" s="50">
        <v>31</v>
      </c>
      <c r="P33" s="51" t="str">
        <v>أدارة الموارد الذاتية بصحة جدة</v>
      </c>
      <c r="Q33" s="45">
        <f t="shared" si="0"/>
        <v>5</v>
      </c>
      <c r="R33" s="46">
        <f t="shared" si="1"/>
        <v>62318.5</v>
      </c>
    </row>
    <row r="34" spans="3:18" s="17" customFormat="1" ht="15.75" thickBot="1" x14ac:dyDescent="0.3">
      <c r="C34" s="5">
        <v>32</v>
      </c>
      <c r="D34" s="6">
        <v>6000022160</v>
      </c>
      <c r="E34" s="6" t="s">
        <v>8</v>
      </c>
      <c r="F34" s="6" t="s">
        <v>9</v>
      </c>
      <c r="G34" s="7">
        <v>45091</v>
      </c>
      <c r="H34" s="6" t="s">
        <v>127</v>
      </c>
      <c r="I34" s="6">
        <v>2023</v>
      </c>
      <c r="J34" s="6">
        <v>6</v>
      </c>
      <c r="K34" s="6" t="s">
        <v>62</v>
      </c>
      <c r="L34" s="6" t="s">
        <v>65</v>
      </c>
      <c r="M34" s="8">
        <v>1636.45</v>
      </c>
      <c r="O34" s="47">
        <v>32</v>
      </c>
      <c r="P34" s="48" t="str">
        <v>كلية الملك خالد العـسكرية</v>
      </c>
      <c r="Q34" s="48">
        <f t="shared" si="0"/>
        <v>4</v>
      </c>
      <c r="R34" s="49">
        <f t="shared" si="1"/>
        <v>61585.95</v>
      </c>
    </row>
    <row r="35" spans="3:18" s="17" customFormat="1" ht="15.75" thickTop="1" x14ac:dyDescent="0.25">
      <c r="C35" s="5">
        <v>33</v>
      </c>
      <c r="D35" s="6">
        <v>6000022237</v>
      </c>
      <c r="E35" s="6" t="s">
        <v>8</v>
      </c>
      <c r="F35" s="6" t="s">
        <v>9</v>
      </c>
      <c r="G35" s="7">
        <v>45092</v>
      </c>
      <c r="H35" s="6" t="s">
        <v>127</v>
      </c>
      <c r="I35" s="6">
        <v>2023</v>
      </c>
      <c r="J35" s="6">
        <v>6</v>
      </c>
      <c r="K35" s="6" t="s">
        <v>62</v>
      </c>
      <c r="L35" s="6" t="s">
        <v>65</v>
      </c>
      <c r="M35" s="8">
        <v>4387.25</v>
      </c>
      <c r="O35" s="50">
        <v>33</v>
      </c>
      <c r="P35" s="51" t="str">
        <v>وزارة الخارجية</v>
      </c>
      <c r="Q35" s="45">
        <f t="shared" si="0"/>
        <v>2</v>
      </c>
      <c r="R35" s="46">
        <f t="shared" si="1"/>
        <v>55694.5</v>
      </c>
    </row>
    <row r="36" spans="3:18" s="17" customFormat="1" ht="15.75" thickBot="1" x14ac:dyDescent="0.3">
      <c r="C36" s="5">
        <v>34</v>
      </c>
      <c r="D36" s="6">
        <v>6000022246</v>
      </c>
      <c r="E36" s="6" t="s">
        <v>8</v>
      </c>
      <c r="F36" s="6" t="s">
        <v>9</v>
      </c>
      <c r="G36" s="7">
        <v>45092</v>
      </c>
      <c r="H36" s="6" t="s">
        <v>127</v>
      </c>
      <c r="I36" s="6">
        <v>2023</v>
      </c>
      <c r="J36" s="6">
        <v>6</v>
      </c>
      <c r="K36" s="6" t="s">
        <v>62</v>
      </c>
      <c r="L36" s="6" t="s">
        <v>65</v>
      </c>
      <c r="M36" s="8">
        <v>12402.75</v>
      </c>
      <c r="O36" s="47">
        <v>34</v>
      </c>
      <c r="P36" s="48" t="str">
        <v>المديرية العامة للشؤون الصحية بمنطقة تبوك</v>
      </c>
      <c r="Q36" s="48">
        <f t="shared" si="0"/>
        <v>1</v>
      </c>
      <c r="R36" s="49">
        <f t="shared" si="1"/>
        <v>52276.7</v>
      </c>
    </row>
    <row r="37" spans="3:18" s="17" customFormat="1" ht="15.75" thickTop="1" x14ac:dyDescent="0.25">
      <c r="C37" s="5">
        <v>35</v>
      </c>
      <c r="D37" s="6">
        <v>6000022354</v>
      </c>
      <c r="E37" s="6" t="s">
        <v>14</v>
      </c>
      <c r="F37" s="6" t="s">
        <v>6</v>
      </c>
      <c r="G37" s="7">
        <v>45092</v>
      </c>
      <c r="H37" s="6" t="s">
        <v>127</v>
      </c>
      <c r="I37" s="6">
        <v>2023</v>
      </c>
      <c r="J37" s="6">
        <v>6</v>
      </c>
      <c r="K37" s="6" t="s">
        <v>62</v>
      </c>
      <c r="L37" s="6" t="s">
        <v>65</v>
      </c>
      <c r="M37" s="8">
        <v>97.75</v>
      </c>
      <c r="O37" s="50">
        <v>35</v>
      </c>
      <c r="P37" s="51" t="str">
        <v>إدارة اﻟﺘﻌﻠﻴﻢ ﺑﻤﻨﻄﻘﺔ الجوف</v>
      </c>
      <c r="Q37" s="45">
        <f t="shared" si="0"/>
        <v>1</v>
      </c>
      <c r="R37" s="46">
        <f t="shared" si="1"/>
        <v>49788.1</v>
      </c>
    </row>
    <row r="38" spans="3:18" s="17" customFormat="1" ht="15.75" thickBot="1" x14ac:dyDescent="0.3">
      <c r="C38" s="5">
        <v>36</v>
      </c>
      <c r="D38" s="6">
        <v>6000022219</v>
      </c>
      <c r="E38" s="6" t="s">
        <v>14</v>
      </c>
      <c r="F38" s="6" t="s">
        <v>31</v>
      </c>
      <c r="G38" s="7">
        <v>45092</v>
      </c>
      <c r="H38" s="6" t="s">
        <v>127</v>
      </c>
      <c r="I38" s="6">
        <v>2023</v>
      </c>
      <c r="J38" s="6">
        <v>6</v>
      </c>
      <c r="K38" s="6" t="s">
        <v>62</v>
      </c>
      <c r="L38" s="6" t="s">
        <v>65</v>
      </c>
      <c r="M38" s="8">
        <v>276</v>
      </c>
      <c r="O38" s="47">
        <v>36</v>
      </c>
      <c r="P38" s="48" t="str">
        <v>ديوان المظالم</v>
      </c>
      <c r="Q38" s="48">
        <f t="shared" si="0"/>
        <v>4</v>
      </c>
      <c r="R38" s="49">
        <f t="shared" si="1"/>
        <v>44523.4</v>
      </c>
    </row>
    <row r="39" spans="3:18" s="17" customFormat="1" ht="15.75" thickTop="1" x14ac:dyDescent="0.25">
      <c r="C39" s="5">
        <v>37</v>
      </c>
      <c r="D39" s="6">
        <v>6000022646</v>
      </c>
      <c r="E39" s="6" t="s">
        <v>8</v>
      </c>
      <c r="F39" s="6" t="s">
        <v>9</v>
      </c>
      <c r="G39" s="7">
        <v>45097</v>
      </c>
      <c r="H39" s="6" t="s">
        <v>127</v>
      </c>
      <c r="I39" s="6">
        <v>2023</v>
      </c>
      <c r="J39" s="6">
        <v>6</v>
      </c>
      <c r="K39" s="6" t="s">
        <v>62</v>
      </c>
      <c r="L39" s="6" t="s">
        <v>65</v>
      </c>
      <c r="M39" s="8">
        <v>4282.6000000000004</v>
      </c>
      <c r="O39" s="50">
        <v>37</v>
      </c>
      <c r="P39" s="51" t="str">
        <v>جامعة طيبة</v>
      </c>
      <c r="Q39" s="45">
        <f t="shared" si="0"/>
        <v>2</v>
      </c>
      <c r="R39" s="46">
        <f t="shared" si="1"/>
        <v>44510.75</v>
      </c>
    </row>
    <row r="40" spans="3:18" s="17" customFormat="1" ht="15.75" thickBot="1" x14ac:dyDescent="0.3">
      <c r="C40" s="5">
        <v>38</v>
      </c>
      <c r="D40" s="6">
        <v>6000023052</v>
      </c>
      <c r="E40" s="6" t="s">
        <v>48</v>
      </c>
      <c r="F40" s="6" t="s">
        <v>6</v>
      </c>
      <c r="G40" s="7">
        <v>45103</v>
      </c>
      <c r="H40" s="6" t="s">
        <v>127</v>
      </c>
      <c r="I40" s="6">
        <v>2023</v>
      </c>
      <c r="J40" s="6">
        <v>6</v>
      </c>
      <c r="K40" s="6" t="s">
        <v>62</v>
      </c>
      <c r="L40" s="6" t="s">
        <v>65</v>
      </c>
      <c r="M40" s="8">
        <v>26611</v>
      </c>
      <c r="O40" s="47">
        <v>38</v>
      </c>
      <c r="P40" s="48" t="str">
        <v>المجلس الأعلى للقضاء</v>
      </c>
      <c r="Q40" s="48">
        <f t="shared" si="0"/>
        <v>1</v>
      </c>
      <c r="R40" s="49">
        <f t="shared" si="1"/>
        <v>40192.5</v>
      </c>
    </row>
    <row r="41" spans="3:18" s="17" customFormat="1" ht="15.75" thickTop="1" x14ac:dyDescent="0.25">
      <c r="C41" s="5">
        <v>39</v>
      </c>
      <c r="D41" s="6">
        <v>6000023111</v>
      </c>
      <c r="E41" s="6" t="s">
        <v>66</v>
      </c>
      <c r="F41" s="6" t="s">
        <v>41</v>
      </c>
      <c r="G41" s="7">
        <v>45111</v>
      </c>
      <c r="H41" s="6" t="s">
        <v>128</v>
      </c>
      <c r="I41" s="6">
        <v>2023</v>
      </c>
      <c r="J41" s="6">
        <v>7</v>
      </c>
      <c r="K41" s="6" t="s">
        <v>62</v>
      </c>
      <c r="L41" s="6" t="s">
        <v>65</v>
      </c>
      <c r="M41" s="8">
        <v>1668.65</v>
      </c>
      <c r="O41" s="50">
        <v>39</v>
      </c>
      <c r="P41" s="51" t="str">
        <v>إدارة مكافحة المخدرات بمنطقة عسير</v>
      </c>
      <c r="Q41" s="45">
        <f t="shared" si="0"/>
        <v>1</v>
      </c>
      <c r="R41" s="46">
        <f t="shared" si="1"/>
        <v>39917.65</v>
      </c>
    </row>
    <row r="42" spans="3:18" s="17" customFormat="1" ht="15.75" thickBot="1" x14ac:dyDescent="0.3">
      <c r="C42" s="5">
        <v>40</v>
      </c>
      <c r="D42" s="6">
        <v>6000023213</v>
      </c>
      <c r="E42" s="6" t="s">
        <v>57</v>
      </c>
      <c r="F42" s="6" t="s">
        <v>9</v>
      </c>
      <c r="G42" s="7">
        <v>45112</v>
      </c>
      <c r="H42" s="6" t="s">
        <v>128</v>
      </c>
      <c r="I42" s="6">
        <v>2023</v>
      </c>
      <c r="J42" s="6">
        <v>7</v>
      </c>
      <c r="K42" s="6" t="s">
        <v>62</v>
      </c>
      <c r="L42" s="6" t="s">
        <v>65</v>
      </c>
      <c r="M42" s="8">
        <v>1104</v>
      </c>
      <c r="O42" s="47">
        <v>40</v>
      </c>
      <c r="P42" s="48" t="str">
        <v>إدارة التعليم بمحافظة عنيزة</v>
      </c>
      <c r="Q42" s="48">
        <f t="shared" si="0"/>
        <v>3</v>
      </c>
      <c r="R42" s="49">
        <f t="shared" si="1"/>
        <v>35947.85</v>
      </c>
    </row>
    <row r="43" spans="3:18" s="17" customFormat="1" ht="15.75" thickTop="1" x14ac:dyDescent="0.25">
      <c r="C43" s="5">
        <v>41</v>
      </c>
      <c r="D43" s="6">
        <v>6000023254</v>
      </c>
      <c r="E43" s="6" t="s">
        <v>47</v>
      </c>
      <c r="F43" s="6" t="s">
        <v>6</v>
      </c>
      <c r="G43" s="7">
        <v>45113</v>
      </c>
      <c r="H43" s="6" t="s">
        <v>128</v>
      </c>
      <c r="I43" s="6">
        <v>2023</v>
      </c>
      <c r="J43" s="6">
        <v>7</v>
      </c>
      <c r="K43" s="6" t="s">
        <v>62</v>
      </c>
      <c r="L43" s="6" t="s">
        <v>65</v>
      </c>
      <c r="M43" s="8">
        <v>42924.9</v>
      </c>
      <c r="O43" s="50">
        <v>41</v>
      </c>
      <c r="P43" s="51" t="str">
        <v>بلدية القفل</v>
      </c>
      <c r="Q43" s="45">
        <f t="shared" si="0"/>
        <v>1</v>
      </c>
      <c r="R43" s="46">
        <f t="shared" si="1"/>
        <v>34725.4</v>
      </c>
    </row>
    <row r="44" spans="3:18" s="17" customFormat="1" ht="15.75" thickBot="1" x14ac:dyDescent="0.3">
      <c r="C44" s="5">
        <v>42</v>
      </c>
      <c r="D44" s="6">
        <v>6000023671</v>
      </c>
      <c r="E44" s="6" t="s">
        <v>14</v>
      </c>
      <c r="F44" s="6" t="s">
        <v>31</v>
      </c>
      <c r="G44" s="7">
        <v>45118</v>
      </c>
      <c r="H44" s="6" t="s">
        <v>128</v>
      </c>
      <c r="I44" s="6">
        <v>2023</v>
      </c>
      <c r="J44" s="6">
        <v>7</v>
      </c>
      <c r="K44" s="6" t="s">
        <v>68</v>
      </c>
      <c r="L44" s="6" t="s">
        <v>65</v>
      </c>
      <c r="M44" s="8">
        <v>471.5</v>
      </c>
      <c r="O44" s="47">
        <v>42</v>
      </c>
      <c r="P44" s="48" t="str">
        <v>بلدية محافظة الدوادمى</v>
      </c>
      <c r="Q44" s="48">
        <f t="shared" si="0"/>
        <v>3</v>
      </c>
      <c r="R44" s="49">
        <f t="shared" si="1"/>
        <v>34094.050000000003</v>
      </c>
    </row>
    <row r="45" spans="3:18" s="17" customFormat="1" ht="15.75" thickTop="1" x14ac:dyDescent="0.25">
      <c r="C45" s="5">
        <v>43</v>
      </c>
      <c r="D45" s="6">
        <v>6000023688</v>
      </c>
      <c r="E45" s="6" t="s">
        <v>50</v>
      </c>
      <c r="F45" s="6" t="s">
        <v>6</v>
      </c>
      <c r="G45" s="7">
        <v>45118</v>
      </c>
      <c r="H45" s="6" t="s">
        <v>128</v>
      </c>
      <c r="I45" s="6">
        <v>2023</v>
      </c>
      <c r="J45" s="6">
        <v>7</v>
      </c>
      <c r="K45" s="6" t="s">
        <v>62</v>
      </c>
      <c r="L45" s="6" t="s">
        <v>65</v>
      </c>
      <c r="M45" s="8">
        <v>2564.5</v>
      </c>
      <c r="O45" s="50">
        <v>43</v>
      </c>
      <c r="P45" s="51" t="str">
        <v>ميناء الملك فهد الصناعي بينبع</v>
      </c>
      <c r="Q45" s="45">
        <f t="shared" si="0"/>
        <v>1</v>
      </c>
      <c r="R45" s="46">
        <f t="shared" si="1"/>
        <v>32884.25</v>
      </c>
    </row>
    <row r="46" spans="3:18" s="17" customFormat="1" ht="15.75" thickBot="1" x14ac:dyDescent="0.3">
      <c r="C46" s="5">
        <v>44</v>
      </c>
      <c r="D46" s="6">
        <v>6000023749</v>
      </c>
      <c r="E46" s="6" t="s">
        <v>66</v>
      </c>
      <c r="F46" s="6" t="s">
        <v>31</v>
      </c>
      <c r="G46" s="7">
        <v>45119</v>
      </c>
      <c r="H46" s="6" t="s">
        <v>128</v>
      </c>
      <c r="I46" s="6">
        <v>2023</v>
      </c>
      <c r="J46" s="6">
        <v>7</v>
      </c>
      <c r="K46" s="6" t="s">
        <v>62</v>
      </c>
      <c r="L46" s="6" t="s">
        <v>63</v>
      </c>
      <c r="M46" s="8">
        <v>17000.45</v>
      </c>
      <c r="O46" s="47">
        <v>44</v>
      </c>
      <c r="P46" s="48" t="str">
        <v>بلدية محافظة المخواة</v>
      </c>
      <c r="Q46" s="48">
        <f t="shared" si="0"/>
        <v>2</v>
      </c>
      <c r="R46" s="49">
        <f t="shared" si="1"/>
        <v>31349</v>
      </c>
    </row>
    <row r="47" spans="3:18" s="17" customFormat="1" ht="15.75" thickTop="1" x14ac:dyDescent="0.25">
      <c r="C47" s="5">
        <v>45</v>
      </c>
      <c r="D47" s="6">
        <v>6000023843</v>
      </c>
      <c r="E47" s="6" t="s">
        <v>46</v>
      </c>
      <c r="F47" s="6" t="s">
        <v>6</v>
      </c>
      <c r="G47" s="7">
        <v>45119</v>
      </c>
      <c r="H47" s="6" t="s">
        <v>128</v>
      </c>
      <c r="I47" s="6">
        <v>2023</v>
      </c>
      <c r="J47" s="6">
        <v>7</v>
      </c>
      <c r="K47" s="6" t="s">
        <v>62</v>
      </c>
      <c r="L47" s="6" t="s">
        <v>63</v>
      </c>
      <c r="M47" s="8">
        <v>2150.5</v>
      </c>
      <c r="O47" s="50">
        <v>45</v>
      </c>
      <c r="P47" s="51" t="str">
        <v>بلدية محافظة الخفجى</v>
      </c>
      <c r="Q47" s="45">
        <f t="shared" si="0"/>
        <v>1</v>
      </c>
      <c r="R47" s="46">
        <f t="shared" si="1"/>
        <v>30699.25</v>
      </c>
    </row>
    <row r="48" spans="3:18" s="17" customFormat="1" ht="15.75" thickBot="1" x14ac:dyDescent="0.3">
      <c r="C48" s="5">
        <v>46</v>
      </c>
      <c r="D48" s="6">
        <v>6000023928</v>
      </c>
      <c r="E48" s="6" t="s">
        <v>38</v>
      </c>
      <c r="F48" s="6" t="s">
        <v>9</v>
      </c>
      <c r="G48" s="7">
        <v>45120</v>
      </c>
      <c r="H48" s="6" t="s">
        <v>128</v>
      </c>
      <c r="I48" s="6">
        <v>2023</v>
      </c>
      <c r="J48" s="6">
        <v>7</v>
      </c>
      <c r="K48" s="6" t="s">
        <v>62</v>
      </c>
      <c r="L48" s="6" t="s">
        <v>65</v>
      </c>
      <c r="M48" s="8">
        <v>7503.75</v>
      </c>
      <c r="O48" s="47">
        <v>46</v>
      </c>
      <c r="P48" s="48" t="str">
        <v>بلدية تمير</v>
      </c>
      <c r="Q48" s="48">
        <f t="shared" si="0"/>
        <v>2</v>
      </c>
      <c r="R48" s="49">
        <f t="shared" si="1"/>
        <v>29952.9</v>
      </c>
    </row>
    <row r="49" spans="3:18" s="17" customFormat="1" ht="15.75" thickTop="1" x14ac:dyDescent="0.25">
      <c r="C49" s="5">
        <v>47</v>
      </c>
      <c r="D49" s="6">
        <v>6000023977</v>
      </c>
      <c r="E49" s="6" t="s">
        <v>12</v>
      </c>
      <c r="F49" s="6" t="s">
        <v>6</v>
      </c>
      <c r="G49" s="7">
        <v>45122</v>
      </c>
      <c r="H49" s="6" t="s">
        <v>128</v>
      </c>
      <c r="I49" s="6">
        <v>2023</v>
      </c>
      <c r="J49" s="6">
        <v>7</v>
      </c>
      <c r="K49" s="6" t="s">
        <v>62</v>
      </c>
      <c r="L49" s="6" t="s">
        <v>65</v>
      </c>
      <c r="M49" s="8">
        <v>6452.65</v>
      </c>
      <c r="O49" s="50">
        <v>47</v>
      </c>
      <c r="P49" s="51" t="str">
        <v>أﻣﺎﻧﺔ ﻣﻨﻄﻘﺔ الرياض</v>
      </c>
      <c r="Q49" s="45">
        <f t="shared" si="0"/>
        <v>3</v>
      </c>
      <c r="R49" s="46">
        <f t="shared" si="1"/>
        <v>26450</v>
      </c>
    </row>
    <row r="50" spans="3:18" s="17" customFormat="1" ht="15.75" thickBot="1" x14ac:dyDescent="0.3">
      <c r="C50" s="5">
        <v>48</v>
      </c>
      <c r="D50" s="6">
        <v>6000024043</v>
      </c>
      <c r="E50" s="6" t="s">
        <v>12</v>
      </c>
      <c r="F50" s="6" t="s">
        <v>6</v>
      </c>
      <c r="G50" s="7">
        <v>45123</v>
      </c>
      <c r="H50" s="6" t="s">
        <v>128</v>
      </c>
      <c r="I50" s="6">
        <v>2023</v>
      </c>
      <c r="J50" s="6">
        <v>7</v>
      </c>
      <c r="K50" s="6" t="s">
        <v>62</v>
      </c>
      <c r="L50" s="6" t="s">
        <v>65</v>
      </c>
      <c r="M50" s="8">
        <v>3691.5</v>
      </c>
      <c r="O50" s="47">
        <v>48</v>
      </c>
      <c r="P50" s="48" t="str">
        <v>إدارة التعليم بمنطقة القصيم</v>
      </c>
      <c r="Q50" s="48">
        <f t="shared" si="0"/>
        <v>1</v>
      </c>
      <c r="R50" s="49">
        <f t="shared" si="1"/>
        <v>25030.9</v>
      </c>
    </row>
    <row r="51" spans="3:18" s="17" customFormat="1" ht="15.75" thickTop="1" x14ac:dyDescent="0.25">
      <c r="C51" s="5">
        <v>49</v>
      </c>
      <c r="D51" s="6">
        <v>6000024144</v>
      </c>
      <c r="E51" s="6" t="s">
        <v>129</v>
      </c>
      <c r="F51" s="6" t="s">
        <v>15</v>
      </c>
      <c r="G51" s="7">
        <v>45124</v>
      </c>
      <c r="H51" s="6" t="s">
        <v>128</v>
      </c>
      <c r="I51" s="6">
        <v>2023</v>
      </c>
      <c r="J51" s="6">
        <v>7</v>
      </c>
      <c r="K51" s="6" t="s">
        <v>64</v>
      </c>
      <c r="L51" s="6" t="s">
        <v>65</v>
      </c>
      <c r="M51" s="8">
        <v>322</v>
      </c>
      <c r="O51" s="50">
        <v>49</v>
      </c>
      <c r="P51" s="51" t="str">
        <v>بلدية محافظة القرى</v>
      </c>
      <c r="Q51" s="45">
        <f t="shared" si="0"/>
        <v>7</v>
      </c>
      <c r="R51" s="46">
        <f t="shared" si="1"/>
        <v>18940.5</v>
      </c>
    </row>
    <row r="52" spans="3:18" s="17" customFormat="1" ht="15.75" thickBot="1" x14ac:dyDescent="0.3">
      <c r="C52" s="5">
        <v>50</v>
      </c>
      <c r="D52" s="6">
        <v>6000024215</v>
      </c>
      <c r="E52" s="6" t="s">
        <v>49</v>
      </c>
      <c r="F52" s="6" t="s">
        <v>9</v>
      </c>
      <c r="G52" s="7">
        <v>45125</v>
      </c>
      <c r="H52" s="6" t="s">
        <v>128</v>
      </c>
      <c r="I52" s="6">
        <v>2023</v>
      </c>
      <c r="J52" s="6">
        <v>7</v>
      </c>
      <c r="K52" s="6" t="s">
        <v>62</v>
      </c>
      <c r="L52" s="6" t="s">
        <v>65</v>
      </c>
      <c r="M52" s="8">
        <v>1932</v>
      </c>
      <c r="O52" s="47">
        <v>50</v>
      </c>
      <c r="P52" s="48" t="str">
        <v>جامعة الإمام عبدالرحمن بن فيصل</v>
      </c>
      <c r="Q52" s="48">
        <f t="shared" si="0"/>
        <v>1</v>
      </c>
      <c r="R52" s="49">
        <f t="shared" si="1"/>
        <v>18759.95</v>
      </c>
    </row>
    <row r="53" spans="3:18" s="17" customFormat="1" ht="15.75" thickTop="1" x14ac:dyDescent="0.25">
      <c r="C53" s="5">
        <v>51</v>
      </c>
      <c r="D53" s="6">
        <v>6000024357</v>
      </c>
      <c r="E53" s="6" t="s">
        <v>129</v>
      </c>
      <c r="F53" s="6" t="s">
        <v>41</v>
      </c>
      <c r="G53" s="7">
        <v>45126</v>
      </c>
      <c r="H53" s="6" t="s">
        <v>128</v>
      </c>
      <c r="I53" s="6">
        <v>2023</v>
      </c>
      <c r="J53" s="6">
        <v>7</v>
      </c>
      <c r="K53" s="6" t="s">
        <v>62</v>
      </c>
      <c r="L53" s="6" t="s">
        <v>65</v>
      </c>
      <c r="M53" s="8">
        <v>230</v>
      </c>
      <c r="O53" s="50">
        <v>51</v>
      </c>
      <c r="P53" s="51" t="str">
        <v>بلدية البدع</v>
      </c>
      <c r="Q53" s="45">
        <f t="shared" si="0"/>
        <v>2</v>
      </c>
      <c r="R53" s="46">
        <f t="shared" si="1"/>
        <v>18704.75</v>
      </c>
    </row>
    <row r="54" spans="3:18" s="17" customFormat="1" ht="15.75" thickBot="1" x14ac:dyDescent="0.3">
      <c r="C54" s="5">
        <v>52</v>
      </c>
      <c r="D54" s="6">
        <v>6000024610</v>
      </c>
      <c r="E54" s="6" t="s">
        <v>129</v>
      </c>
      <c r="F54" s="6" t="s">
        <v>20</v>
      </c>
      <c r="G54" s="7">
        <v>45130</v>
      </c>
      <c r="H54" s="6" t="s">
        <v>128</v>
      </c>
      <c r="I54" s="6">
        <v>2023</v>
      </c>
      <c r="J54" s="6">
        <v>7</v>
      </c>
      <c r="K54" s="6" t="s">
        <v>62</v>
      </c>
      <c r="L54" s="6" t="s">
        <v>65</v>
      </c>
      <c r="M54" s="8">
        <v>2340.25</v>
      </c>
      <c r="O54" s="47">
        <v>52</v>
      </c>
      <c r="P54" s="48" t="str">
        <v>ﺟﺎﻣﻌﺔ ﻧﺠﺮان</v>
      </c>
      <c r="Q54" s="48">
        <f t="shared" si="0"/>
        <v>3</v>
      </c>
      <c r="R54" s="49">
        <f t="shared" si="1"/>
        <v>18647.25</v>
      </c>
    </row>
    <row r="55" spans="3:18" s="17" customFormat="1" ht="15.75" thickTop="1" x14ac:dyDescent="0.25">
      <c r="C55" s="5">
        <v>53</v>
      </c>
      <c r="D55" s="6">
        <v>6000024650</v>
      </c>
      <c r="E55" s="6" t="s">
        <v>38</v>
      </c>
      <c r="F55" s="6" t="s">
        <v>9</v>
      </c>
      <c r="G55" s="7">
        <v>45130</v>
      </c>
      <c r="H55" s="6" t="s">
        <v>128</v>
      </c>
      <c r="I55" s="6">
        <v>2023</v>
      </c>
      <c r="J55" s="6">
        <v>7</v>
      </c>
      <c r="K55" s="6" t="s">
        <v>62</v>
      </c>
      <c r="L55" s="6" t="s">
        <v>65</v>
      </c>
      <c r="M55" s="8">
        <v>552</v>
      </c>
      <c r="O55" s="50">
        <v>53</v>
      </c>
      <c r="P55" s="51" t="str">
        <v>إدارة مكافحة المخدرات بمنطقة نجران</v>
      </c>
      <c r="Q55" s="45">
        <f t="shared" si="0"/>
        <v>1</v>
      </c>
      <c r="R55" s="46">
        <f t="shared" si="1"/>
        <v>16773.900000000001</v>
      </c>
    </row>
    <row r="56" spans="3:18" s="17" customFormat="1" ht="15.75" thickBot="1" x14ac:dyDescent="0.3">
      <c r="C56" s="5">
        <v>54</v>
      </c>
      <c r="D56" s="6">
        <v>6000024619</v>
      </c>
      <c r="E56" s="6" t="s">
        <v>129</v>
      </c>
      <c r="F56" s="6" t="s">
        <v>31</v>
      </c>
      <c r="G56" s="7">
        <v>45130</v>
      </c>
      <c r="H56" s="6" t="s">
        <v>128</v>
      </c>
      <c r="I56" s="6">
        <v>2023</v>
      </c>
      <c r="J56" s="6">
        <v>7</v>
      </c>
      <c r="K56" s="6" t="s">
        <v>62</v>
      </c>
      <c r="L56" s="6" t="s">
        <v>65</v>
      </c>
      <c r="M56" s="8">
        <v>2294.25</v>
      </c>
      <c r="O56" s="47">
        <v>54</v>
      </c>
      <c r="P56" s="48" t="str">
        <v>وزارة العدل - الديوان العام</v>
      </c>
      <c r="Q56" s="48">
        <f t="shared" si="0"/>
        <v>8</v>
      </c>
      <c r="R56" s="49">
        <f t="shared" si="1"/>
        <v>16721</v>
      </c>
    </row>
    <row r="57" spans="3:18" s="17" customFormat="1" ht="15.75" thickTop="1" x14ac:dyDescent="0.25">
      <c r="C57" s="5">
        <v>55</v>
      </c>
      <c r="D57" s="6">
        <v>6000024624</v>
      </c>
      <c r="E57" s="6" t="s">
        <v>129</v>
      </c>
      <c r="F57" s="6" t="s">
        <v>31</v>
      </c>
      <c r="G57" s="7">
        <v>45130</v>
      </c>
      <c r="H57" s="6" t="s">
        <v>128</v>
      </c>
      <c r="I57" s="6">
        <v>2023</v>
      </c>
      <c r="J57" s="6">
        <v>7</v>
      </c>
      <c r="K57" s="6" t="s">
        <v>62</v>
      </c>
      <c r="L57" s="6" t="s">
        <v>65</v>
      </c>
      <c r="M57" s="8">
        <v>4232</v>
      </c>
      <c r="O57" s="50">
        <v>55</v>
      </c>
      <c r="P57" s="51" t="str">
        <v>ﺑﻠﺪﻳﺔ ﺑﻨﻲ ﺳﻌﺪ</v>
      </c>
      <c r="Q57" s="45">
        <f t="shared" si="0"/>
        <v>1</v>
      </c>
      <c r="R57" s="46">
        <f t="shared" si="1"/>
        <v>16013.75</v>
      </c>
    </row>
    <row r="58" spans="3:18" s="17" customFormat="1" ht="15.75" thickBot="1" x14ac:dyDescent="0.3">
      <c r="C58" s="5">
        <v>56</v>
      </c>
      <c r="D58" s="6">
        <v>6000024922</v>
      </c>
      <c r="E58" s="6" t="s">
        <v>35</v>
      </c>
      <c r="F58" s="6" t="s">
        <v>6</v>
      </c>
      <c r="G58" s="7">
        <v>45133</v>
      </c>
      <c r="H58" s="6" t="s">
        <v>128</v>
      </c>
      <c r="I58" s="6">
        <v>2023</v>
      </c>
      <c r="J58" s="6">
        <v>7</v>
      </c>
      <c r="K58" s="6" t="s">
        <v>62</v>
      </c>
      <c r="L58" s="6" t="s">
        <v>65</v>
      </c>
      <c r="M58" s="8">
        <v>30245</v>
      </c>
      <c r="O58" s="47">
        <v>56</v>
      </c>
      <c r="P58" s="48" t="str">
        <v>بلدية المضايا</v>
      </c>
      <c r="Q58" s="48">
        <f t="shared" si="0"/>
        <v>1</v>
      </c>
      <c r="R58" s="49">
        <f t="shared" si="1"/>
        <v>15631.95</v>
      </c>
    </row>
    <row r="59" spans="3:18" s="17" customFormat="1" ht="15.75" thickTop="1" x14ac:dyDescent="0.25">
      <c r="C59" s="5">
        <v>57</v>
      </c>
      <c r="D59" s="6">
        <v>6000025807</v>
      </c>
      <c r="E59" s="6" t="s">
        <v>14</v>
      </c>
      <c r="F59" s="6" t="s">
        <v>15</v>
      </c>
      <c r="G59" s="7">
        <v>45144</v>
      </c>
      <c r="H59" s="6" t="s">
        <v>130</v>
      </c>
      <c r="I59" s="6">
        <v>2023</v>
      </c>
      <c r="J59" s="6">
        <v>8</v>
      </c>
      <c r="K59" s="6" t="s">
        <v>62</v>
      </c>
      <c r="L59" s="6" t="s">
        <v>65</v>
      </c>
      <c r="M59" s="8">
        <v>17135</v>
      </c>
      <c r="O59" s="50">
        <v>57</v>
      </c>
      <c r="P59" s="51" t="str">
        <v>بلدية محافظة خباش</v>
      </c>
      <c r="Q59" s="45">
        <f t="shared" si="0"/>
        <v>1</v>
      </c>
      <c r="R59" s="46">
        <f t="shared" si="1"/>
        <v>14904</v>
      </c>
    </row>
    <row r="60" spans="3:18" s="17" customFormat="1" ht="15.75" thickBot="1" x14ac:dyDescent="0.3">
      <c r="C60" s="5">
        <v>58</v>
      </c>
      <c r="D60" s="6">
        <v>6000025881</v>
      </c>
      <c r="E60" s="6" t="s">
        <v>30</v>
      </c>
      <c r="F60" s="6" t="s">
        <v>31</v>
      </c>
      <c r="G60" s="7">
        <v>45145</v>
      </c>
      <c r="H60" s="6" t="s">
        <v>130</v>
      </c>
      <c r="I60" s="6">
        <v>2023</v>
      </c>
      <c r="J60" s="6">
        <v>8</v>
      </c>
      <c r="K60" s="6" t="s">
        <v>62</v>
      </c>
      <c r="L60" s="6" t="s">
        <v>65</v>
      </c>
      <c r="M60" s="8">
        <v>4094</v>
      </c>
      <c r="O60" s="47">
        <v>58</v>
      </c>
      <c r="P60" s="48" t="str">
        <v>جامعة القصيم</v>
      </c>
      <c r="Q60" s="48">
        <f t="shared" si="0"/>
        <v>1</v>
      </c>
      <c r="R60" s="49">
        <f t="shared" si="1"/>
        <v>14417.55</v>
      </c>
    </row>
    <row r="61" spans="3:18" s="17" customFormat="1" ht="15.75" thickTop="1" x14ac:dyDescent="0.25">
      <c r="C61" s="5">
        <v>59</v>
      </c>
      <c r="D61" s="6">
        <v>6000025923</v>
      </c>
      <c r="E61" s="6" t="s">
        <v>38</v>
      </c>
      <c r="F61" s="6" t="s">
        <v>9</v>
      </c>
      <c r="G61" s="7">
        <v>45145</v>
      </c>
      <c r="H61" s="6" t="s">
        <v>130</v>
      </c>
      <c r="I61" s="6">
        <v>2023</v>
      </c>
      <c r="J61" s="6">
        <v>8</v>
      </c>
      <c r="K61" s="6" t="s">
        <v>62</v>
      </c>
      <c r="L61" s="6" t="s">
        <v>65</v>
      </c>
      <c r="M61" s="8">
        <v>6382.5</v>
      </c>
      <c r="O61" s="50">
        <v>59</v>
      </c>
      <c r="P61" s="51" t="str">
        <v>بلدية محافظة المهد</v>
      </c>
      <c r="Q61" s="45">
        <f t="shared" si="0"/>
        <v>2</v>
      </c>
      <c r="R61" s="46">
        <f t="shared" si="1"/>
        <v>14260</v>
      </c>
    </row>
    <row r="62" spans="3:18" s="17" customFormat="1" ht="15.75" thickBot="1" x14ac:dyDescent="0.3">
      <c r="C62" s="5">
        <v>60</v>
      </c>
      <c r="D62" s="6">
        <v>6000025859</v>
      </c>
      <c r="E62" s="6" t="s">
        <v>44</v>
      </c>
      <c r="F62" s="6" t="s">
        <v>6</v>
      </c>
      <c r="G62" s="7">
        <v>45145</v>
      </c>
      <c r="H62" s="6" t="s">
        <v>130</v>
      </c>
      <c r="I62" s="6">
        <v>2023</v>
      </c>
      <c r="J62" s="6">
        <v>8</v>
      </c>
      <c r="K62" s="6" t="s">
        <v>62</v>
      </c>
      <c r="L62" s="6" t="s">
        <v>65</v>
      </c>
      <c r="M62" s="8">
        <v>20461.95</v>
      </c>
      <c r="O62" s="47">
        <v>60</v>
      </c>
      <c r="P62" s="48" t="str">
        <v>مدينة الملك عبدالله الطبية بالعاصمة المقدسة</v>
      </c>
      <c r="Q62" s="48">
        <f t="shared" si="0"/>
        <v>1</v>
      </c>
      <c r="R62" s="49">
        <f t="shared" si="1"/>
        <v>13277.9</v>
      </c>
    </row>
    <row r="63" spans="3:18" s="17" customFormat="1" ht="15.75" thickTop="1" x14ac:dyDescent="0.25">
      <c r="C63" s="5">
        <v>61</v>
      </c>
      <c r="D63" s="6">
        <v>6000025836</v>
      </c>
      <c r="E63" s="6" t="s">
        <v>44</v>
      </c>
      <c r="F63" s="6" t="s">
        <v>17</v>
      </c>
      <c r="G63" s="7">
        <v>45145</v>
      </c>
      <c r="H63" s="6" t="s">
        <v>130</v>
      </c>
      <c r="I63" s="6">
        <v>2023</v>
      </c>
      <c r="J63" s="6">
        <v>8</v>
      </c>
      <c r="K63" s="6" t="s">
        <v>62</v>
      </c>
      <c r="L63" s="6" t="s">
        <v>65</v>
      </c>
      <c r="M63" s="8">
        <v>1580.1</v>
      </c>
      <c r="O63" s="50">
        <v>61</v>
      </c>
      <c r="P63" s="51" t="str">
        <v>بلدية جلاجل</v>
      </c>
      <c r="Q63" s="45">
        <f t="shared" si="0"/>
        <v>3</v>
      </c>
      <c r="R63" s="46">
        <f t="shared" si="1"/>
        <v>13249.15</v>
      </c>
    </row>
    <row r="64" spans="3:18" s="17" customFormat="1" ht="15.75" thickBot="1" x14ac:dyDescent="0.3">
      <c r="C64" s="5">
        <v>62</v>
      </c>
      <c r="D64" s="6">
        <v>6000025924</v>
      </c>
      <c r="E64" s="6" t="s">
        <v>29</v>
      </c>
      <c r="F64" s="6" t="s">
        <v>28</v>
      </c>
      <c r="G64" s="7">
        <v>45145</v>
      </c>
      <c r="H64" s="6" t="s">
        <v>130</v>
      </c>
      <c r="I64" s="6">
        <v>2023</v>
      </c>
      <c r="J64" s="6">
        <v>8</v>
      </c>
      <c r="K64" s="6" t="s">
        <v>62</v>
      </c>
      <c r="L64" s="6" t="s">
        <v>65</v>
      </c>
      <c r="M64" s="8">
        <v>7848.75</v>
      </c>
      <c r="O64" s="47">
        <v>62</v>
      </c>
      <c r="P64" s="48" t="str">
        <v>بلدية الحصينية</v>
      </c>
      <c r="Q64" s="48">
        <f t="shared" si="0"/>
        <v>1</v>
      </c>
      <c r="R64" s="49">
        <f t="shared" si="1"/>
        <v>12744.3</v>
      </c>
    </row>
    <row r="65" spans="3:18" s="17" customFormat="1" ht="15.75" thickTop="1" x14ac:dyDescent="0.25">
      <c r="C65" s="5">
        <v>63</v>
      </c>
      <c r="D65" s="6">
        <v>6000026036</v>
      </c>
      <c r="E65" s="6" t="s">
        <v>29</v>
      </c>
      <c r="F65" s="6" t="s">
        <v>28</v>
      </c>
      <c r="G65" s="7">
        <v>45146</v>
      </c>
      <c r="H65" s="6" t="s">
        <v>130</v>
      </c>
      <c r="I65" s="6">
        <v>2023</v>
      </c>
      <c r="J65" s="6">
        <v>8</v>
      </c>
      <c r="K65" s="6" t="s">
        <v>62</v>
      </c>
      <c r="L65" s="6" t="s">
        <v>65</v>
      </c>
      <c r="M65" s="8">
        <v>4404.5</v>
      </c>
      <c r="O65" s="50">
        <v>63</v>
      </c>
      <c r="P65" s="51" t="str">
        <v>بلدية ينبع النخل</v>
      </c>
      <c r="Q65" s="45">
        <f t="shared" si="0"/>
        <v>3</v>
      </c>
      <c r="R65" s="46">
        <f t="shared" si="1"/>
        <v>11795.55</v>
      </c>
    </row>
    <row r="66" spans="3:18" s="17" customFormat="1" ht="15.75" thickBot="1" x14ac:dyDescent="0.3">
      <c r="C66" s="5">
        <v>64</v>
      </c>
      <c r="D66" s="6">
        <v>6000026059</v>
      </c>
      <c r="E66" s="6" t="s">
        <v>14</v>
      </c>
      <c r="F66" s="6" t="s">
        <v>6</v>
      </c>
      <c r="G66" s="7">
        <v>45147</v>
      </c>
      <c r="H66" s="6" t="s">
        <v>130</v>
      </c>
      <c r="I66" s="6">
        <v>2023</v>
      </c>
      <c r="J66" s="6">
        <v>8</v>
      </c>
      <c r="K66" s="6" t="s">
        <v>62</v>
      </c>
      <c r="L66" s="6" t="s">
        <v>65</v>
      </c>
      <c r="M66" s="8">
        <v>18482.8</v>
      </c>
      <c r="O66" s="47">
        <v>64</v>
      </c>
      <c r="P66" s="48" t="str">
        <v>بلدية غامد الزناد</v>
      </c>
      <c r="Q66" s="48">
        <f t="shared" si="0"/>
        <v>3</v>
      </c>
      <c r="R66" s="49">
        <f t="shared" si="1"/>
        <v>11685.15</v>
      </c>
    </row>
    <row r="67" spans="3:18" s="17" customFormat="1" ht="15.75" thickTop="1" x14ac:dyDescent="0.25">
      <c r="C67" s="5">
        <v>65</v>
      </c>
      <c r="D67" s="6">
        <v>6000026275</v>
      </c>
      <c r="E67" s="6" t="s">
        <v>129</v>
      </c>
      <c r="F67" s="6" t="s">
        <v>6</v>
      </c>
      <c r="G67" s="7">
        <v>45151</v>
      </c>
      <c r="H67" s="6" t="s">
        <v>130</v>
      </c>
      <c r="I67" s="6">
        <v>2023</v>
      </c>
      <c r="J67" s="6">
        <v>8</v>
      </c>
      <c r="K67" s="6" t="s">
        <v>62</v>
      </c>
      <c r="L67" s="6" t="s">
        <v>65</v>
      </c>
      <c r="M67" s="8">
        <v>6931.05</v>
      </c>
      <c r="O67" s="50">
        <v>65</v>
      </c>
      <c r="P67" s="51" t="str">
        <v>تجمع جدة الصحي الأول</v>
      </c>
      <c r="Q67" s="45">
        <f t="shared" si="0"/>
        <v>1</v>
      </c>
      <c r="R67" s="46">
        <f t="shared" si="1"/>
        <v>11620.75</v>
      </c>
    </row>
    <row r="68" spans="3:18" s="17" customFormat="1" ht="15.75" thickBot="1" x14ac:dyDescent="0.3">
      <c r="C68" s="5">
        <v>66</v>
      </c>
      <c r="D68" s="6">
        <v>6000026351</v>
      </c>
      <c r="E68" s="6" t="s">
        <v>32</v>
      </c>
      <c r="F68" s="6" t="s">
        <v>11</v>
      </c>
      <c r="G68" s="7">
        <v>45152</v>
      </c>
      <c r="H68" s="6" t="s">
        <v>130</v>
      </c>
      <c r="I68" s="6">
        <v>2023</v>
      </c>
      <c r="J68" s="6">
        <v>8</v>
      </c>
      <c r="K68" s="6" t="s">
        <v>62</v>
      </c>
      <c r="L68" s="6" t="s">
        <v>65</v>
      </c>
      <c r="M68" s="8">
        <v>12744.3</v>
      </c>
      <c r="O68" s="47">
        <v>66</v>
      </c>
      <c r="P68" s="48" t="str">
        <v>إدارة التعليم بمحافظة صبيا</v>
      </c>
      <c r="Q68" s="48">
        <f t="shared" si="0"/>
        <v>1</v>
      </c>
      <c r="R68" s="49">
        <f t="shared" si="1"/>
        <v>11565.55</v>
      </c>
    </row>
    <row r="69" spans="3:18" s="17" customFormat="1" ht="15.75" thickTop="1" x14ac:dyDescent="0.25">
      <c r="C69" s="5">
        <v>67</v>
      </c>
      <c r="D69" s="6">
        <v>6000026324</v>
      </c>
      <c r="E69" s="6" t="s">
        <v>129</v>
      </c>
      <c r="F69" s="6" t="s">
        <v>31</v>
      </c>
      <c r="G69" s="7">
        <v>45152</v>
      </c>
      <c r="H69" s="6" t="s">
        <v>130</v>
      </c>
      <c r="I69" s="6">
        <v>2023</v>
      </c>
      <c r="J69" s="6">
        <v>8</v>
      </c>
      <c r="K69" s="6" t="s">
        <v>62</v>
      </c>
      <c r="L69" s="6" t="s">
        <v>65</v>
      </c>
      <c r="M69" s="8">
        <v>2679.5</v>
      </c>
      <c r="O69" s="50">
        <v>67</v>
      </c>
      <c r="P69" s="51" t="str">
        <v>هيئة الفروسية</v>
      </c>
      <c r="Q69" s="45">
        <f t="shared" ref="Q69:Q91" si="2">COUNTIF(E:E,P69)</f>
        <v>1</v>
      </c>
      <c r="R69" s="46">
        <f t="shared" ref="R69:R91" si="3">SUMIF(E:E,P69,M:M)</f>
        <v>11385</v>
      </c>
    </row>
    <row r="70" spans="3:18" s="17" customFormat="1" ht="15.75" thickBot="1" x14ac:dyDescent="0.3">
      <c r="C70" s="5">
        <v>68</v>
      </c>
      <c r="D70" s="6">
        <v>6000026478</v>
      </c>
      <c r="E70" s="6" t="s">
        <v>26</v>
      </c>
      <c r="F70" s="6" t="s">
        <v>17</v>
      </c>
      <c r="G70" s="7">
        <v>45153</v>
      </c>
      <c r="H70" s="6" t="s">
        <v>130</v>
      </c>
      <c r="I70" s="6">
        <v>2023</v>
      </c>
      <c r="J70" s="6">
        <v>8</v>
      </c>
      <c r="K70" s="6" t="s">
        <v>64</v>
      </c>
      <c r="L70" s="6" t="s">
        <v>65</v>
      </c>
      <c r="M70" s="8">
        <v>16013.75</v>
      </c>
      <c r="O70" s="47">
        <v>68</v>
      </c>
      <c r="P70" s="48" t="str">
        <v>بلدية ظلم</v>
      </c>
      <c r="Q70" s="48">
        <f t="shared" si="2"/>
        <v>1</v>
      </c>
      <c r="R70" s="49">
        <f t="shared" si="3"/>
        <v>11181.45</v>
      </c>
    </row>
    <row r="71" spans="3:18" s="17" customFormat="1" ht="15.75" thickTop="1" x14ac:dyDescent="0.25">
      <c r="C71" s="5">
        <v>69</v>
      </c>
      <c r="D71" s="6">
        <v>6000026601</v>
      </c>
      <c r="E71" s="6" t="s">
        <v>8</v>
      </c>
      <c r="F71" s="6" t="s">
        <v>9</v>
      </c>
      <c r="G71" s="7">
        <v>45154</v>
      </c>
      <c r="H71" s="6" t="s">
        <v>130</v>
      </c>
      <c r="I71" s="6">
        <v>2023</v>
      </c>
      <c r="J71" s="6">
        <v>8</v>
      </c>
      <c r="K71" s="6" t="s">
        <v>62</v>
      </c>
      <c r="L71" s="6" t="s">
        <v>65</v>
      </c>
      <c r="M71" s="8">
        <v>1299.5</v>
      </c>
      <c r="O71" s="50">
        <v>69</v>
      </c>
      <c r="P71" s="51" t="str">
        <v>مستشفى الجبيل</v>
      </c>
      <c r="Q71" s="45">
        <f t="shared" si="2"/>
        <v>3</v>
      </c>
      <c r="R71" s="46">
        <f t="shared" si="3"/>
        <v>10988.25</v>
      </c>
    </row>
    <row r="72" spans="3:18" s="17" customFormat="1" ht="15.75" thickBot="1" x14ac:dyDescent="0.3">
      <c r="C72" s="5">
        <v>70</v>
      </c>
      <c r="D72" s="6">
        <v>6000026592</v>
      </c>
      <c r="E72" s="6" t="s">
        <v>129</v>
      </c>
      <c r="F72" s="6" t="s">
        <v>20</v>
      </c>
      <c r="G72" s="7">
        <v>45154</v>
      </c>
      <c r="H72" s="6" t="s">
        <v>130</v>
      </c>
      <c r="I72" s="6">
        <v>2023</v>
      </c>
      <c r="J72" s="6">
        <v>8</v>
      </c>
      <c r="K72" s="6" t="s">
        <v>62</v>
      </c>
      <c r="L72" s="6" t="s">
        <v>65</v>
      </c>
      <c r="M72" s="8">
        <v>6388.25</v>
      </c>
      <c r="O72" s="47">
        <v>70</v>
      </c>
      <c r="P72" s="48" t="str">
        <v>وزارة البيئة والمياه والزراعة</v>
      </c>
      <c r="Q72" s="48">
        <f t="shared" si="2"/>
        <v>10</v>
      </c>
      <c r="R72" s="49">
        <f t="shared" si="3"/>
        <v>10729.4</v>
      </c>
    </row>
    <row r="73" spans="3:18" s="17" customFormat="1" ht="15.75" thickTop="1" x14ac:dyDescent="0.25">
      <c r="C73" s="5">
        <v>71</v>
      </c>
      <c r="D73" s="6">
        <v>6000026802</v>
      </c>
      <c r="E73" s="6" t="s">
        <v>44</v>
      </c>
      <c r="F73" s="6" t="s">
        <v>6</v>
      </c>
      <c r="G73" s="7">
        <v>45158</v>
      </c>
      <c r="H73" s="6" t="s">
        <v>130</v>
      </c>
      <c r="I73" s="6">
        <v>2023</v>
      </c>
      <c r="J73" s="6">
        <v>8</v>
      </c>
      <c r="K73" s="6" t="s">
        <v>62</v>
      </c>
      <c r="L73" s="6" t="s">
        <v>65</v>
      </c>
      <c r="M73" s="8">
        <v>11264.25</v>
      </c>
      <c r="O73" s="50">
        <v>71</v>
      </c>
      <c r="P73" s="51" t="str">
        <v>بلدية بدائع العضيان</v>
      </c>
      <c r="Q73" s="45">
        <f t="shared" si="2"/>
        <v>1</v>
      </c>
      <c r="R73" s="46">
        <f t="shared" si="3"/>
        <v>10580</v>
      </c>
    </row>
    <row r="74" spans="3:18" s="17" customFormat="1" ht="15.75" thickBot="1" x14ac:dyDescent="0.3">
      <c r="C74" s="5">
        <v>72</v>
      </c>
      <c r="D74" s="6">
        <v>6000026977</v>
      </c>
      <c r="E74" s="6" t="s">
        <v>66</v>
      </c>
      <c r="F74" s="6" t="s">
        <v>6</v>
      </c>
      <c r="G74" s="7">
        <v>45159</v>
      </c>
      <c r="H74" s="6" t="s">
        <v>130</v>
      </c>
      <c r="I74" s="6">
        <v>2023</v>
      </c>
      <c r="J74" s="6">
        <v>8</v>
      </c>
      <c r="K74" s="6" t="s">
        <v>62</v>
      </c>
      <c r="L74" s="6" t="s">
        <v>65</v>
      </c>
      <c r="M74" s="8">
        <v>138</v>
      </c>
      <c r="O74" s="47">
        <v>72</v>
      </c>
      <c r="P74" s="48" t="str">
        <v>إدارة التعليم بمحافظة القريات</v>
      </c>
      <c r="Q74" s="48">
        <f t="shared" si="2"/>
        <v>1</v>
      </c>
      <c r="R74" s="49">
        <f t="shared" si="3"/>
        <v>10367.25</v>
      </c>
    </row>
    <row r="75" spans="3:18" s="17" customFormat="1" ht="15.75" thickTop="1" x14ac:dyDescent="0.25">
      <c r="C75" s="5">
        <v>73</v>
      </c>
      <c r="D75" s="6">
        <v>6000026965</v>
      </c>
      <c r="E75" s="6" t="s">
        <v>8</v>
      </c>
      <c r="F75" s="6" t="s">
        <v>9</v>
      </c>
      <c r="G75" s="7">
        <v>45159</v>
      </c>
      <c r="H75" s="6" t="s">
        <v>130</v>
      </c>
      <c r="I75" s="6">
        <v>2023</v>
      </c>
      <c r="J75" s="6">
        <v>8</v>
      </c>
      <c r="K75" s="6" t="s">
        <v>62</v>
      </c>
      <c r="L75" s="6" t="s">
        <v>65</v>
      </c>
      <c r="M75" s="8">
        <v>276</v>
      </c>
      <c r="O75" s="50">
        <v>73</v>
      </c>
      <c r="P75" s="51" t="str">
        <v>بلدية طريف</v>
      </c>
      <c r="Q75" s="45">
        <f t="shared" si="2"/>
        <v>1</v>
      </c>
      <c r="R75" s="46">
        <f t="shared" si="3"/>
        <v>9901.5</v>
      </c>
    </row>
    <row r="76" spans="3:18" s="17" customFormat="1" ht="15.75" thickBot="1" x14ac:dyDescent="0.3">
      <c r="C76" s="5">
        <v>74</v>
      </c>
      <c r="D76" s="6">
        <v>6000027225</v>
      </c>
      <c r="E76" s="6" t="s">
        <v>66</v>
      </c>
      <c r="F76" s="6" t="s">
        <v>6</v>
      </c>
      <c r="G76" s="7">
        <v>45162</v>
      </c>
      <c r="H76" s="6" t="s">
        <v>130</v>
      </c>
      <c r="I76" s="6">
        <v>2023</v>
      </c>
      <c r="J76" s="6">
        <v>8</v>
      </c>
      <c r="K76" s="6" t="s">
        <v>62</v>
      </c>
      <c r="L76" s="6" t="s">
        <v>65</v>
      </c>
      <c r="M76" s="8">
        <v>11213.65</v>
      </c>
      <c r="O76" s="47">
        <v>74</v>
      </c>
      <c r="P76" s="48" t="str">
        <v>إدارة مكافحة المخدرات بمنطقة المدينة المنورة</v>
      </c>
      <c r="Q76" s="48">
        <f t="shared" si="2"/>
        <v>1</v>
      </c>
      <c r="R76" s="49">
        <f t="shared" si="3"/>
        <v>9549.6</v>
      </c>
    </row>
    <row r="77" spans="3:18" s="17" customFormat="1" ht="15.75" thickTop="1" x14ac:dyDescent="0.25">
      <c r="C77" s="5">
        <v>75</v>
      </c>
      <c r="D77" s="6">
        <v>6000027363</v>
      </c>
      <c r="E77" s="6" t="s">
        <v>40</v>
      </c>
      <c r="F77" s="6" t="s">
        <v>41</v>
      </c>
      <c r="G77" s="7">
        <v>45165</v>
      </c>
      <c r="H77" s="6" t="s">
        <v>130</v>
      </c>
      <c r="I77" s="6">
        <v>2023</v>
      </c>
      <c r="J77" s="6">
        <v>8</v>
      </c>
      <c r="K77" s="6" t="s">
        <v>62</v>
      </c>
      <c r="L77" s="6" t="s">
        <v>65</v>
      </c>
      <c r="M77" s="8">
        <v>14962.65</v>
      </c>
      <c r="O77" s="50">
        <v>75</v>
      </c>
      <c r="P77" s="51" t="str">
        <v>جامعة تبوك</v>
      </c>
      <c r="Q77" s="45">
        <f t="shared" si="2"/>
        <v>1</v>
      </c>
      <c r="R77" s="46">
        <f t="shared" si="3"/>
        <v>8165</v>
      </c>
    </row>
    <row r="78" spans="3:18" s="17" customFormat="1" ht="15.75" thickBot="1" x14ac:dyDescent="0.3">
      <c r="C78" s="5">
        <v>76</v>
      </c>
      <c r="D78" s="6">
        <v>6000027683</v>
      </c>
      <c r="E78" s="6" t="s">
        <v>66</v>
      </c>
      <c r="F78" s="6" t="s">
        <v>6</v>
      </c>
      <c r="G78" s="7">
        <v>45167</v>
      </c>
      <c r="H78" s="6" t="s">
        <v>130</v>
      </c>
      <c r="I78" s="6">
        <v>2023</v>
      </c>
      <c r="J78" s="6">
        <v>8</v>
      </c>
      <c r="K78" s="6" t="s">
        <v>62</v>
      </c>
      <c r="L78" s="6" t="s">
        <v>65</v>
      </c>
      <c r="M78" s="8">
        <v>3502.9</v>
      </c>
      <c r="O78" s="47">
        <v>76</v>
      </c>
      <c r="P78" s="48" t="str">
        <v>بلدية الدلم</v>
      </c>
      <c r="Q78" s="48">
        <f t="shared" si="2"/>
        <v>2</v>
      </c>
      <c r="R78" s="49">
        <f t="shared" si="3"/>
        <v>7866</v>
      </c>
    </row>
    <row r="79" spans="3:18" s="17" customFormat="1" ht="15.75" thickTop="1" x14ac:dyDescent="0.25">
      <c r="C79" s="5">
        <v>77</v>
      </c>
      <c r="D79" s="6">
        <v>6000027765</v>
      </c>
      <c r="E79" s="6" t="s">
        <v>22</v>
      </c>
      <c r="F79" s="6" t="s">
        <v>6</v>
      </c>
      <c r="G79" s="7">
        <v>45168</v>
      </c>
      <c r="H79" s="6" t="s">
        <v>130</v>
      </c>
      <c r="I79" s="6">
        <v>2023</v>
      </c>
      <c r="J79" s="6">
        <v>8</v>
      </c>
      <c r="K79" s="6" t="s">
        <v>62</v>
      </c>
      <c r="L79" s="6" t="s">
        <v>63</v>
      </c>
      <c r="M79" s="8">
        <v>37108.199999999997</v>
      </c>
      <c r="O79" s="50">
        <v>77</v>
      </c>
      <c r="P79" s="51" t="str">
        <v>بلدية القريع بني مالك</v>
      </c>
      <c r="Q79" s="45">
        <f t="shared" si="2"/>
        <v>2</v>
      </c>
      <c r="R79" s="46">
        <f t="shared" si="3"/>
        <v>7698</v>
      </c>
    </row>
    <row r="80" spans="3:18" s="17" customFormat="1" ht="15.75" thickBot="1" x14ac:dyDescent="0.3">
      <c r="C80" s="5">
        <v>78</v>
      </c>
      <c r="D80" s="6">
        <v>6000027720</v>
      </c>
      <c r="E80" s="6" t="s">
        <v>40</v>
      </c>
      <c r="F80" s="6" t="s">
        <v>41</v>
      </c>
      <c r="G80" s="7">
        <v>45168</v>
      </c>
      <c r="H80" s="6" t="s">
        <v>130</v>
      </c>
      <c r="I80" s="6">
        <v>2023</v>
      </c>
      <c r="J80" s="6">
        <v>8</v>
      </c>
      <c r="K80" s="6" t="s">
        <v>62</v>
      </c>
      <c r="L80" s="6" t="s">
        <v>65</v>
      </c>
      <c r="M80" s="8">
        <v>16570.349999999999</v>
      </c>
      <c r="O80" s="47">
        <v>78</v>
      </c>
      <c r="P80" s="48" t="str">
        <v>بلدية الخبراء</v>
      </c>
      <c r="Q80" s="48">
        <f t="shared" si="2"/>
        <v>1</v>
      </c>
      <c r="R80" s="49">
        <f t="shared" si="3"/>
        <v>7249.6</v>
      </c>
    </row>
    <row r="81" spans="3:18" s="17" customFormat="1" ht="15.75" thickTop="1" x14ac:dyDescent="0.25">
      <c r="C81" s="5">
        <v>79</v>
      </c>
      <c r="D81" s="6">
        <v>6000027940</v>
      </c>
      <c r="E81" s="6" t="s">
        <v>29</v>
      </c>
      <c r="F81" s="6" t="s">
        <v>6</v>
      </c>
      <c r="G81" s="7">
        <v>45169</v>
      </c>
      <c r="H81" s="6" t="s">
        <v>130</v>
      </c>
      <c r="I81" s="6">
        <v>2023</v>
      </c>
      <c r="J81" s="6">
        <v>8</v>
      </c>
      <c r="K81" s="6" t="s">
        <v>62</v>
      </c>
      <c r="L81" s="6" t="s">
        <v>65</v>
      </c>
      <c r="M81" s="8">
        <v>11040</v>
      </c>
      <c r="O81" s="50">
        <v>79</v>
      </c>
      <c r="P81" s="51" t="str">
        <v>امارة منطقة الباحة</v>
      </c>
      <c r="Q81" s="45">
        <f t="shared" si="2"/>
        <v>2</v>
      </c>
      <c r="R81" s="46">
        <f t="shared" si="3"/>
        <v>6647</v>
      </c>
    </row>
    <row r="82" spans="3:18" s="17" customFormat="1" ht="15.75" thickBot="1" x14ac:dyDescent="0.3">
      <c r="C82" s="5">
        <v>80</v>
      </c>
      <c r="D82" s="6">
        <v>6000027936</v>
      </c>
      <c r="E82" s="6" t="s">
        <v>29</v>
      </c>
      <c r="F82" s="6" t="s">
        <v>6</v>
      </c>
      <c r="G82" s="7">
        <v>45169</v>
      </c>
      <c r="H82" s="6" t="s">
        <v>130</v>
      </c>
      <c r="I82" s="6">
        <v>2023</v>
      </c>
      <c r="J82" s="6">
        <v>8</v>
      </c>
      <c r="K82" s="6" t="s">
        <v>64</v>
      </c>
      <c r="L82" s="6" t="s">
        <v>65</v>
      </c>
      <c r="M82" s="8">
        <v>18112.5</v>
      </c>
      <c r="O82" s="47">
        <v>80</v>
      </c>
      <c r="P82" s="48" t="str">
        <v>إدارة مكافحة المخدرات بمنطقة تبوك</v>
      </c>
      <c r="Q82" s="48">
        <f t="shared" si="2"/>
        <v>1</v>
      </c>
      <c r="R82" s="49">
        <f t="shared" si="3"/>
        <v>5554.5</v>
      </c>
    </row>
    <row r="83" spans="3:18" s="17" customFormat="1" ht="15.75" thickTop="1" x14ac:dyDescent="0.25">
      <c r="C83" s="5">
        <v>81</v>
      </c>
      <c r="D83" s="6">
        <v>6000027907</v>
      </c>
      <c r="E83" s="6" t="s">
        <v>37</v>
      </c>
      <c r="F83" s="6" t="s">
        <v>6</v>
      </c>
      <c r="G83" s="7">
        <v>45169</v>
      </c>
      <c r="H83" s="6" t="s">
        <v>130</v>
      </c>
      <c r="I83" s="6">
        <v>2023</v>
      </c>
      <c r="J83" s="6">
        <v>8</v>
      </c>
      <c r="K83" s="6" t="s">
        <v>62</v>
      </c>
      <c r="L83" s="6" t="s">
        <v>65</v>
      </c>
      <c r="M83" s="8">
        <v>108109.2</v>
      </c>
      <c r="O83" s="50">
        <v>81</v>
      </c>
      <c r="P83" s="51" t="str">
        <v>إدارة ميناء جازان</v>
      </c>
      <c r="Q83" s="45">
        <f t="shared" si="2"/>
        <v>1</v>
      </c>
      <c r="R83" s="46">
        <f t="shared" si="3"/>
        <v>5246.3</v>
      </c>
    </row>
    <row r="84" spans="3:18" s="17" customFormat="1" ht="15.75" thickBot="1" x14ac:dyDescent="0.3">
      <c r="C84" s="5">
        <v>82</v>
      </c>
      <c r="D84" s="6">
        <v>6000027937</v>
      </c>
      <c r="E84" s="6" t="s">
        <v>29</v>
      </c>
      <c r="F84" s="6" t="s">
        <v>6</v>
      </c>
      <c r="G84" s="7">
        <v>45169</v>
      </c>
      <c r="H84" s="6" t="s">
        <v>130</v>
      </c>
      <c r="I84" s="6">
        <v>2023</v>
      </c>
      <c r="J84" s="6">
        <v>8</v>
      </c>
      <c r="K84" s="6" t="s">
        <v>62</v>
      </c>
      <c r="L84" s="6" t="s">
        <v>65</v>
      </c>
      <c r="M84" s="8">
        <v>37950</v>
      </c>
      <c r="O84" s="47">
        <v>82</v>
      </c>
      <c r="P84" s="48" t="str">
        <v>إدارة التعليم بالمنطقة الشرقية</v>
      </c>
      <c r="Q84" s="48">
        <f t="shared" si="2"/>
        <v>1</v>
      </c>
      <c r="R84" s="49">
        <f t="shared" si="3"/>
        <v>4772.5</v>
      </c>
    </row>
    <row r="85" spans="3:18" s="17" customFormat="1" ht="15.75" thickTop="1" x14ac:dyDescent="0.25">
      <c r="C85" s="5">
        <v>83</v>
      </c>
      <c r="D85" s="6">
        <v>6000028085</v>
      </c>
      <c r="E85" s="6" t="s">
        <v>24</v>
      </c>
      <c r="F85" s="6" t="s">
        <v>6</v>
      </c>
      <c r="G85" s="7">
        <v>45172</v>
      </c>
      <c r="H85" s="6" t="s">
        <v>131</v>
      </c>
      <c r="I85" s="6">
        <v>2023</v>
      </c>
      <c r="J85" s="6">
        <v>9</v>
      </c>
      <c r="K85" s="6" t="s">
        <v>62</v>
      </c>
      <c r="L85" s="6" t="s">
        <v>65</v>
      </c>
      <c r="M85" s="8">
        <v>82800</v>
      </c>
      <c r="O85" s="50">
        <v>83</v>
      </c>
      <c r="P85" s="51" t="str">
        <v>امارة ﻣﻨﻄﻘﺔ ﻋﺴﻴﺮ</v>
      </c>
      <c r="Q85" s="45">
        <f t="shared" si="2"/>
        <v>1</v>
      </c>
      <c r="R85" s="46">
        <f t="shared" si="3"/>
        <v>4094</v>
      </c>
    </row>
    <row r="86" spans="3:18" s="17" customFormat="1" ht="15.75" thickBot="1" x14ac:dyDescent="0.3">
      <c r="C86" s="5">
        <v>84</v>
      </c>
      <c r="D86" s="6">
        <v>6000028030</v>
      </c>
      <c r="E86" s="6" t="s">
        <v>12</v>
      </c>
      <c r="F86" s="6" t="s">
        <v>6</v>
      </c>
      <c r="G86" s="7">
        <v>45172</v>
      </c>
      <c r="H86" s="6" t="s">
        <v>131</v>
      </c>
      <c r="I86" s="6">
        <v>2023</v>
      </c>
      <c r="J86" s="6">
        <v>9</v>
      </c>
      <c r="K86" s="6" t="s">
        <v>62</v>
      </c>
      <c r="L86" s="6" t="s">
        <v>65</v>
      </c>
      <c r="M86" s="8">
        <v>11916.3</v>
      </c>
      <c r="O86" s="47">
        <v>84</v>
      </c>
      <c r="P86" s="48" t="str">
        <v>إدارة التعليم بمحافظة عفيف</v>
      </c>
      <c r="Q86" s="48">
        <f t="shared" si="2"/>
        <v>1</v>
      </c>
      <c r="R86" s="49">
        <f t="shared" si="3"/>
        <v>3513.25</v>
      </c>
    </row>
    <row r="87" spans="3:18" s="17" customFormat="1" ht="15.75" thickTop="1" x14ac:dyDescent="0.25">
      <c r="C87" s="5">
        <v>85</v>
      </c>
      <c r="D87" s="6">
        <v>6000028054</v>
      </c>
      <c r="E87" s="6" t="s">
        <v>42</v>
      </c>
      <c r="F87" s="6" t="s">
        <v>15</v>
      </c>
      <c r="G87" s="7">
        <v>45172</v>
      </c>
      <c r="H87" s="6" t="s">
        <v>131</v>
      </c>
      <c r="I87" s="6">
        <v>2023</v>
      </c>
      <c r="J87" s="6">
        <v>9</v>
      </c>
      <c r="K87" s="6" t="s">
        <v>62</v>
      </c>
      <c r="L87" s="6" t="s">
        <v>65</v>
      </c>
      <c r="M87" s="8">
        <v>5246.3</v>
      </c>
      <c r="O87" s="50">
        <v>85</v>
      </c>
      <c r="P87" s="51" t="str">
        <v>وكالة الحرس الوطني القطاع الشرقي</v>
      </c>
      <c r="Q87" s="45">
        <f t="shared" si="2"/>
        <v>4</v>
      </c>
      <c r="R87" s="46">
        <f t="shared" si="3"/>
        <v>3510.95</v>
      </c>
    </row>
    <row r="88" spans="3:18" s="17" customFormat="1" ht="15.75" thickBot="1" x14ac:dyDescent="0.3">
      <c r="C88" s="5">
        <v>86</v>
      </c>
      <c r="D88" s="6">
        <v>6000028198</v>
      </c>
      <c r="E88" s="6" t="s">
        <v>21</v>
      </c>
      <c r="F88" s="6" t="s">
        <v>20</v>
      </c>
      <c r="G88" s="7">
        <v>45173</v>
      </c>
      <c r="H88" s="6" t="s">
        <v>131</v>
      </c>
      <c r="I88" s="6">
        <v>2023</v>
      </c>
      <c r="J88" s="6">
        <v>9</v>
      </c>
      <c r="K88" s="6" t="s">
        <v>67</v>
      </c>
      <c r="L88" s="6" t="s">
        <v>63</v>
      </c>
      <c r="M88" s="8">
        <v>52276.7</v>
      </c>
      <c r="O88" s="47">
        <v>86</v>
      </c>
      <c r="P88" s="48" t="str">
        <v>بنك التنمية الاجتماعية</v>
      </c>
      <c r="Q88" s="48">
        <f t="shared" si="2"/>
        <v>3</v>
      </c>
      <c r="R88" s="49">
        <f t="shared" si="3"/>
        <v>3171.7</v>
      </c>
    </row>
    <row r="89" spans="3:18" s="17" customFormat="1" ht="15.75" thickTop="1" x14ac:dyDescent="0.25">
      <c r="C89" s="5">
        <v>87</v>
      </c>
      <c r="D89" s="6">
        <v>6000028102</v>
      </c>
      <c r="E89" s="6" t="s">
        <v>43</v>
      </c>
      <c r="F89" s="6" t="s">
        <v>6</v>
      </c>
      <c r="G89" s="7">
        <v>45173</v>
      </c>
      <c r="H89" s="6" t="s">
        <v>131</v>
      </c>
      <c r="I89" s="6">
        <v>2023</v>
      </c>
      <c r="J89" s="6">
        <v>9</v>
      </c>
      <c r="K89" s="6" t="s">
        <v>62</v>
      </c>
      <c r="L89" s="6" t="s">
        <v>65</v>
      </c>
      <c r="M89" s="8">
        <v>49542</v>
      </c>
      <c r="O89" s="50">
        <v>87</v>
      </c>
      <c r="P89" s="51" t="str">
        <v>مستشفى المدينة المنورة</v>
      </c>
      <c r="Q89" s="45">
        <f t="shared" si="2"/>
        <v>3</v>
      </c>
      <c r="R89" s="46">
        <f t="shared" si="3"/>
        <v>2615.1</v>
      </c>
    </row>
    <row r="90" spans="3:18" s="17" customFormat="1" ht="15.75" thickBot="1" x14ac:dyDescent="0.3">
      <c r="C90" s="5">
        <v>88</v>
      </c>
      <c r="D90" s="6">
        <v>6000028273</v>
      </c>
      <c r="E90" s="6" t="s">
        <v>12</v>
      </c>
      <c r="F90" s="6" t="s">
        <v>6</v>
      </c>
      <c r="G90" s="7">
        <v>45174</v>
      </c>
      <c r="H90" s="6" t="s">
        <v>131</v>
      </c>
      <c r="I90" s="6">
        <v>2023</v>
      </c>
      <c r="J90" s="6">
        <v>9</v>
      </c>
      <c r="K90" s="6" t="s">
        <v>62</v>
      </c>
      <c r="L90" s="6" t="s">
        <v>65</v>
      </c>
      <c r="M90" s="8">
        <v>8460.5499999999993</v>
      </c>
      <c r="O90" s="47">
        <v>88</v>
      </c>
      <c r="P90" s="48" t="str">
        <v>اﻟﺒﺮﻧﺎﻣﺞ اﻟﻮﻃﻨﻲ ﻟﺘﻄﻮﻳﺮ ﻗﻄﺎع الثروة الحيوانية والسم</v>
      </c>
      <c r="Q90" s="48">
        <f t="shared" si="2"/>
        <v>1</v>
      </c>
      <c r="R90" s="49">
        <f t="shared" si="3"/>
        <v>2150.5</v>
      </c>
    </row>
    <row r="91" spans="3:18" s="17" customFormat="1" ht="15.75" thickTop="1" x14ac:dyDescent="0.25">
      <c r="C91" s="5">
        <v>89</v>
      </c>
      <c r="D91" s="6">
        <v>6000028479</v>
      </c>
      <c r="E91" s="6" t="s">
        <v>27</v>
      </c>
      <c r="F91" s="6" t="s">
        <v>28</v>
      </c>
      <c r="G91" s="7">
        <v>45175</v>
      </c>
      <c r="H91" s="6" t="s">
        <v>131</v>
      </c>
      <c r="I91" s="6">
        <v>2023</v>
      </c>
      <c r="J91" s="6">
        <v>9</v>
      </c>
      <c r="K91" s="6" t="s">
        <v>62</v>
      </c>
      <c r="L91" s="6" t="s">
        <v>63</v>
      </c>
      <c r="M91" s="8">
        <v>2564.5</v>
      </c>
      <c r="O91" s="50">
        <v>89</v>
      </c>
      <c r="P91" s="51" t="str">
        <v>فرع وزارة الصحة بمنطقة المدينة المنورة</v>
      </c>
      <c r="Q91" s="45">
        <f t="shared" si="2"/>
        <v>1</v>
      </c>
      <c r="R91" s="46">
        <f t="shared" si="3"/>
        <v>2024</v>
      </c>
    </row>
    <row r="92" spans="3:18" s="17" customFormat="1" ht="15.75" thickBot="1" x14ac:dyDescent="0.3">
      <c r="C92" s="5">
        <v>90</v>
      </c>
      <c r="D92" s="6">
        <v>6000028452</v>
      </c>
      <c r="E92" s="6" t="s">
        <v>34</v>
      </c>
      <c r="F92" s="6" t="s">
        <v>28</v>
      </c>
      <c r="G92" s="7">
        <v>45175</v>
      </c>
      <c r="H92" s="6" t="s">
        <v>131</v>
      </c>
      <c r="I92" s="6">
        <v>2023</v>
      </c>
      <c r="J92" s="6">
        <v>9</v>
      </c>
      <c r="K92" s="6" t="s">
        <v>62</v>
      </c>
      <c r="L92" s="6" t="s">
        <v>65</v>
      </c>
      <c r="M92" s="8">
        <v>793.5</v>
      </c>
      <c r="O92" s="47">
        <v>90</v>
      </c>
      <c r="P92" s="48" t="str">
        <v>بلدية الجله وتبراك</v>
      </c>
      <c r="Q92" s="48">
        <f t="shared" ref="Q92:Q103" si="4">COUNTIF(E:E,P92)</f>
        <v>1</v>
      </c>
      <c r="R92" s="49">
        <f t="shared" ref="R92:R103" si="5">SUMIF(E:E,P92,M:M)</f>
        <v>1730.75</v>
      </c>
    </row>
    <row r="93" spans="3:18" s="17" customFormat="1" ht="15.75" thickTop="1" x14ac:dyDescent="0.25">
      <c r="C93" s="5">
        <v>91</v>
      </c>
      <c r="D93" s="6">
        <v>6000028617</v>
      </c>
      <c r="E93" s="6" t="s">
        <v>38</v>
      </c>
      <c r="F93" s="6" t="s">
        <v>9</v>
      </c>
      <c r="G93" s="7">
        <v>45176</v>
      </c>
      <c r="H93" s="6" t="s">
        <v>131</v>
      </c>
      <c r="I93" s="6">
        <v>2023</v>
      </c>
      <c r="J93" s="6">
        <v>9</v>
      </c>
      <c r="K93" s="6" t="s">
        <v>62</v>
      </c>
      <c r="L93" s="6" t="s">
        <v>65</v>
      </c>
      <c r="M93" s="8">
        <v>115</v>
      </c>
      <c r="O93" s="50">
        <v>91</v>
      </c>
      <c r="P93" s="51" t="str">
        <v>ميناء جازان</v>
      </c>
      <c r="Q93" s="45">
        <f t="shared" si="4"/>
        <v>2</v>
      </c>
      <c r="R93" s="46">
        <f t="shared" si="5"/>
        <v>1630.7</v>
      </c>
    </row>
    <row r="94" spans="3:18" s="17" customFormat="1" ht="15.75" thickBot="1" x14ac:dyDescent="0.3">
      <c r="C94" s="5">
        <v>92</v>
      </c>
      <c r="D94" s="6">
        <v>6000028604</v>
      </c>
      <c r="E94" s="6" t="s">
        <v>38</v>
      </c>
      <c r="F94" s="6" t="s">
        <v>9</v>
      </c>
      <c r="G94" s="7">
        <v>45176</v>
      </c>
      <c r="H94" s="6" t="s">
        <v>131</v>
      </c>
      <c r="I94" s="6">
        <v>2023</v>
      </c>
      <c r="J94" s="6">
        <v>9</v>
      </c>
      <c r="K94" s="6" t="s">
        <v>62</v>
      </c>
      <c r="L94" s="6" t="s">
        <v>65</v>
      </c>
      <c r="M94" s="8">
        <v>925.75</v>
      </c>
      <c r="O94" s="47">
        <v>92</v>
      </c>
      <c r="P94" s="48" t="str">
        <v>الرئاسة العامة للبحوث العلمية والإفتاء</v>
      </c>
      <c r="Q94" s="48">
        <f t="shared" si="4"/>
        <v>1</v>
      </c>
      <c r="R94" s="49">
        <f t="shared" si="5"/>
        <v>1609.9</v>
      </c>
    </row>
    <row r="95" spans="3:18" s="17" customFormat="1" ht="15.75" thickTop="1" x14ac:dyDescent="0.25">
      <c r="C95" s="5">
        <v>93</v>
      </c>
      <c r="D95" s="6">
        <v>6000028632</v>
      </c>
      <c r="E95" s="6" t="s">
        <v>29</v>
      </c>
      <c r="F95" s="6" t="s">
        <v>6</v>
      </c>
      <c r="G95" s="7">
        <v>45176</v>
      </c>
      <c r="H95" s="6" t="s">
        <v>131</v>
      </c>
      <c r="I95" s="6">
        <v>2023</v>
      </c>
      <c r="J95" s="6">
        <v>9</v>
      </c>
      <c r="K95" s="6" t="s">
        <v>62</v>
      </c>
      <c r="L95" s="6" t="s">
        <v>65</v>
      </c>
      <c r="M95" s="8">
        <v>5313</v>
      </c>
      <c r="O95" s="50">
        <v>93</v>
      </c>
      <c r="P95" s="51" t="str">
        <v>بلدية العرضية الشمالية</v>
      </c>
      <c r="Q95" s="45">
        <f t="shared" si="4"/>
        <v>1</v>
      </c>
      <c r="R95" s="46">
        <f t="shared" si="5"/>
        <v>1299.5</v>
      </c>
    </row>
    <row r="96" spans="3:18" s="17" customFormat="1" ht="15.75" thickBot="1" x14ac:dyDescent="0.3">
      <c r="C96" s="5">
        <v>94</v>
      </c>
      <c r="D96" s="6">
        <v>6000028836</v>
      </c>
      <c r="E96" s="6" t="s">
        <v>38</v>
      </c>
      <c r="F96" s="6" t="s">
        <v>9</v>
      </c>
      <c r="G96" s="7">
        <v>45180</v>
      </c>
      <c r="H96" s="6" t="s">
        <v>131</v>
      </c>
      <c r="I96" s="6">
        <v>2023</v>
      </c>
      <c r="J96" s="6">
        <v>9</v>
      </c>
      <c r="K96" s="6" t="s">
        <v>62</v>
      </c>
      <c r="L96" s="6" t="s">
        <v>65</v>
      </c>
      <c r="M96" s="8">
        <v>9021.75</v>
      </c>
      <c r="O96" s="47">
        <v>94</v>
      </c>
      <c r="P96" s="48" t="str">
        <v>الرئاسة العامة لهيئات الأمر بالمعروف والنهي عن المنكر</v>
      </c>
      <c r="Q96" s="48">
        <f t="shared" si="4"/>
        <v>3</v>
      </c>
      <c r="R96" s="49">
        <f t="shared" si="5"/>
        <v>1243.1500000000001</v>
      </c>
    </row>
    <row r="97" spans="3:18" s="17" customFormat="1" ht="15.75" thickTop="1" x14ac:dyDescent="0.25">
      <c r="C97" s="5">
        <v>95</v>
      </c>
      <c r="D97" s="6">
        <v>6000028914</v>
      </c>
      <c r="E97" s="6" t="s">
        <v>66</v>
      </c>
      <c r="F97" s="6" t="s">
        <v>6</v>
      </c>
      <c r="G97" s="7">
        <v>45180</v>
      </c>
      <c r="H97" s="6" t="s">
        <v>131</v>
      </c>
      <c r="I97" s="6">
        <v>2023</v>
      </c>
      <c r="J97" s="6">
        <v>9</v>
      </c>
      <c r="K97" s="6" t="s">
        <v>62</v>
      </c>
      <c r="L97" s="6" t="s">
        <v>65</v>
      </c>
      <c r="M97" s="8">
        <v>1224.75</v>
      </c>
      <c r="O97" s="50">
        <v>95</v>
      </c>
      <c r="P97" s="51" t="str">
        <v>المركز الوطني للوقاية من الآفات والامراض</v>
      </c>
      <c r="Q97" s="45">
        <f t="shared" si="4"/>
        <v>1</v>
      </c>
      <c r="R97" s="46">
        <f t="shared" si="5"/>
        <v>1104</v>
      </c>
    </row>
    <row r="98" spans="3:18" s="17" customFormat="1" ht="15.75" thickBot="1" x14ac:dyDescent="0.3">
      <c r="C98" s="5">
        <v>96</v>
      </c>
      <c r="D98" s="6">
        <v>6000029108</v>
      </c>
      <c r="E98" s="6" t="s">
        <v>66</v>
      </c>
      <c r="F98" s="6" t="s">
        <v>6</v>
      </c>
      <c r="G98" s="7">
        <v>45182</v>
      </c>
      <c r="H98" s="6" t="s">
        <v>131</v>
      </c>
      <c r="I98" s="6">
        <v>2023</v>
      </c>
      <c r="J98" s="6">
        <v>9</v>
      </c>
      <c r="K98" s="6" t="s">
        <v>62</v>
      </c>
      <c r="L98" s="6" t="s">
        <v>65</v>
      </c>
      <c r="M98" s="8">
        <v>1121.25</v>
      </c>
      <c r="O98" s="47">
        <v>96</v>
      </c>
      <c r="P98" s="48" t="str">
        <v xml:space="preserve">ميناء الملك فهد </v>
      </c>
      <c r="Q98" s="48">
        <f t="shared" si="4"/>
        <v>1</v>
      </c>
      <c r="R98" s="49">
        <f t="shared" si="5"/>
        <v>1099.4000000000001</v>
      </c>
    </row>
    <row r="99" spans="3:18" s="17" customFormat="1" ht="15.75" thickTop="1" x14ac:dyDescent="0.25">
      <c r="C99" s="5">
        <v>97</v>
      </c>
      <c r="D99" s="6">
        <v>6000029279</v>
      </c>
      <c r="E99" s="6" t="s">
        <v>23</v>
      </c>
      <c r="F99" s="6" t="s">
        <v>9</v>
      </c>
      <c r="G99" s="7">
        <v>45186</v>
      </c>
      <c r="H99" s="6" t="s">
        <v>131</v>
      </c>
      <c r="I99" s="6">
        <v>2023</v>
      </c>
      <c r="J99" s="6">
        <v>9</v>
      </c>
      <c r="K99" s="6" t="s">
        <v>62</v>
      </c>
      <c r="L99" s="6" t="s">
        <v>65</v>
      </c>
      <c r="M99" s="8">
        <v>31050</v>
      </c>
      <c r="O99" s="50">
        <v>97</v>
      </c>
      <c r="P99" s="51" t="str">
        <v>بلدية محافظة شرورة</v>
      </c>
      <c r="Q99" s="45">
        <f t="shared" si="4"/>
        <v>1</v>
      </c>
      <c r="R99" s="46">
        <f t="shared" si="5"/>
        <v>845.25</v>
      </c>
    </row>
    <row r="100" spans="3:18" s="17" customFormat="1" ht="15.75" thickBot="1" x14ac:dyDescent="0.3">
      <c r="C100" s="5">
        <v>98</v>
      </c>
      <c r="D100" s="6">
        <v>6000029352</v>
      </c>
      <c r="E100" s="6" t="s">
        <v>129</v>
      </c>
      <c r="F100" s="6" t="s">
        <v>6</v>
      </c>
      <c r="G100" s="7">
        <v>45186</v>
      </c>
      <c r="H100" s="6" t="s">
        <v>131</v>
      </c>
      <c r="I100" s="6">
        <v>2023</v>
      </c>
      <c r="J100" s="6">
        <v>9</v>
      </c>
      <c r="K100" s="6" t="s">
        <v>62</v>
      </c>
      <c r="L100" s="6" t="s">
        <v>65</v>
      </c>
      <c r="M100" s="8">
        <v>41848.5</v>
      </c>
      <c r="O100" s="47">
        <v>98</v>
      </c>
      <c r="P100" s="48" t="str">
        <v>بلدية محافظة القطيف</v>
      </c>
      <c r="Q100" s="48">
        <f t="shared" si="4"/>
        <v>1</v>
      </c>
      <c r="R100" s="49">
        <f t="shared" si="5"/>
        <v>770.5</v>
      </c>
    </row>
    <row r="101" spans="3:18" s="17" customFormat="1" ht="15.75" thickTop="1" x14ac:dyDescent="0.25">
      <c r="C101" s="5">
        <v>99</v>
      </c>
      <c r="D101" s="6">
        <v>6000029399</v>
      </c>
      <c r="E101" s="6" t="s">
        <v>38</v>
      </c>
      <c r="F101" s="6" t="s">
        <v>9</v>
      </c>
      <c r="G101" s="7">
        <v>45186</v>
      </c>
      <c r="H101" s="6" t="s">
        <v>131</v>
      </c>
      <c r="I101" s="6">
        <v>2023</v>
      </c>
      <c r="J101" s="6">
        <v>9</v>
      </c>
      <c r="K101" s="6" t="s">
        <v>62</v>
      </c>
      <c r="L101" s="6" t="s">
        <v>65</v>
      </c>
      <c r="M101" s="8">
        <v>500.25</v>
      </c>
      <c r="O101" s="50">
        <v>99</v>
      </c>
      <c r="P101" s="51" t="str">
        <v>بلدية العالية</v>
      </c>
      <c r="Q101" s="45">
        <f t="shared" si="4"/>
        <v>1</v>
      </c>
      <c r="R101" s="46">
        <f t="shared" si="5"/>
        <v>368</v>
      </c>
    </row>
    <row r="102" spans="3:18" s="17" customFormat="1" ht="15.75" thickBot="1" x14ac:dyDescent="0.3">
      <c r="C102" s="5">
        <v>100</v>
      </c>
      <c r="D102" s="6">
        <v>6000029743</v>
      </c>
      <c r="E102" s="6" t="s">
        <v>66</v>
      </c>
      <c r="F102" s="6" t="s">
        <v>6</v>
      </c>
      <c r="G102" s="7">
        <v>45189</v>
      </c>
      <c r="H102" s="6" t="s">
        <v>131</v>
      </c>
      <c r="I102" s="6">
        <v>2023</v>
      </c>
      <c r="J102" s="6">
        <v>9</v>
      </c>
      <c r="K102" s="6" t="s">
        <v>62</v>
      </c>
      <c r="L102" s="6" t="s">
        <v>65</v>
      </c>
      <c r="M102" s="8">
        <v>2946.3</v>
      </c>
      <c r="O102" s="47">
        <v>100</v>
      </c>
      <c r="P102" s="48" t="str">
        <v>ميناء جدة الإسلامي</v>
      </c>
      <c r="Q102" s="48">
        <f t="shared" si="4"/>
        <v>1</v>
      </c>
      <c r="R102" s="49">
        <f t="shared" si="5"/>
        <v>172.5</v>
      </c>
    </row>
    <row r="103" spans="3:18" s="17" customFormat="1" ht="15.75" thickTop="1" x14ac:dyDescent="0.25">
      <c r="C103" s="5">
        <v>101</v>
      </c>
      <c r="D103" s="6">
        <v>6000029736</v>
      </c>
      <c r="E103" s="6" t="s">
        <v>66</v>
      </c>
      <c r="F103" s="6" t="s">
        <v>6</v>
      </c>
      <c r="G103" s="7">
        <v>45189</v>
      </c>
      <c r="H103" s="6" t="s">
        <v>131</v>
      </c>
      <c r="I103" s="6">
        <v>2023</v>
      </c>
      <c r="J103" s="6">
        <v>9</v>
      </c>
      <c r="K103" s="6" t="s">
        <v>62</v>
      </c>
      <c r="L103" s="6" t="s">
        <v>65</v>
      </c>
      <c r="M103" s="8">
        <v>612.95000000000005</v>
      </c>
      <c r="O103" s="50">
        <v>101</v>
      </c>
      <c r="P103" s="51" t="str">
        <v>بلدية الشواق</v>
      </c>
      <c r="Q103" s="45">
        <f t="shared" si="4"/>
        <v>1</v>
      </c>
      <c r="R103" s="46">
        <f t="shared" si="5"/>
        <v>161</v>
      </c>
    </row>
    <row r="104" spans="3:18" s="17" customFormat="1" x14ac:dyDescent="0.25">
      <c r="C104" s="5">
        <v>102</v>
      </c>
      <c r="D104" s="6">
        <v>6000029819</v>
      </c>
      <c r="E104" s="6" t="s">
        <v>66</v>
      </c>
      <c r="F104" s="6" t="s">
        <v>20</v>
      </c>
      <c r="G104" s="7">
        <v>45190</v>
      </c>
      <c r="H104" s="6" t="s">
        <v>131</v>
      </c>
      <c r="I104" s="6">
        <v>2023</v>
      </c>
      <c r="J104" s="6">
        <v>9</v>
      </c>
      <c r="K104" s="6" t="s">
        <v>62</v>
      </c>
      <c r="L104" s="6" t="s">
        <v>65</v>
      </c>
      <c r="M104" s="8">
        <v>11243.55</v>
      </c>
      <c r="O104" s="47"/>
      <c r="P104" s="48"/>
      <c r="Q104" s="48"/>
      <c r="R104" s="49"/>
    </row>
    <row r="105" spans="3:18" s="17" customFormat="1" x14ac:dyDescent="0.25">
      <c r="C105" s="5">
        <v>103</v>
      </c>
      <c r="D105" s="6">
        <v>6000029916</v>
      </c>
      <c r="E105" s="6" t="s">
        <v>66</v>
      </c>
      <c r="F105" s="6" t="s">
        <v>6</v>
      </c>
      <c r="G105" s="7">
        <v>45194</v>
      </c>
      <c r="H105" s="6" t="s">
        <v>131</v>
      </c>
      <c r="I105" s="6">
        <v>2023</v>
      </c>
      <c r="J105" s="6">
        <v>9</v>
      </c>
      <c r="K105" s="6" t="s">
        <v>62</v>
      </c>
      <c r="L105" s="6" t="s">
        <v>63</v>
      </c>
      <c r="M105" s="8">
        <v>1121.25</v>
      </c>
      <c r="O105" s="50"/>
      <c r="P105" s="51"/>
      <c r="Q105" s="51"/>
      <c r="R105" s="52"/>
    </row>
    <row r="106" spans="3:18" s="17" customFormat="1" x14ac:dyDescent="0.25">
      <c r="C106" s="5">
        <v>104</v>
      </c>
      <c r="D106" s="6">
        <v>6000029945</v>
      </c>
      <c r="E106" s="6" t="s">
        <v>66</v>
      </c>
      <c r="F106" s="6" t="s">
        <v>6</v>
      </c>
      <c r="G106" s="7">
        <v>45194</v>
      </c>
      <c r="H106" s="6" t="s">
        <v>131</v>
      </c>
      <c r="I106" s="6">
        <v>2023</v>
      </c>
      <c r="J106" s="6">
        <v>9</v>
      </c>
      <c r="K106" s="6" t="s">
        <v>68</v>
      </c>
      <c r="L106" s="6" t="s">
        <v>63</v>
      </c>
      <c r="M106" s="8">
        <v>1293.75</v>
      </c>
    </row>
    <row r="107" spans="3:18" s="17" customFormat="1" x14ac:dyDescent="0.25">
      <c r="C107" s="5">
        <v>105</v>
      </c>
      <c r="D107" s="6">
        <v>6000029907</v>
      </c>
      <c r="E107" s="6" t="s">
        <v>66</v>
      </c>
      <c r="F107" s="6" t="s">
        <v>6</v>
      </c>
      <c r="G107" s="7">
        <v>45194</v>
      </c>
      <c r="H107" s="6" t="s">
        <v>131</v>
      </c>
      <c r="I107" s="6">
        <v>2023</v>
      </c>
      <c r="J107" s="6">
        <v>9</v>
      </c>
      <c r="K107" s="6" t="s">
        <v>62</v>
      </c>
      <c r="L107" s="6" t="s">
        <v>65</v>
      </c>
      <c r="M107" s="8">
        <v>2693.3</v>
      </c>
    </row>
    <row r="108" spans="3:18" s="17" customFormat="1" x14ac:dyDescent="0.25">
      <c r="C108" s="5">
        <v>106</v>
      </c>
      <c r="D108" s="6">
        <v>6000029917</v>
      </c>
      <c r="E108" s="6" t="s">
        <v>66</v>
      </c>
      <c r="F108" s="6" t="s">
        <v>6</v>
      </c>
      <c r="G108" s="7">
        <v>45194</v>
      </c>
      <c r="H108" s="6" t="s">
        <v>131</v>
      </c>
      <c r="I108" s="6">
        <v>2023</v>
      </c>
      <c r="J108" s="6">
        <v>9</v>
      </c>
      <c r="K108" s="6" t="s">
        <v>62</v>
      </c>
      <c r="L108" s="6" t="s">
        <v>65</v>
      </c>
      <c r="M108" s="8">
        <v>2892.25</v>
      </c>
    </row>
    <row r="109" spans="3:18" s="17" customFormat="1" x14ac:dyDescent="0.25">
      <c r="C109" s="5">
        <v>107</v>
      </c>
      <c r="D109" s="6">
        <v>6000030236</v>
      </c>
      <c r="E109" s="6" t="s">
        <v>19</v>
      </c>
      <c r="F109" s="6" t="s">
        <v>15</v>
      </c>
      <c r="G109" s="7">
        <v>45196</v>
      </c>
      <c r="H109" s="6" t="s">
        <v>131</v>
      </c>
      <c r="I109" s="6">
        <v>2023</v>
      </c>
      <c r="J109" s="6">
        <v>9</v>
      </c>
      <c r="K109" s="6" t="s">
        <v>62</v>
      </c>
      <c r="L109" s="6" t="s">
        <v>65</v>
      </c>
      <c r="M109" s="8">
        <v>14501.5</v>
      </c>
    </row>
    <row r="110" spans="3:18" s="17" customFormat="1" x14ac:dyDescent="0.25">
      <c r="C110" s="5">
        <v>108</v>
      </c>
      <c r="D110" s="6">
        <v>6000030181</v>
      </c>
      <c r="E110" s="6" t="s">
        <v>34</v>
      </c>
      <c r="F110" s="6" t="s">
        <v>28</v>
      </c>
      <c r="G110" s="7">
        <v>45196</v>
      </c>
      <c r="H110" s="6" t="s">
        <v>131</v>
      </c>
      <c r="I110" s="6">
        <v>2023</v>
      </c>
      <c r="J110" s="6">
        <v>9</v>
      </c>
      <c r="K110" s="6" t="s">
        <v>62</v>
      </c>
      <c r="L110" s="6" t="s">
        <v>65</v>
      </c>
      <c r="M110" s="8">
        <v>481.85</v>
      </c>
    </row>
    <row r="111" spans="3:18" s="17" customFormat="1" x14ac:dyDescent="0.25">
      <c r="C111" s="5">
        <v>109</v>
      </c>
      <c r="D111" s="6">
        <v>6000030175</v>
      </c>
      <c r="E111" s="6" t="s">
        <v>39</v>
      </c>
      <c r="F111" s="6" t="s">
        <v>6</v>
      </c>
      <c r="G111" s="7">
        <v>45196</v>
      </c>
      <c r="H111" s="6" t="s">
        <v>131</v>
      </c>
      <c r="I111" s="6">
        <v>2023</v>
      </c>
      <c r="J111" s="6">
        <v>9</v>
      </c>
      <c r="K111" s="6" t="s">
        <v>62</v>
      </c>
      <c r="L111" s="6" t="s">
        <v>65</v>
      </c>
      <c r="M111" s="8">
        <v>49788.1</v>
      </c>
    </row>
    <row r="112" spans="3:18" s="17" customFormat="1" x14ac:dyDescent="0.25">
      <c r="C112" s="5">
        <v>110</v>
      </c>
      <c r="D112" s="6">
        <v>6000030352</v>
      </c>
      <c r="E112" s="6" t="s">
        <v>10</v>
      </c>
      <c r="F112" s="6" t="s">
        <v>6</v>
      </c>
      <c r="G112" s="7">
        <v>45197</v>
      </c>
      <c r="H112" s="6" t="s">
        <v>131</v>
      </c>
      <c r="I112" s="6">
        <v>2023</v>
      </c>
      <c r="J112" s="6">
        <v>9</v>
      </c>
      <c r="K112" s="6" t="s">
        <v>62</v>
      </c>
      <c r="L112" s="6" t="s">
        <v>65</v>
      </c>
      <c r="M112" s="8">
        <v>20953</v>
      </c>
    </row>
    <row r="113" spans="3:13" s="17" customFormat="1" x14ac:dyDescent="0.25">
      <c r="C113" s="5">
        <v>111</v>
      </c>
      <c r="D113" s="6">
        <v>6000030627</v>
      </c>
      <c r="E113" s="6" t="s">
        <v>33</v>
      </c>
      <c r="F113" s="6" t="s">
        <v>9</v>
      </c>
      <c r="G113" s="7">
        <v>45201</v>
      </c>
      <c r="H113" s="6" t="s">
        <v>132</v>
      </c>
      <c r="I113" s="6">
        <v>2023</v>
      </c>
      <c r="J113" s="6">
        <v>10</v>
      </c>
      <c r="K113" s="6" t="s">
        <v>62</v>
      </c>
      <c r="L113" s="6" t="s">
        <v>65</v>
      </c>
      <c r="M113" s="8">
        <v>2012.5</v>
      </c>
    </row>
    <row r="114" spans="3:13" s="17" customFormat="1" x14ac:dyDescent="0.25">
      <c r="C114" s="5">
        <v>112</v>
      </c>
      <c r="D114" s="6">
        <v>6000031052</v>
      </c>
      <c r="E114" s="6" t="s">
        <v>66</v>
      </c>
      <c r="F114" s="6" t="s">
        <v>6</v>
      </c>
      <c r="G114" s="7">
        <v>45204</v>
      </c>
      <c r="H114" s="6" t="s">
        <v>132</v>
      </c>
      <c r="I114" s="6">
        <v>2023</v>
      </c>
      <c r="J114" s="6">
        <v>10</v>
      </c>
      <c r="K114" s="6" t="s">
        <v>62</v>
      </c>
      <c r="L114" s="6" t="s">
        <v>63</v>
      </c>
      <c r="M114" s="8">
        <v>280.60000000000002</v>
      </c>
    </row>
    <row r="115" spans="3:13" s="17" customFormat="1" x14ac:dyDescent="0.25">
      <c r="C115" s="5">
        <v>113</v>
      </c>
      <c r="D115" s="6">
        <v>6000031114</v>
      </c>
      <c r="E115" s="6" t="s">
        <v>18</v>
      </c>
      <c r="F115" s="6" t="s">
        <v>6</v>
      </c>
      <c r="G115" s="7">
        <v>45207</v>
      </c>
      <c r="H115" s="6" t="s">
        <v>132</v>
      </c>
      <c r="I115" s="6">
        <v>2023</v>
      </c>
      <c r="J115" s="6">
        <v>10</v>
      </c>
      <c r="K115" s="6" t="s">
        <v>62</v>
      </c>
      <c r="L115" s="6" t="s">
        <v>65</v>
      </c>
      <c r="M115" s="8">
        <v>10367.25</v>
      </c>
    </row>
    <row r="116" spans="3:13" s="17" customFormat="1" x14ac:dyDescent="0.25">
      <c r="C116" s="5">
        <v>114</v>
      </c>
      <c r="D116" s="6">
        <v>6000031454</v>
      </c>
      <c r="E116" s="6" t="s">
        <v>23</v>
      </c>
      <c r="F116" s="6" t="s">
        <v>9</v>
      </c>
      <c r="G116" s="7">
        <v>45209</v>
      </c>
      <c r="H116" s="6" t="s">
        <v>132</v>
      </c>
      <c r="I116" s="6">
        <v>2023</v>
      </c>
      <c r="J116" s="6">
        <v>10</v>
      </c>
      <c r="K116" s="6" t="s">
        <v>67</v>
      </c>
      <c r="L116" s="6" t="s">
        <v>63</v>
      </c>
      <c r="M116" s="8">
        <v>64089.5</v>
      </c>
    </row>
    <row r="117" spans="3:13" s="17" customFormat="1" x14ac:dyDescent="0.25">
      <c r="C117" s="5">
        <v>115</v>
      </c>
      <c r="D117" s="6">
        <v>6000031557</v>
      </c>
      <c r="E117" s="6" t="s">
        <v>36</v>
      </c>
      <c r="F117" s="6" t="s">
        <v>9</v>
      </c>
      <c r="G117" s="7">
        <v>45210</v>
      </c>
      <c r="H117" s="6" t="s">
        <v>132</v>
      </c>
      <c r="I117" s="6">
        <v>2023</v>
      </c>
      <c r="J117" s="6">
        <v>10</v>
      </c>
      <c r="K117" s="6" t="s">
        <v>62</v>
      </c>
      <c r="L117" s="6" t="s">
        <v>65</v>
      </c>
      <c r="M117" s="8">
        <v>1775.6</v>
      </c>
    </row>
    <row r="118" spans="3:13" s="17" customFormat="1" x14ac:dyDescent="0.25">
      <c r="C118" s="5">
        <v>116</v>
      </c>
      <c r="D118" s="6">
        <v>6000031628</v>
      </c>
      <c r="E118" s="6" t="s">
        <v>129</v>
      </c>
      <c r="F118" s="6" t="s">
        <v>17</v>
      </c>
      <c r="G118" s="7">
        <v>45211</v>
      </c>
      <c r="H118" s="6" t="s">
        <v>132</v>
      </c>
      <c r="I118" s="6">
        <v>2023</v>
      </c>
      <c r="J118" s="6">
        <v>10</v>
      </c>
      <c r="K118" s="6" t="s">
        <v>62</v>
      </c>
      <c r="L118" s="6" t="s">
        <v>65</v>
      </c>
      <c r="M118" s="8">
        <v>62485.25</v>
      </c>
    </row>
    <row r="119" spans="3:13" s="17" customFormat="1" x14ac:dyDescent="0.25">
      <c r="C119" s="5">
        <v>117</v>
      </c>
      <c r="D119" s="6">
        <v>6000032242</v>
      </c>
      <c r="E119" s="6" t="s">
        <v>16</v>
      </c>
      <c r="F119" s="6" t="s">
        <v>6</v>
      </c>
      <c r="G119" s="7">
        <v>45217</v>
      </c>
      <c r="H119" s="6" t="s">
        <v>132</v>
      </c>
      <c r="I119" s="6">
        <v>2023</v>
      </c>
      <c r="J119" s="6">
        <v>10</v>
      </c>
      <c r="K119" s="6" t="s">
        <v>62</v>
      </c>
      <c r="L119" s="6" t="s">
        <v>65</v>
      </c>
      <c r="M119" s="8">
        <v>25540.35</v>
      </c>
    </row>
    <row r="120" spans="3:13" s="17" customFormat="1" x14ac:dyDescent="0.25">
      <c r="C120" s="5">
        <v>118</v>
      </c>
      <c r="D120" s="6">
        <v>6000032278</v>
      </c>
      <c r="E120" s="6" t="s">
        <v>129</v>
      </c>
      <c r="F120" s="6" t="s">
        <v>20</v>
      </c>
      <c r="G120" s="7">
        <v>45217</v>
      </c>
      <c r="H120" s="6" t="s">
        <v>132</v>
      </c>
      <c r="I120" s="6">
        <v>2023</v>
      </c>
      <c r="J120" s="6">
        <v>10</v>
      </c>
      <c r="K120" s="6" t="s">
        <v>62</v>
      </c>
      <c r="L120" s="6" t="s">
        <v>65</v>
      </c>
      <c r="M120" s="8">
        <v>7115.05</v>
      </c>
    </row>
    <row r="121" spans="3:13" s="17" customFormat="1" x14ac:dyDescent="0.25">
      <c r="C121" s="5">
        <v>119</v>
      </c>
      <c r="D121" s="6">
        <v>6000032494</v>
      </c>
      <c r="E121" s="6" t="s">
        <v>14</v>
      </c>
      <c r="F121" s="6" t="s">
        <v>15</v>
      </c>
      <c r="G121" s="7">
        <v>45220</v>
      </c>
      <c r="H121" s="6" t="s">
        <v>132</v>
      </c>
      <c r="I121" s="6">
        <v>2023</v>
      </c>
      <c r="J121" s="6">
        <v>10</v>
      </c>
      <c r="K121" s="6" t="s">
        <v>62</v>
      </c>
      <c r="L121" s="6" t="s">
        <v>65</v>
      </c>
      <c r="M121" s="8">
        <v>20988.65</v>
      </c>
    </row>
    <row r="122" spans="3:13" s="17" customFormat="1" x14ac:dyDescent="0.25">
      <c r="C122" s="5">
        <v>120</v>
      </c>
      <c r="D122" s="6">
        <v>6000032670</v>
      </c>
      <c r="E122" s="6" t="s">
        <v>129</v>
      </c>
      <c r="F122" s="6" t="s">
        <v>20</v>
      </c>
      <c r="G122" s="7">
        <v>45222</v>
      </c>
      <c r="H122" s="6" t="s">
        <v>132</v>
      </c>
      <c r="I122" s="6">
        <v>2023</v>
      </c>
      <c r="J122" s="6">
        <v>10</v>
      </c>
      <c r="K122" s="6" t="s">
        <v>62</v>
      </c>
      <c r="L122" s="6" t="s">
        <v>65</v>
      </c>
      <c r="M122" s="8">
        <v>1345.5</v>
      </c>
    </row>
    <row r="123" spans="3:13" s="17" customFormat="1" x14ac:dyDescent="0.25">
      <c r="C123" s="5">
        <v>121</v>
      </c>
      <c r="D123" s="6">
        <v>6000032817</v>
      </c>
      <c r="E123" s="6" t="s">
        <v>13</v>
      </c>
      <c r="F123" s="6" t="s">
        <v>7</v>
      </c>
      <c r="G123" s="7">
        <v>45223</v>
      </c>
      <c r="H123" s="6" t="s">
        <v>132</v>
      </c>
      <c r="I123" s="6">
        <v>2023</v>
      </c>
      <c r="J123" s="6">
        <v>10</v>
      </c>
      <c r="K123" s="6" t="s">
        <v>62</v>
      </c>
      <c r="L123" s="6" t="s">
        <v>65</v>
      </c>
      <c r="M123" s="8">
        <v>1552.5</v>
      </c>
    </row>
    <row r="124" spans="3:13" s="17" customFormat="1" x14ac:dyDescent="0.25">
      <c r="C124" s="5">
        <v>122</v>
      </c>
      <c r="D124" s="6">
        <v>6000032961</v>
      </c>
      <c r="E124" s="6" t="s">
        <v>12</v>
      </c>
      <c r="F124" s="6" t="s">
        <v>6</v>
      </c>
      <c r="G124" s="7">
        <v>45224</v>
      </c>
      <c r="H124" s="6" t="s">
        <v>132</v>
      </c>
      <c r="I124" s="6">
        <v>2023</v>
      </c>
      <c r="J124" s="6">
        <v>10</v>
      </c>
      <c r="K124" s="6" t="s">
        <v>62</v>
      </c>
      <c r="L124" s="6" t="s">
        <v>65</v>
      </c>
      <c r="M124" s="8">
        <v>41459.800000000003</v>
      </c>
    </row>
    <row r="125" spans="3:13" s="17" customFormat="1" x14ac:dyDescent="0.25">
      <c r="C125" s="5">
        <v>123</v>
      </c>
      <c r="D125" s="6">
        <v>6000032981</v>
      </c>
      <c r="E125" s="6" t="s">
        <v>14</v>
      </c>
      <c r="F125" s="6" t="s">
        <v>9</v>
      </c>
      <c r="G125" s="7">
        <v>45224</v>
      </c>
      <c r="H125" s="6" t="s">
        <v>132</v>
      </c>
      <c r="I125" s="6">
        <v>2023</v>
      </c>
      <c r="J125" s="6">
        <v>10</v>
      </c>
      <c r="K125" s="6" t="s">
        <v>62</v>
      </c>
      <c r="L125" s="6" t="s">
        <v>65</v>
      </c>
      <c r="M125" s="8">
        <v>185512.25</v>
      </c>
    </row>
    <row r="126" spans="3:13" s="17" customFormat="1" x14ac:dyDescent="0.25">
      <c r="C126" s="5">
        <v>124</v>
      </c>
      <c r="D126" s="6">
        <v>6000032962</v>
      </c>
      <c r="E126" s="6" t="s">
        <v>12</v>
      </c>
      <c r="F126" s="6" t="s">
        <v>6</v>
      </c>
      <c r="G126" s="7">
        <v>45224</v>
      </c>
      <c r="H126" s="6" t="s">
        <v>132</v>
      </c>
      <c r="I126" s="6">
        <v>2023</v>
      </c>
      <c r="J126" s="6">
        <v>10</v>
      </c>
      <c r="K126" s="6" t="s">
        <v>62</v>
      </c>
      <c r="L126" s="6" t="s">
        <v>65</v>
      </c>
      <c r="M126" s="8">
        <v>123909.05</v>
      </c>
    </row>
    <row r="127" spans="3:13" s="17" customFormat="1" x14ac:dyDescent="0.25">
      <c r="C127" s="5">
        <v>125</v>
      </c>
      <c r="D127" s="6">
        <v>6000033131</v>
      </c>
      <c r="E127" s="6" t="s">
        <v>66</v>
      </c>
      <c r="F127" s="6" t="s">
        <v>9</v>
      </c>
      <c r="G127" s="7">
        <v>45225</v>
      </c>
      <c r="H127" s="6" t="s">
        <v>132</v>
      </c>
      <c r="I127" s="6">
        <v>2023</v>
      </c>
      <c r="J127" s="6">
        <v>10</v>
      </c>
      <c r="K127" s="6" t="s">
        <v>62</v>
      </c>
      <c r="L127" s="6" t="s">
        <v>65</v>
      </c>
      <c r="M127" s="8">
        <v>17680.099999999999</v>
      </c>
    </row>
    <row r="128" spans="3:13" s="17" customFormat="1" x14ac:dyDescent="0.25">
      <c r="C128" s="5">
        <v>126</v>
      </c>
      <c r="D128" s="6">
        <v>6000033130</v>
      </c>
      <c r="E128" s="6" t="s">
        <v>66</v>
      </c>
      <c r="F128" s="6" t="s">
        <v>6</v>
      </c>
      <c r="G128" s="7">
        <v>45225</v>
      </c>
      <c r="H128" s="6" t="s">
        <v>132</v>
      </c>
      <c r="I128" s="6">
        <v>2023</v>
      </c>
      <c r="J128" s="6">
        <v>10</v>
      </c>
      <c r="K128" s="6" t="s">
        <v>68</v>
      </c>
      <c r="L128" s="6" t="s">
        <v>65</v>
      </c>
      <c r="M128" s="8">
        <v>3445.4</v>
      </c>
    </row>
    <row r="129" spans="3:13" s="17" customFormat="1" x14ac:dyDescent="0.25">
      <c r="C129" s="5">
        <v>127</v>
      </c>
      <c r="D129" s="6">
        <v>6000033129</v>
      </c>
      <c r="E129" s="6" t="s">
        <v>66</v>
      </c>
      <c r="F129" s="6" t="s">
        <v>6</v>
      </c>
      <c r="G129" s="7">
        <v>45225</v>
      </c>
      <c r="H129" s="6" t="s">
        <v>132</v>
      </c>
      <c r="I129" s="6">
        <v>2023</v>
      </c>
      <c r="J129" s="6">
        <v>10</v>
      </c>
      <c r="K129" s="6" t="s">
        <v>62</v>
      </c>
      <c r="L129" s="6" t="s">
        <v>63</v>
      </c>
      <c r="M129" s="8">
        <v>1276.5</v>
      </c>
    </row>
    <row r="130" spans="3:13" s="17" customFormat="1" x14ac:dyDescent="0.25">
      <c r="C130" s="5">
        <v>128</v>
      </c>
      <c r="D130" s="6">
        <v>6000033154</v>
      </c>
      <c r="E130" s="6" t="s">
        <v>129</v>
      </c>
      <c r="F130" s="6" t="s">
        <v>11</v>
      </c>
      <c r="G130" s="7">
        <v>45225</v>
      </c>
      <c r="H130" s="6" t="s">
        <v>132</v>
      </c>
      <c r="I130" s="6">
        <v>2023</v>
      </c>
      <c r="J130" s="6">
        <v>10</v>
      </c>
      <c r="K130" s="6" t="s">
        <v>64</v>
      </c>
      <c r="L130" s="6" t="s">
        <v>65</v>
      </c>
      <c r="M130" s="8">
        <v>6313.5</v>
      </c>
    </row>
    <row r="131" spans="3:13" s="17" customFormat="1" x14ac:dyDescent="0.25">
      <c r="C131" s="5">
        <v>129</v>
      </c>
      <c r="D131" s="6">
        <v>6000033367</v>
      </c>
      <c r="E131" s="6" t="s">
        <v>66</v>
      </c>
      <c r="F131" s="6" t="s">
        <v>6</v>
      </c>
      <c r="G131" s="7">
        <v>45228</v>
      </c>
      <c r="H131" s="6" t="s">
        <v>132</v>
      </c>
      <c r="I131" s="6">
        <v>2023</v>
      </c>
      <c r="J131" s="6">
        <v>10</v>
      </c>
      <c r="K131" s="6" t="s">
        <v>62</v>
      </c>
      <c r="L131" s="6" t="s">
        <v>65</v>
      </c>
      <c r="M131" s="8">
        <v>1576.65</v>
      </c>
    </row>
    <row r="132" spans="3:13" s="17" customFormat="1" x14ac:dyDescent="0.25">
      <c r="C132" s="5">
        <v>130</v>
      </c>
      <c r="D132" s="6">
        <v>6000033462</v>
      </c>
      <c r="E132" s="6" t="s">
        <v>10</v>
      </c>
      <c r="F132" s="6" t="s">
        <v>6</v>
      </c>
      <c r="G132" s="7">
        <v>45229</v>
      </c>
      <c r="H132" s="6" t="s">
        <v>132</v>
      </c>
      <c r="I132" s="6">
        <v>2023</v>
      </c>
      <c r="J132" s="6">
        <v>10</v>
      </c>
      <c r="K132" s="6" t="s">
        <v>62</v>
      </c>
      <c r="L132" s="6" t="s">
        <v>65</v>
      </c>
      <c r="M132" s="8">
        <v>25679.5</v>
      </c>
    </row>
    <row r="133" spans="3:13" s="17" customFormat="1" x14ac:dyDescent="0.25">
      <c r="C133" s="5">
        <v>131</v>
      </c>
      <c r="D133" s="6">
        <v>6000033591</v>
      </c>
      <c r="E133" s="6" t="s">
        <v>8</v>
      </c>
      <c r="F133" s="6" t="s">
        <v>9</v>
      </c>
      <c r="G133" s="7">
        <v>45230</v>
      </c>
      <c r="H133" s="6" t="s">
        <v>132</v>
      </c>
      <c r="I133" s="6">
        <v>2023</v>
      </c>
      <c r="J133" s="6">
        <v>10</v>
      </c>
      <c r="K133" s="6" t="s">
        <v>62</v>
      </c>
      <c r="L133" s="6" t="s">
        <v>63</v>
      </c>
      <c r="M133" s="8">
        <v>120426.85</v>
      </c>
    </row>
    <row r="134" spans="3:13" s="17" customFormat="1" x14ac:dyDescent="0.25">
      <c r="C134" s="5">
        <v>132</v>
      </c>
      <c r="D134" s="6">
        <v>6000033585</v>
      </c>
      <c r="E134" s="6" t="s">
        <v>8</v>
      </c>
      <c r="F134" s="6" t="s">
        <v>9</v>
      </c>
      <c r="G134" s="7">
        <v>45230</v>
      </c>
      <c r="H134" s="6" t="s">
        <v>132</v>
      </c>
      <c r="I134" s="6">
        <v>2023</v>
      </c>
      <c r="J134" s="6">
        <v>10</v>
      </c>
      <c r="K134" s="6" t="s">
        <v>64</v>
      </c>
      <c r="L134" s="6" t="s">
        <v>65</v>
      </c>
      <c r="M134" s="8">
        <v>5869.6</v>
      </c>
    </row>
    <row r="135" spans="3:13" s="17" customFormat="1" x14ac:dyDescent="0.25">
      <c r="C135" s="5">
        <v>133</v>
      </c>
      <c r="D135" s="6">
        <v>6000033572</v>
      </c>
      <c r="E135" s="6" t="s">
        <v>8</v>
      </c>
      <c r="F135" s="6" t="s">
        <v>9</v>
      </c>
      <c r="G135" s="7">
        <v>45230</v>
      </c>
      <c r="H135" s="6" t="s">
        <v>132</v>
      </c>
      <c r="I135" s="6">
        <v>2023</v>
      </c>
      <c r="J135" s="6">
        <v>10</v>
      </c>
      <c r="K135" s="6" t="s">
        <v>62</v>
      </c>
      <c r="L135" s="6" t="s">
        <v>65</v>
      </c>
      <c r="M135" s="8">
        <v>6670</v>
      </c>
    </row>
    <row r="136" spans="3:13" s="17" customFormat="1" x14ac:dyDescent="0.25">
      <c r="C136" s="5">
        <v>134</v>
      </c>
      <c r="D136" s="6">
        <v>6000033557</v>
      </c>
      <c r="E136" s="6" t="s">
        <v>8</v>
      </c>
      <c r="F136" s="6" t="s">
        <v>9</v>
      </c>
      <c r="G136" s="7">
        <v>45230</v>
      </c>
      <c r="H136" s="6" t="s">
        <v>132</v>
      </c>
      <c r="I136" s="6">
        <v>2023</v>
      </c>
      <c r="J136" s="6">
        <v>10</v>
      </c>
      <c r="K136" s="6" t="s">
        <v>62</v>
      </c>
      <c r="L136" s="6" t="s">
        <v>63</v>
      </c>
      <c r="M136" s="8">
        <v>16761.25</v>
      </c>
    </row>
    <row r="137" spans="3:13" s="17" customFormat="1" x14ac:dyDescent="0.25">
      <c r="C137" s="5">
        <v>135</v>
      </c>
      <c r="D137" s="6">
        <v>6000033598</v>
      </c>
      <c r="E137" s="6" t="s">
        <v>8</v>
      </c>
      <c r="F137" s="6" t="s">
        <v>9</v>
      </c>
      <c r="G137" s="7">
        <v>45230</v>
      </c>
      <c r="H137" s="6" t="s">
        <v>132</v>
      </c>
      <c r="I137" s="6">
        <v>2023</v>
      </c>
      <c r="J137" s="6">
        <v>10</v>
      </c>
      <c r="K137" s="6" t="s">
        <v>62</v>
      </c>
      <c r="L137" s="6" t="s">
        <v>63</v>
      </c>
      <c r="M137" s="8">
        <v>44131.25</v>
      </c>
    </row>
    <row r="138" spans="3:13" s="17" customFormat="1" x14ac:dyDescent="0.25">
      <c r="C138" s="5">
        <v>136</v>
      </c>
      <c r="D138" s="6">
        <v>6000034081</v>
      </c>
      <c r="E138" s="6" t="s">
        <v>4</v>
      </c>
      <c r="F138" s="6" t="s">
        <v>6</v>
      </c>
      <c r="G138" s="7">
        <v>45236</v>
      </c>
      <c r="H138" s="6" t="s">
        <v>133</v>
      </c>
      <c r="I138" s="6">
        <v>2023</v>
      </c>
      <c r="J138" s="6">
        <v>11</v>
      </c>
      <c r="K138" s="6" t="s">
        <v>62</v>
      </c>
      <c r="L138" s="6" t="s">
        <v>65</v>
      </c>
      <c r="M138" s="8">
        <v>287.5</v>
      </c>
    </row>
    <row r="139" spans="3:13" s="17" customFormat="1" x14ac:dyDescent="0.25">
      <c r="C139" s="5">
        <v>137</v>
      </c>
      <c r="D139" s="6">
        <v>6000034065</v>
      </c>
      <c r="E139" s="6" t="s">
        <v>4</v>
      </c>
      <c r="F139" s="6" t="s">
        <v>6</v>
      </c>
      <c r="G139" s="7">
        <v>45236</v>
      </c>
      <c r="H139" s="6" t="s">
        <v>133</v>
      </c>
      <c r="I139" s="6">
        <v>2023</v>
      </c>
      <c r="J139" s="6">
        <v>11</v>
      </c>
      <c r="K139" s="6" t="s">
        <v>62</v>
      </c>
      <c r="L139" s="6" t="s">
        <v>65</v>
      </c>
      <c r="M139" s="8">
        <v>1552.5</v>
      </c>
    </row>
    <row r="140" spans="3:13" s="17" customFormat="1" x14ac:dyDescent="0.25">
      <c r="C140" s="5">
        <v>138</v>
      </c>
      <c r="D140" s="6">
        <v>6000034333</v>
      </c>
      <c r="E140" s="6" t="s">
        <v>16</v>
      </c>
      <c r="F140" s="6" t="s">
        <v>6</v>
      </c>
      <c r="G140" s="7">
        <v>45238</v>
      </c>
      <c r="H140" s="6" t="s">
        <v>133</v>
      </c>
      <c r="I140" s="6">
        <v>2023</v>
      </c>
      <c r="J140" s="6">
        <v>11</v>
      </c>
      <c r="K140" s="6" t="s">
        <v>62</v>
      </c>
      <c r="L140" s="6" t="s">
        <v>65</v>
      </c>
      <c r="M140" s="8">
        <v>8855</v>
      </c>
    </row>
    <row r="141" spans="3:13" s="17" customFormat="1" x14ac:dyDescent="0.25">
      <c r="C141" s="5">
        <v>139</v>
      </c>
      <c r="D141" s="6">
        <v>6000034836</v>
      </c>
      <c r="E141" s="6" t="s">
        <v>66</v>
      </c>
      <c r="F141" s="6" t="s">
        <v>7</v>
      </c>
      <c r="G141" s="7">
        <v>45243</v>
      </c>
      <c r="H141" s="6" t="s">
        <v>133</v>
      </c>
      <c r="I141" s="6">
        <v>2023</v>
      </c>
      <c r="J141" s="6">
        <v>11</v>
      </c>
      <c r="K141" s="6" t="s">
        <v>62</v>
      </c>
      <c r="L141" s="6" t="s">
        <v>65</v>
      </c>
      <c r="M141" s="8">
        <v>466.9</v>
      </c>
    </row>
    <row r="142" spans="3:13" s="17" customFormat="1" x14ac:dyDescent="0.25">
      <c r="C142" s="5">
        <v>140</v>
      </c>
      <c r="D142" s="6">
        <v>6000034841</v>
      </c>
      <c r="E142" s="6" t="s">
        <v>69</v>
      </c>
      <c r="F142" s="6" t="s">
        <v>15</v>
      </c>
      <c r="G142" s="7">
        <v>45243</v>
      </c>
      <c r="H142" s="6" t="s">
        <v>133</v>
      </c>
      <c r="I142" s="6">
        <v>2023</v>
      </c>
      <c r="J142" s="6">
        <v>11</v>
      </c>
      <c r="K142" s="6" t="s">
        <v>62</v>
      </c>
      <c r="L142" s="6" t="s">
        <v>65</v>
      </c>
      <c r="M142" s="8">
        <v>72650.100000000006</v>
      </c>
    </row>
    <row r="143" spans="3:13" s="17" customFormat="1" x14ac:dyDescent="0.25">
      <c r="C143" s="5">
        <v>141</v>
      </c>
      <c r="D143" s="6">
        <v>6000034894</v>
      </c>
      <c r="E143" s="6" t="s">
        <v>70</v>
      </c>
      <c r="F143" s="6" t="s">
        <v>11</v>
      </c>
      <c r="G143" s="7">
        <v>45243</v>
      </c>
      <c r="H143" s="6" t="s">
        <v>133</v>
      </c>
      <c r="I143" s="6">
        <v>2023</v>
      </c>
      <c r="J143" s="6">
        <v>11</v>
      </c>
      <c r="K143" s="6" t="s">
        <v>62</v>
      </c>
      <c r="L143" s="6" t="s">
        <v>65</v>
      </c>
      <c r="M143" s="8">
        <v>1656</v>
      </c>
    </row>
    <row r="144" spans="3:13" s="17" customFormat="1" x14ac:dyDescent="0.25">
      <c r="C144" s="5">
        <v>142</v>
      </c>
      <c r="D144" s="6">
        <v>6000034901</v>
      </c>
      <c r="E144" s="6" t="s">
        <v>66</v>
      </c>
      <c r="F144" s="6" t="s">
        <v>6</v>
      </c>
      <c r="G144" s="7">
        <v>45244</v>
      </c>
      <c r="H144" s="6" t="s">
        <v>133</v>
      </c>
      <c r="I144" s="6">
        <v>2023</v>
      </c>
      <c r="J144" s="6">
        <v>11</v>
      </c>
      <c r="K144" s="6" t="s">
        <v>67</v>
      </c>
      <c r="L144" s="6" t="s">
        <v>63</v>
      </c>
      <c r="M144" s="8">
        <v>6284.75</v>
      </c>
    </row>
    <row r="145" spans="3:13" s="17" customFormat="1" x14ac:dyDescent="0.25">
      <c r="C145" s="5">
        <v>143</v>
      </c>
      <c r="D145" s="6">
        <v>6000034935</v>
      </c>
      <c r="E145" s="6" t="s">
        <v>16</v>
      </c>
      <c r="F145" s="6" t="s">
        <v>6</v>
      </c>
      <c r="G145" s="7">
        <v>45244</v>
      </c>
      <c r="H145" s="6" t="s">
        <v>133</v>
      </c>
      <c r="I145" s="6">
        <v>2023</v>
      </c>
      <c r="J145" s="6">
        <v>11</v>
      </c>
      <c r="K145" s="6" t="s">
        <v>62</v>
      </c>
      <c r="L145" s="6" t="s">
        <v>65</v>
      </c>
      <c r="M145" s="8">
        <v>2052.75</v>
      </c>
    </row>
    <row r="146" spans="3:13" s="17" customFormat="1" x14ac:dyDescent="0.25">
      <c r="C146" s="5">
        <v>144</v>
      </c>
      <c r="D146" s="6">
        <v>6000035022</v>
      </c>
      <c r="E146" s="6" t="s">
        <v>71</v>
      </c>
      <c r="F146" s="6" t="s">
        <v>17</v>
      </c>
      <c r="G146" s="7">
        <v>45244</v>
      </c>
      <c r="H146" s="6" t="s">
        <v>133</v>
      </c>
      <c r="I146" s="6">
        <v>2023</v>
      </c>
      <c r="J146" s="6">
        <v>11</v>
      </c>
      <c r="K146" s="6" t="s">
        <v>62</v>
      </c>
      <c r="L146" s="6" t="s">
        <v>65</v>
      </c>
      <c r="M146" s="8">
        <v>172.5</v>
      </c>
    </row>
    <row r="147" spans="3:13" s="17" customFormat="1" x14ac:dyDescent="0.25">
      <c r="C147" s="5">
        <v>145</v>
      </c>
      <c r="D147" s="6">
        <v>6000035026</v>
      </c>
      <c r="E147" s="6" t="s">
        <v>8</v>
      </c>
      <c r="F147" s="6" t="s">
        <v>9</v>
      </c>
      <c r="G147" s="7">
        <v>45244</v>
      </c>
      <c r="H147" s="6" t="s">
        <v>133</v>
      </c>
      <c r="I147" s="6">
        <v>2023</v>
      </c>
      <c r="J147" s="6">
        <v>11</v>
      </c>
      <c r="K147" s="6" t="s">
        <v>62</v>
      </c>
      <c r="L147" s="6" t="s">
        <v>63</v>
      </c>
      <c r="M147" s="8">
        <v>16748.599999999999</v>
      </c>
    </row>
    <row r="148" spans="3:13" s="17" customFormat="1" x14ac:dyDescent="0.25">
      <c r="C148" s="5">
        <v>146</v>
      </c>
      <c r="D148" s="6">
        <v>6000035156</v>
      </c>
      <c r="E148" s="6" t="s">
        <v>66</v>
      </c>
      <c r="F148" s="6" t="s">
        <v>7</v>
      </c>
      <c r="G148" s="7">
        <v>45245</v>
      </c>
      <c r="H148" s="6" t="s">
        <v>133</v>
      </c>
      <c r="I148" s="6">
        <v>2023</v>
      </c>
      <c r="J148" s="6">
        <v>11</v>
      </c>
      <c r="K148" s="6" t="s">
        <v>62</v>
      </c>
      <c r="L148" s="6" t="s">
        <v>65</v>
      </c>
      <c r="M148" s="8">
        <v>2328.75</v>
      </c>
    </row>
    <row r="149" spans="3:13" s="17" customFormat="1" x14ac:dyDescent="0.25">
      <c r="C149" s="5">
        <v>147</v>
      </c>
      <c r="D149" s="6">
        <v>6000035256</v>
      </c>
      <c r="E149" s="6" t="s">
        <v>66</v>
      </c>
      <c r="F149" s="6" t="s">
        <v>6</v>
      </c>
      <c r="G149" s="7">
        <v>45246</v>
      </c>
      <c r="H149" s="6" t="s">
        <v>133</v>
      </c>
      <c r="I149" s="6">
        <v>2023</v>
      </c>
      <c r="J149" s="6">
        <v>11</v>
      </c>
      <c r="K149" s="6" t="s">
        <v>62</v>
      </c>
      <c r="L149" s="6" t="s">
        <v>63</v>
      </c>
      <c r="M149" s="8">
        <v>7860.25</v>
      </c>
    </row>
    <row r="150" spans="3:13" s="17" customFormat="1" x14ac:dyDescent="0.25">
      <c r="C150" s="5">
        <v>148</v>
      </c>
      <c r="D150" s="6">
        <v>6000035232</v>
      </c>
      <c r="E150" s="6" t="s">
        <v>66</v>
      </c>
      <c r="F150" s="6" t="s">
        <v>28</v>
      </c>
      <c r="G150" s="7">
        <v>45246</v>
      </c>
      <c r="H150" s="6" t="s">
        <v>133</v>
      </c>
      <c r="I150" s="6">
        <v>2023</v>
      </c>
      <c r="J150" s="6">
        <v>11</v>
      </c>
      <c r="K150" s="6" t="s">
        <v>62</v>
      </c>
      <c r="L150" s="6" t="s">
        <v>65</v>
      </c>
      <c r="M150" s="8">
        <v>2760</v>
      </c>
    </row>
    <row r="151" spans="3:13" s="17" customFormat="1" x14ac:dyDescent="0.25">
      <c r="C151" s="5">
        <v>149</v>
      </c>
      <c r="D151" s="6">
        <v>6000035217</v>
      </c>
      <c r="E151" s="6" t="s">
        <v>66</v>
      </c>
      <c r="F151" s="6" t="s">
        <v>6</v>
      </c>
      <c r="G151" s="7">
        <v>45246</v>
      </c>
      <c r="H151" s="6" t="s">
        <v>133</v>
      </c>
      <c r="I151" s="6">
        <v>2023</v>
      </c>
      <c r="J151" s="6">
        <v>11</v>
      </c>
      <c r="K151" s="6" t="s">
        <v>62</v>
      </c>
      <c r="L151" s="6" t="s">
        <v>65</v>
      </c>
      <c r="M151" s="8">
        <v>506</v>
      </c>
    </row>
    <row r="152" spans="3:13" s="17" customFormat="1" x14ac:dyDescent="0.25">
      <c r="C152" s="5">
        <v>150</v>
      </c>
      <c r="D152" s="6">
        <v>6000035227</v>
      </c>
      <c r="E152" s="6" t="s">
        <v>66</v>
      </c>
      <c r="F152" s="6" t="s">
        <v>6</v>
      </c>
      <c r="G152" s="7">
        <v>45246</v>
      </c>
      <c r="H152" s="6" t="s">
        <v>133</v>
      </c>
      <c r="I152" s="6">
        <v>2023</v>
      </c>
      <c r="J152" s="6">
        <v>11</v>
      </c>
      <c r="K152" s="6" t="s">
        <v>62</v>
      </c>
      <c r="L152" s="6" t="s">
        <v>65</v>
      </c>
      <c r="M152" s="8">
        <v>241.5</v>
      </c>
    </row>
    <row r="153" spans="3:13" s="17" customFormat="1" x14ac:dyDescent="0.25">
      <c r="C153" s="5">
        <v>151</v>
      </c>
      <c r="D153" s="6">
        <v>6000035298</v>
      </c>
      <c r="E153" s="6" t="s">
        <v>72</v>
      </c>
      <c r="F153" s="6" t="s">
        <v>17</v>
      </c>
      <c r="G153" s="7">
        <v>45248</v>
      </c>
      <c r="H153" s="6" t="s">
        <v>133</v>
      </c>
      <c r="I153" s="6">
        <v>2023</v>
      </c>
      <c r="J153" s="6">
        <v>11</v>
      </c>
      <c r="K153" s="6" t="s">
        <v>62</v>
      </c>
      <c r="L153" s="6" t="s">
        <v>63</v>
      </c>
      <c r="M153" s="8">
        <v>768.2</v>
      </c>
    </row>
    <row r="154" spans="3:13" s="17" customFormat="1" x14ac:dyDescent="0.25">
      <c r="C154" s="5">
        <v>152</v>
      </c>
      <c r="D154" s="6">
        <v>6000035532</v>
      </c>
      <c r="E154" s="6" t="s">
        <v>66</v>
      </c>
      <c r="F154" s="6" t="s">
        <v>6</v>
      </c>
      <c r="G154" s="7">
        <v>45251</v>
      </c>
      <c r="H154" s="6" t="s">
        <v>133</v>
      </c>
      <c r="I154" s="6">
        <v>2023</v>
      </c>
      <c r="J154" s="6">
        <v>11</v>
      </c>
      <c r="K154" s="6" t="s">
        <v>62</v>
      </c>
      <c r="L154" s="6" t="s">
        <v>65</v>
      </c>
      <c r="M154" s="8">
        <v>575</v>
      </c>
    </row>
    <row r="155" spans="3:13" s="17" customFormat="1" x14ac:dyDescent="0.25">
      <c r="C155" s="5">
        <v>153</v>
      </c>
      <c r="D155" s="6">
        <v>6000035523</v>
      </c>
      <c r="E155" s="6" t="s">
        <v>66</v>
      </c>
      <c r="F155" s="6" t="s">
        <v>6</v>
      </c>
      <c r="G155" s="7">
        <v>45251</v>
      </c>
      <c r="H155" s="6" t="s">
        <v>133</v>
      </c>
      <c r="I155" s="6">
        <v>2023</v>
      </c>
      <c r="J155" s="6">
        <v>11</v>
      </c>
      <c r="K155" s="6" t="s">
        <v>62</v>
      </c>
      <c r="L155" s="6" t="s">
        <v>65</v>
      </c>
      <c r="M155" s="8">
        <v>1035</v>
      </c>
    </row>
    <row r="156" spans="3:13" s="17" customFormat="1" x14ac:dyDescent="0.25">
      <c r="C156" s="5">
        <v>154</v>
      </c>
      <c r="D156" s="6">
        <v>6000035522</v>
      </c>
      <c r="E156" s="6" t="s">
        <v>66</v>
      </c>
      <c r="F156" s="6" t="s">
        <v>6</v>
      </c>
      <c r="G156" s="7">
        <v>45251</v>
      </c>
      <c r="H156" s="6" t="s">
        <v>133</v>
      </c>
      <c r="I156" s="6">
        <v>2023</v>
      </c>
      <c r="J156" s="6">
        <v>11</v>
      </c>
      <c r="K156" s="6" t="s">
        <v>62</v>
      </c>
      <c r="L156" s="6" t="s">
        <v>65</v>
      </c>
      <c r="M156" s="8">
        <v>1174.1500000000001</v>
      </c>
    </row>
    <row r="157" spans="3:13" s="17" customFormat="1" x14ac:dyDescent="0.25">
      <c r="C157" s="5">
        <v>155</v>
      </c>
      <c r="D157" s="6">
        <v>6000035703</v>
      </c>
      <c r="E157" s="6" t="s">
        <v>72</v>
      </c>
      <c r="F157" s="6" t="s">
        <v>17</v>
      </c>
      <c r="G157" s="7">
        <v>45252</v>
      </c>
      <c r="H157" s="6" t="s">
        <v>133</v>
      </c>
      <c r="I157" s="6">
        <v>2023</v>
      </c>
      <c r="J157" s="6">
        <v>11</v>
      </c>
      <c r="K157" s="6" t="s">
        <v>62</v>
      </c>
      <c r="L157" s="6" t="s">
        <v>63</v>
      </c>
      <c r="M157" s="8">
        <v>18710.5</v>
      </c>
    </row>
    <row r="158" spans="3:13" s="17" customFormat="1" x14ac:dyDescent="0.25">
      <c r="C158" s="5">
        <v>156</v>
      </c>
      <c r="D158" s="6">
        <v>6000035827</v>
      </c>
      <c r="E158" s="6" t="s">
        <v>73</v>
      </c>
      <c r="F158" s="6" t="s">
        <v>6</v>
      </c>
      <c r="G158" s="7">
        <v>45256</v>
      </c>
      <c r="H158" s="6" t="s">
        <v>133</v>
      </c>
      <c r="I158" s="6">
        <v>2023</v>
      </c>
      <c r="J158" s="6">
        <v>11</v>
      </c>
      <c r="K158" s="6" t="s">
        <v>62</v>
      </c>
      <c r="L158" s="6" t="s">
        <v>65</v>
      </c>
      <c r="M158" s="8">
        <v>4772.5</v>
      </c>
    </row>
    <row r="159" spans="3:13" s="17" customFormat="1" x14ac:dyDescent="0.25">
      <c r="C159" s="5">
        <v>157</v>
      </c>
      <c r="D159" s="6">
        <v>6000036008</v>
      </c>
      <c r="E159" s="6" t="s">
        <v>66</v>
      </c>
      <c r="F159" s="6" t="s">
        <v>6</v>
      </c>
      <c r="G159" s="7">
        <v>45257</v>
      </c>
      <c r="H159" s="6" t="s">
        <v>133</v>
      </c>
      <c r="I159" s="6">
        <v>2023</v>
      </c>
      <c r="J159" s="6">
        <v>11</v>
      </c>
      <c r="K159" s="6" t="s">
        <v>62</v>
      </c>
      <c r="L159" s="6" t="s">
        <v>65</v>
      </c>
      <c r="M159" s="8">
        <v>845.25</v>
      </c>
    </row>
    <row r="160" spans="3:13" s="17" customFormat="1" x14ac:dyDescent="0.25">
      <c r="C160" s="5">
        <v>158</v>
      </c>
      <c r="D160" s="6">
        <v>6000036111</v>
      </c>
      <c r="E160" s="6" t="s">
        <v>66</v>
      </c>
      <c r="F160" s="6" t="s">
        <v>7</v>
      </c>
      <c r="G160" s="7">
        <v>45259</v>
      </c>
      <c r="H160" s="6" t="s">
        <v>133</v>
      </c>
      <c r="I160" s="6">
        <v>2023</v>
      </c>
      <c r="J160" s="6">
        <v>11</v>
      </c>
      <c r="K160" s="6" t="s">
        <v>62</v>
      </c>
      <c r="L160" s="6" t="s">
        <v>65</v>
      </c>
      <c r="M160" s="8">
        <v>902.75</v>
      </c>
    </row>
    <row r="161" spans="3:13" s="17" customFormat="1" x14ac:dyDescent="0.25">
      <c r="C161" s="5">
        <v>159</v>
      </c>
      <c r="D161" s="6">
        <v>6000036227</v>
      </c>
      <c r="E161" s="6" t="s">
        <v>72</v>
      </c>
      <c r="F161" s="6" t="s">
        <v>17</v>
      </c>
      <c r="G161" s="7">
        <v>45260</v>
      </c>
      <c r="H161" s="6" t="s">
        <v>133</v>
      </c>
      <c r="I161" s="6">
        <v>2023</v>
      </c>
      <c r="J161" s="6">
        <v>11</v>
      </c>
      <c r="K161" s="6" t="s">
        <v>62</v>
      </c>
      <c r="L161" s="6" t="s">
        <v>63</v>
      </c>
      <c r="M161" s="8">
        <v>165128.5</v>
      </c>
    </row>
    <row r="162" spans="3:13" s="17" customFormat="1" x14ac:dyDescent="0.25">
      <c r="C162" s="5">
        <v>160</v>
      </c>
      <c r="D162" s="6">
        <v>6000036249</v>
      </c>
      <c r="E162" s="6" t="s">
        <v>8</v>
      </c>
      <c r="F162" s="6" t="s">
        <v>9</v>
      </c>
      <c r="G162" s="7">
        <v>45263</v>
      </c>
      <c r="H162" s="6" t="s">
        <v>134</v>
      </c>
      <c r="I162" s="6">
        <v>2023</v>
      </c>
      <c r="J162" s="6">
        <v>12</v>
      </c>
      <c r="K162" s="6" t="s">
        <v>62</v>
      </c>
      <c r="L162" s="6" t="s">
        <v>65</v>
      </c>
      <c r="M162" s="8">
        <v>2679.5</v>
      </c>
    </row>
    <row r="163" spans="3:13" s="17" customFormat="1" x14ac:dyDescent="0.25">
      <c r="C163" s="5">
        <v>161</v>
      </c>
      <c r="D163" s="6">
        <v>6000036395</v>
      </c>
      <c r="E163" s="6" t="s">
        <v>66</v>
      </c>
      <c r="F163" s="6" t="s">
        <v>6</v>
      </c>
      <c r="G163" s="7">
        <v>45265</v>
      </c>
      <c r="H163" s="6" t="s">
        <v>134</v>
      </c>
      <c r="I163" s="6">
        <v>2023</v>
      </c>
      <c r="J163" s="6">
        <v>12</v>
      </c>
      <c r="K163" s="6" t="s">
        <v>62</v>
      </c>
      <c r="L163" s="6" t="s">
        <v>65</v>
      </c>
      <c r="M163" s="8">
        <v>7318.6</v>
      </c>
    </row>
    <row r="164" spans="3:13" s="17" customFormat="1" x14ac:dyDescent="0.25">
      <c r="C164" s="5">
        <v>162</v>
      </c>
      <c r="D164" s="6">
        <v>6000036362</v>
      </c>
      <c r="E164" s="6" t="s">
        <v>66</v>
      </c>
      <c r="F164" s="6" t="s">
        <v>7</v>
      </c>
      <c r="G164" s="7">
        <v>45265</v>
      </c>
      <c r="H164" s="6" t="s">
        <v>134</v>
      </c>
      <c r="I164" s="6">
        <v>2023</v>
      </c>
      <c r="J164" s="6">
        <v>12</v>
      </c>
      <c r="K164" s="6" t="s">
        <v>62</v>
      </c>
      <c r="L164" s="6" t="s">
        <v>65</v>
      </c>
      <c r="M164" s="8">
        <v>759</v>
      </c>
    </row>
    <row r="165" spans="3:13" s="17" customFormat="1" x14ac:dyDescent="0.25">
      <c r="C165" s="5">
        <v>163</v>
      </c>
      <c r="D165" s="6">
        <v>6000036356</v>
      </c>
      <c r="E165" s="6" t="s">
        <v>66</v>
      </c>
      <c r="F165" s="6" t="s">
        <v>7</v>
      </c>
      <c r="G165" s="7">
        <v>45265</v>
      </c>
      <c r="H165" s="6" t="s">
        <v>134</v>
      </c>
      <c r="I165" s="6">
        <v>2023</v>
      </c>
      <c r="J165" s="6">
        <v>12</v>
      </c>
      <c r="K165" s="6" t="s">
        <v>62</v>
      </c>
      <c r="L165" s="6" t="s">
        <v>65</v>
      </c>
      <c r="M165" s="8">
        <v>414</v>
      </c>
    </row>
    <row r="166" spans="3:13" s="17" customFormat="1" x14ac:dyDescent="0.25">
      <c r="C166" s="5">
        <v>164</v>
      </c>
      <c r="D166" s="6">
        <v>6000036401</v>
      </c>
      <c r="E166" s="6" t="s">
        <v>66</v>
      </c>
      <c r="F166" s="6" t="s">
        <v>7</v>
      </c>
      <c r="G166" s="7">
        <v>45265</v>
      </c>
      <c r="H166" s="6" t="s">
        <v>134</v>
      </c>
      <c r="I166" s="6">
        <v>2023</v>
      </c>
      <c r="J166" s="6">
        <v>12</v>
      </c>
      <c r="K166" s="6" t="s">
        <v>62</v>
      </c>
      <c r="L166" s="6" t="s">
        <v>65</v>
      </c>
      <c r="M166" s="8">
        <v>216.2</v>
      </c>
    </row>
    <row r="167" spans="3:13" s="17" customFormat="1" x14ac:dyDescent="0.25">
      <c r="C167" s="5">
        <v>165</v>
      </c>
      <c r="D167" s="6">
        <v>6000036397</v>
      </c>
      <c r="E167" s="6" t="s">
        <v>66</v>
      </c>
      <c r="F167" s="6" t="s">
        <v>6</v>
      </c>
      <c r="G167" s="7">
        <v>45265</v>
      </c>
      <c r="H167" s="6" t="s">
        <v>134</v>
      </c>
      <c r="I167" s="6">
        <v>2023</v>
      </c>
      <c r="J167" s="6">
        <v>12</v>
      </c>
      <c r="K167" s="6" t="s">
        <v>62</v>
      </c>
      <c r="L167" s="6" t="s">
        <v>65</v>
      </c>
      <c r="M167" s="8">
        <v>189.75</v>
      </c>
    </row>
    <row r="168" spans="3:13" s="17" customFormat="1" x14ac:dyDescent="0.25">
      <c r="C168" s="5">
        <v>166</v>
      </c>
      <c r="D168" s="6">
        <v>6000036474</v>
      </c>
      <c r="E168" s="6" t="s">
        <v>66</v>
      </c>
      <c r="F168" s="6" t="s">
        <v>6</v>
      </c>
      <c r="G168" s="7">
        <v>45270</v>
      </c>
      <c r="H168" s="6" t="s">
        <v>134</v>
      </c>
      <c r="I168" s="6">
        <v>2023</v>
      </c>
      <c r="J168" s="6">
        <v>12</v>
      </c>
      <c r="K168" s="6" t="s">
        <v>62</v>
      </c>
      <c r="L168" s="6" t="s">
        <v>65</v>
      </c>
      <c r="M168" s="8">
        <v>764.75</v>
      </c>
    </row>
    <row r="169" spans="3:13" s="17" customFormat="1" x14ac:dyDescent="0.25">
      <c r="C169" s="5">
        <v>167</v>
      </c>
      <c r="D169" s="6">
        <v>6000036469</v>
      </c>
      <c r="E169" s="6" t="s">
        <v>66</v>
      </c>
      <c r="F169" s="6" t="s">
        <v>6</v>
      </c>
      <c r="G169" s="7">
        <v>45270</v>
      </c>
      <c r="H169" s="6" t="s">
        <v>134</v>
      </c>
      <c r="I169" s="6">
        <v>2023</v>
      </c>
      <c r="J169" s="6">
        <v>12</v>
      </c>
      <c r="K169" s="6" t="s">
        <v>62</v>
      </c>
      <c r="L169" s="6" t="s">
        <v>65</v>
      </c>
      <c r="M169" s="8">
        <v>51.75</v>
      </c>
    </row>
    <row r="170" spans="3:13" s="17" customFormat="1" x14ac:dyDescent="0.25">
      <c r="C170" s="5">
        <v>168</v>
      </c>
      <c r="D170" s="6">
        <v>6000036468</v>
      </c>
      <c r="E170" s="6" t="s">
        <v>66</v>
      </c>
      <c r="F170" s="6" t="s">
        <v>6</v>
      </c>
      <c r="G170" s="7">
        <v>45270</v>
      </c>
      <c r="H170" s="6" t="s">
        <v>134</v>
      </c>
      <c r="I170" s="6">
        <v>2023</v>
      </c>
      <c r="J170" s="6">
        <v>12</v>
      </c>
      <c r="K170" s="6" t="s">
        <v>62</v>
      </c>
      <c r="L170" s="6" t="s">
        <v>65</v>
      </c>
      <c r="M170" s="8">
        <v>4732.25</v>
      </c>
    </row>
    <row r="171" spans="3:13" s="17" customFormat="1" x14ac:dyDescent="0.25">
      <c r="C171" s="5">
        <v>169</v>
      </c>
      <c r="D171" s="6">
        <v>6000037177</v>
      </c>
      <c r="E171" s="6" t="s">
        <v>74</v>
      </c>
      <c r="F171" s="6" t="s">
        <v>17</v>
      </c>
      <c r="G171" s="7">
        <v>45305</v>
      </c>
      <c r="H171" s="6" t="s">
        <v>135</v>
      </c>
      <c r="I171" s="6">
        <v>2024</v>
      </c>
      <c r="J171" s="6">
        <v>13</v>
      </c>
      <c r="K171" s="6" t="s">
        <v>62</v>
      </c>
      <c r="L171" s="6" t="s">
        <v>65</v>
      </c>
      <c r="M171" s="8">
        <v>12075</v>
      </c>
    </row>
    <row r="172" spans="3:13" s="17" customFormat="1" x14ac:dyDescent="0.25">
      <c r="C172" s="5">
        <v>170</v>
      </c>
      <c r="D172" s="6">
        <v>6000037167</v>
      </c>
      <c r="E172" s="6" t="s">
        <v>74</v>
      </c>
      <c r="F172" s="6" t="s">
        <v>6</v>
      </c>
      <c r="G172" s="7">
        <v>45305</v>
      </c>
      <c r="H172" s="6" t="s">
        <v>135</v>
      </c>
      <c r="I172" s="6">
        <v>2024</v>
      </c>
      <c r="J172" s="6">
        <v>13</v>
      </c>
      <c r="K172" s="6" t="s">
        <v>62</v>
      </c>
      <c r="L172" s="6" t="s">
        <v>65</v>
      </c>
      <c r="M172" s="8">
        <v>189.75</v>
      </c>
    </row>
    <row r="173" spans="3:13" s="17" customFormat="1" x14ac:dyDescent="0.25">
      <c r="C173" s="5">
        <v>171</v>
      </c>
      <c r="D173" s="6">
        <v>6000037263</v>
      </c>
      <c r="E173" s="6" t="s">
        <v>66</v>
      </c>
      <c r="F173" s="6" t="s">
        <v>6</v>
      </c>
      <c r="G173" s="7">
        <v>45306</v>
      </c>
      <c r="H173" s="6" t="s">
        <v>135</v>
      </c>
      <c r="I173" s="6">
        <v>2024</v>
      </c>
      <c r="J173" s="6">
        <v>13</v>
      </c>
      <c r="K173" s="6" t="s">
        <v>62</v>
      </c>
      <c r="L173" s="6" t="s">
        <v>65</v>
      </c>
      <c r="M173" s="8">
        <v>667</v>
      </c>
    </row>
    <row r="174" spans="3:13" s="17" customFormat="1" x14ac:dyDescent="0.25">
      <c r="C174" s="5">
        <v>172</v>
      </c>
      <c r="D174" s="6">
        <v>6000037293</v>
      </c>
      <c r="E174" s="6" t="s">
        <v>74</v>
      </c>
      <c r="F174" s="6" t="s">
        <v>28</v>
      </c>
      <c r="G174" s="7">
        <v>45307</v>
      </c>
      <c r="H174" s="6" t="s">
        <v>135</v>
      </c>
      <c r="I174" s="6">
        <v>2024</v>
      </c>
      <c r="J174" s="6">
        <v>13</v>
      </c>
      <c r="K174" s="6" t="s">
        <v>62</v>
      </c>
      <c r="L174" s="6" t="s">
        <v>63</v>
      </c>
      <c r="M174" s="8">
        <v>155.25</v>
      </c>
    </row>
    <row r="175" spans="3:13" s="17" customFormat="1" x14ac:dyDescent="0.25">
      <c r="C175" s="5">
        <v>173</v>
      </c>
      <c r="D175" s="6">
        <v>6000037290</v>
      </c>
      <c r="E175" s="6" t="s">
        <v>74</v>
      </c>
      <c r="F175" s="6" t="s">
        <v>17</v>
      </c>
      <c r="G175" s="7">
        <v>45307</v>
      </c>
      <c r="H175" s="6" t="s">
        <v>135</v>
      </c>
      <c r="I175" s="6">
        <v>2024</v>
      </c>
      <c r="J175" s="6">
        <v>13</v>
      </c>
      <c r="K175" s="6" t="s">
        <v>62</v>
      </c>
      <c r="L175" s="6" t="s">
        <v>65</v>
      </c>
      <c r="M175" s="8">
        <v>6089.25</v>
      </c>
    </row>
    <row r="176" spans="3:13" s="17" customFormat="1" x14ac:dyDescent="0.25">
      <c r="C176" s="5">
        <v>174</v>
      </c>
      <c r="D176" s="6">
        <v>6000037286</v>
      </c>
      <c r="E176" s="6" t="s">
        <v>74</v>
      </c>
      <c r="F176" s="6" t="s">
        <v>31</v>
      </c>
      <c r="G176" s="7">
        <v>45307</v>
      </c>
      <c r="H176" s="6" t="s">
        <v>135</v>
      </c>
      <c r="I176" s="6">
        <v>2024</v>
      </c>
      <c r="J176" s="6">
        <v>13</v>
      </c>
      <c r="K176" s="6" t="s">
        <v>62</v>
      </c>
      <c r="L176" s="6" t="s">
        <v>63</v>
      </c>
      <c r="M176" s="8">
        <v>394.45</v>
      </c>
    </row>
    <row r="177" spans="3:13" s="17" customFormat="1" x14ac:dyDescent="0.25">
      <c r="C177" s="5">
        <v>175</v>
      </c>
      <c r="D177" s="6">
        <v>6000037323</v>
      </c>
      <c r="E177" s="6" t="s">
        <v>74</v>
      </c>
      <c r="F177" s="6" t="s">
        <v>7</v>
      </c>
      <c r="G177" s="7">
        <v>45307</v>
      </c>
      <c r="H177" s="6" t="s">
        <v>135</v>
      </c>
      <c r="I177" s="6">
        <v>2024</v>
      </c>
      <c r="J177" s="6">
        <v>13</v>
      </c>
      <c r="K177" s="6" t="s">
        <v>62</v>
      </c>
      <c r="L177" s="6" t="s">
        <v>65</v>
      </c>
      <c r="M177" s="8">
        <v>1897.5</v>
      </c>
    </row>
    <row r="178" spans="3:13" s="17" customFormat="1" x14ac:dyDescent="0.25">
      <c r="C178" s="5">
        <v>176</v>
      </c>
      <c r="D178" s="6">
        <v>6000037383</v>
      </c>
      <c r="E178" s="6" t="s">
        <v>72</v>
      </c>
      <c r="F178" s="6" t="s">
        <v>17</v>
      </c>
      <c r="G178" s="7">
        <v>45308</v>
      </c>
      <c r="H178" s="6" t="s">
        <v>135</v>
      </c>
      <c r="I178" s="6">
        <v>2024</v>
      </c>
      <c r="J178" s="6">
        <v>13</v>
      </c>
      <c r="K178" s="6" t="s">
        <v>62</v>
      </c>
      <c r="L178" s="6" t="s">
        <v>63</v>
      </c>
      <c r="M178" s="8">
        <v>45540</v>
      </c>
    </row>
    <row r="179" spans="3:13" s="17" customFormat="1" x14ac:dyDescent="0.25">
      <c r="C179" s="5">
        <v>177</v>
      </c>
      <c r="D179" s="6">
        <v>6000037408</v>
      </c>
      <c r="E179" s="6" t="s">
        <v>74</v>
      </c>
      <c r="F179" s="6" t="s">
        <v>9</v>
      </c>
      <c r="G179" s="7">
        <v>45308</v>
      </c>
      <c r="H179" s="6" t="s">
        <v>135</v>
      </c>
      <c r="I179" s="6">
        <v>2024</v>
      </c>
      <c r="J179" s="6">
        <v>13</v>
      </c>
      <c r="K179" s="6" t="s">
        <v>62</v>
      </c>
      <c r="L179" s="6" t="s">
        <v>65</v>
      </c>
      <c r="M179" s="8">
        <v>644</v>
      </c>
    </row>
    <row r="180" spans="3:13" s="17" customFormat="1" x14ac:dyDescent="0.25">
      <c r="C180" s="5">
        <v>178</v>
      </c>
      <c r="D180" s="6">
        <v>6000037451</v>
      </c>
      <c r="E180" s="6" t="s">
        <v>74</v>
      </c>
      <c r="F180" s="6" t="s">
        <v>15</v>
      </c>
      <c r="G180" s="7">
        <v>45309</v>
      </c>
      <c r="H180" s="6" t="s">
        <v>135</v>
      </c>
      <c r="I180" s="6">
        <v>2024</v>
      </c>
      <c r="J180" s="6">
        <v>13</v>
      </c>
      <c r="K180" s="6" t="s">
        <v>62</v>
      </c>
      <c r="L180" s="6" t="s">
        <v>63</v>
      </c>
      <c r="M180" s="8">
        <v>5658</v>
      </c>
    </row>
    <row r="181" spans="3:13" s="17" customFormat="1" x14ac:dyDescent="0.25">
      <c r="C181" s="5">
        <v>179</v>
      </c>
      <c r="D181" s="6">
        <v>6000037454</v>
      </c>
      <c r="E181" s="6" t="s">
        <v>74</v>
      </c>
      <c r="F181" s="6" t="s">
        <v>7</v>
      </c>
      <c r="G181" s="7">
        <v>45309</v>
      </c>
      <c r="H181" s="6" t="s">
        <v>135</v>
      </c>
      <c r="I181" s="6">
        <v>2024</v>
      </c>
      <c r="J181" s="6">
        <v>13</v>
      </c>
      <c r="K181" s="6" t="s">
        <v>62</v>
      </c>
      <c r="L181" s="6" t="s">
        <v>63</v>
      </c>
      <c r="M181" s="8">
        <v>563.5</v>
      </c>
    </row>
    <row r="182" spans="3:13" s="17" customFormat="1" x14ac:dyDescent="0.25">
      <c r="C182" s="5">
        <v>180</v>
      </c>
      <c r="D182" s="6">
        <v>6000037446</v>
      </c>
      <c r="E182" s="6" t="s">
        <v>74</v>
      </c>
      <c r="F182" s="6" t="s">
        <v>9</v>
      </c>
      <c r="G182" s="7">
        <v>45309</v>
      </c>
      <c r="H182" s="6" t="s">
        <v>135</v>
      </c>
      <c r="I182" s="6">
        <v>2024</v>
      </c>
      <c r="J182" s="6">
        <v>13</v>
      </c>
      <c r="K182" s="6" t="s">
        <v>62</v>
      </c>
      <c r="L182" s="6" t="s">
        <v>63</v>
      </c>
      <c r="M182" s="8">
        <v>264.5</v>
      </c>
    </row>
    <row r="183" spans="3:13" s="17" customFormat="1" x14ac:dyDescent="0.25">
      <c r="C183" s="5">
        <v>181</v>
      </c>
      <c r="D183" s="6">
        <v>6000037445</v>
      </c>
      <c r="E183" s="6" t="s">
        <v>74</v>
      </c>
      <c r="F183" s="6" t="s">
        <v>6</v>
      </c>
      <c r="G183" s="7">
        <v>45309</v>
      </c>
      <c r="H183" s="6" t="s">
        <v>135</v>
      </c>
      <c r="I183" s="6">
        <v>2024</v>
      </c>
      <c r="J183" s="6">
        <v>13</v>
      </c>
      <c r="K183" s="6" t="s">
        <v>62</v>
      </c>
      <c r="L183" s="6" t="s">
        <v>65</v>
      </c>
      <c r="M183" s="8">
        <v>910.8</v>
      </c>
    </row>
    <row r="184" spans="3:13" s="17" customFormat="1" x14ac:dyDescent="0.25">
      <c r="C184" s="5">
        <v>182</v>
      </c>
      <c r="D184" s="6">
        <v>6000037722</v>
      </c>
      <c r="E184" s="6" t="s">
        <v>74</v>
      </c>
      <c r="F184" s="6" t="s">
        <v>6</v>
      </c>
      <c r="G184" s="7">
        <v>45314</v>
      </c>
      <c r="H184" s="6" t="s">
        <v>135</v>
      </c>
      <c r="I184" s="6">
        <v>2024</v>
      </c>
      <c r="J184" s="6">
        <v>13</v>
      </c>
      <c r="K184" s="6" t="s">
        <v>62</v>
      </c>
      <c r="L184" s="6" t="s">
        <v>65</v>
      </c>
      <c r="M184" s="8">
        <v>10147.6</v>
      </c>
    </row>
    <row r="185" spans="3:13" s="17" customFormat="1" x14ac:dyDescent="0.25">
      <c r="C185" s="5">
        <v>183</v>
      </c>
      <c r="D185" s="6">
        <v>6000037697</v>
      </c>
      <c r="E185" s="6" t="s">
        <v>74</v>
      </c>
      <c r="F185" s="6" t="s">
        <v>9</v>
      </c>
      <c r="G185" s="7">
        <v>45314</v>
      </c>
      <c r="H185" s="6" t="s">
        <v>135</v>
      </c>
      <c r="I185" s="6">
        <v>2024</v>
      </c>
      <c r="J185" s="6">
        <v>13</v>
      </c>
      <c r="K185" s="6" t="s">
        <v>62</v>
      </c>
      <c r="L185" s="6" t="s">
        <v>65</v>
      </c>
      <c r="M185" s="8">
        <v>448.5</v>
      </c>
    </row>
    <row r="186" spans="3:13" s="17" customFormat="1" x14ac:dyDescent="0.25">
      <c r="C186" s="5">
        <v>184</v>
      </c>
      <c r="D186" s="6">
        <v>6000037711</v>
      </c>
      <c r="E186" s="6" t="s">
        <v>74</v>
      </c>
      <c r="F186" s="6" t="s">
        <v>9</v>
      </c>
      <c r="G186" s="7">
        <v>45314</v>
      </c>
      <c r="H186" s="6" t="s">
        <v>135</v>
      </c>
      <c r="I186" s="6">
        <v>2024</v>
      </c>
      <c r="J186" s="6">
        <v>13</v>
      </c>
      <c r="K186" s="6" t="s">
        <v>62</v>
      </c>
      <c r="L186" s="6" t="s">
        <v>65</v>
      </c>
      <c r="M186" s="8">
        <v>441.6</v>
      </c>
    </row>
    <row r="187" spans="3:13" s="17" customFormat="1" x14ac:dyDescent="0.25">
      <c r="C187" s="5">
        <v>185</v>
      </c>
      <c r="D187" s="6">
        <v>6000037714</v>
      </c>
      <c r="E187" s="6" t="s">
        <v>74</v>
      </c>
      <c r="F187" s="6" t="s">
        <v>6</v>
      </c>
      <c r="G187" s="7">
        <v>45314</v>
      </c>
      <c r="H187" s="6" t="s">
        <v>135</v>
      </c>
      <c r="I187" s="6">
        <v>2024</v>
      </c>
      <c r="J187" s="6">
        <v>13</v>
      </c>
      <c r="K187" s="6" t="s">
        <v>62</v>
      </c>
      <c r="L187" s="6" t="s">
        <v>63</v>
      </c>
      <c r="M187" s="8">
        <v>3990.5</v>
      </c>
    </row>
    <row r="188" spans="3:13" s="17" customFormat="1" x14ac:dyDescent="0.25">
      <c r="C188" s="5">
        <v>186</v>
      </c>
      <c r="D188" s="6">
        <v>6000037941</v>
      </c>
      <c r="E188" s="6" t="s">
        <v>74</v>
      </c>
      <c r="F188" s="6" t="s">
        <v>17</v>
      </c>
      <c r="G188" s="7">
        <v>45320</v>
      </c>
      <c r="H188" s="6" t="s">
        <v>135</v>
      </c>
      <c r="I188" s="6">
        <v>2024</v>
      </c>
      <c r="J188" s="6">
        <v>13</v>
      </c>
      <c r="K188" s="6" t="s">
        <v>62</v>
      </c>
      <c r="L188" s="6" t="s">
        <v>65</v>
      </c>
      <c r="M188" s="8">
        <v>120.75</v>
      </c>
    </row>
    <row r="189" spans="3:13" s="17" customFormat="1" x14ac:dyDescent="0.25">
      <c r="C189" s="5">
        <v>187</v>
      </c>
      <c r="D189" s="6">
        <v>6000037958</v>
      </c>
      <c r="E189" s="6" t="s">
        <v>74</v>
      </c>
      <c r="F189" s="6" t="s">
        <v>6</v>
      </c>
      <c r="G189" s="7">
        <v>45320</v>
      </c>
      <c r="H189" s="6" t="s">
        <v>135</v>
      </c>
      <c r="I189" s="6">
        <v>2024</v>
      </c>
      <c r="J189" s="6">
        <v>13</v>
      </c>
      <c r="K189" s="6" t="s">
        <v>62</v>
      </c>
      <c r="L189" s="6" t="s">
        <v>63</v>
      </c>
      <c r="M189" s="8">
        <v>2650.75</v>
      </c>
    </row>
    <row r="190" spans="3:13" s="17" customFormat="1" x14ac:dyDescent="0.25">
      <c r="C190" s="5">
        <v>188</v>
      </c>
      <c r="D190" s="6">
        <v>6000038053</v>
      </c>
      <c r="E190" s="6" t="s">
        <v>66</v>
      </c>
      <c r="F190" s="6" t="s">
        <v>6</v>
      </c>
      <c r="G190" s="7">
        <v>45321</v>
      </c>
      <c r="H190" s="6" t="s">
        <v>135</v>
      </c>
      <c r="I190" s="6">
        <v>2024</v>
      </c>
      <c r="J190" s="6">
        <v>13</v>
      </c>
      <c r="K190" s="6" t="s">
        <v>62</v>
      </c>
      <c r="L190" s="6" t="s">
        <v>65</v>
      </c>
      <c r="M190" s="8">
        <v>4910.5</v>
      </c>
    </row>
    <row r="191" spans="3:13" s="17" customFormat="1" x14ac:dyDescent="0.25">
      <c r="C191" s="5">
        <v>189</v>
      </c>
      <c r="D191" s="6">
        <v>6000038052</v>
      </c>
      <c r="E191" s="6" t="s">
        <v>66</v>
      </c>
      <c r="F191" s="6" t="s">
        <v>6</v>
      </c>
      <c r="G191" s="7">
        <v>45321</v>
      </c>
      <c r="H191" s="6" t="s">
        <v>135</v>
      </c>
      <c r="I191" s="6">
        <v>2024</v>
      </c>
      <c r="J191" s="6">
        <v>13</v>
      </c>
      <c r="K191" s="6" t="s">
        <v>62</v>
      </c>
      <c r="L191" s="6" t="s">
        <v>65</v>
      </c>
      <c r="M191" s="8">
        <v>954.5</v>
      </c>
    </row>
    <row r="192" spans="3:13" s="17" customFormat="1" x14ac:dyDescent="0.25">
      <c r="C192" s="5">
        <v>190</v>
      </c>
      <c r="D192" s="6">
        <v>6000038183</v>
      </c>
      <c r="E192" s="6" t="s">
        <v>75</v>
      </c>
      <c r="F192" s="6" t="s">
        <v>9</v>
      </c>
      <c r="G192" s="7">
        <v>45323</v>
      </c>
      <c r="H192" s="6" t="s">
        <v>136</v>
      </c>
      <c r="I192" s="6">
        <v>2024</v>
      </c>
      <c r="J192" s="6">
        <v>14</v>
      </c>
      <c r="K192" s="6" t="s">
        <v>62</v>
      </c>
      <c r="L192" s="6" t="s">
        <v>65</v>
      </c>
      <c r="M192" s="8">
        <v>770.5</v>
      </c>
    </row>
    <row r="193" spans="3:13" s="17" customFormat="1" x14ac:dyDescent="0.25">
      <c r="C193" s="5">
        <v>191</v>
      </c>
      <c r="D193" s="6">
        <v>6000038212</v>
      </c>
      <c r="E193" s="6" t="s">
        <v>74</v>
      </c>
      <c r="F193" s="6" t="s">
        <v>11</v>
      </c>
      <c r="G193" s="7">
        <v>45324</v>
      </c>
      <c r="H193" s="6" t="s">
        <v>136</v>
      </c>
      <c r="I193" s="6">
        <v>2024</v>
      </c>
      <c r="J193" s="6">
        <v>14</v>
      </c>
      <c r="K193" s="6" t="s">
        <v>62</v>
      </c>
      <c r="L193" s="6" t="s">
        <v>63</v>
      </c>
      <c r="M193" s="8">
        <v>316.25</v>
      </c>
    </row>
    <row r="194" spans="3:13" s="17" customFormat="1" x14ac:dyDescent="0.25">
      <c r="C194" s="5">
        <v>192</v>
      </c>
      <c r="D194" s="6">
        <v>6000038392</v>
      </c>
      <c r="E194" s="6" t="s">
        <v>74</v>
      </c>
      <c r="F194" s="6" t="s">
        <v>6</v>
      </c>
      <c r="G194" s="7">
        <v>45327</v>
      </c>
      <c r="H194" s="6" t="s">
        <v>136</v>
      </c>
      <c r="I194" s="6">
        <v>2024</v>
      </c>
      <c r="J194" s="6">
        <v>14</v>
      </c>
      <c r="K194" s="6" t="s">
        <v>62</v>
      </c>
      <c r="L194" s="6" t="s">
        <v>65</v>
      </c>
      <c r="M194" s="8">
        <v>731.4</v>
      </c>
    </row>
    <row r="195" spans="3:13" s="17" customFormat="1" x14ac:dyDescent="0.25">
      <c r="C195" s="5">
        <v>193</v>
      </c>
      <c r="D195" s="6">
        <v>6000038434</v>
      </c>
      <c r="E195" s="6" t="s">
        <v>66</v>
      </c>
      <c r="F195" s="6" t="s">
        <v>6</v>
      </c>
      <c r="G195" s="7">
        <v>45329</v>
      </c>
      <c r="H195" s="6" t="s">
        <v>136</v>
      </c>
      <c r="I195" s="6">
        <v>2024</v>
      </c>
      <c r="J195" s="6">
        <v>14</v>
      </c>
      <c r="K195" s="6" t="s">
        <v>62</v>
      </c>
      <c r="L195" s="6" t="s">
        <v>65</v>
      </c>
      <c r="M195" s="8">
        <v>4196.3500000000004</v>
      </c>
    </row>
    <row r="196" spans="3:13" s="17" customFormat="1" x14ac:dyDescent="0.25">
      <c r="C196" s="5">
        <v>194</v>
      </c>
      <c r="D196" s="6">
        <v>6000038544</v>
      </c>
      <c r="E196" s="6" t="s">
        <v>60</v>
      </c>
      <c r="F196" s="6" t="s">
        <v>6</v>
      </c>
      <c r="G196" s="7">
        <v>45330</v>
      </c>
      <c r="H196" s="6" t="s">
        <v>136</v>
      </c>
      <c r="I196" s="6">
        <v>2024</v>
      </c>
      <c r="J196" s="6">
        <v>14</v>
      </c>
      <c r="K196" s="6" t="s">
        <v>62</v>
      </c>
      <c r="L196" s="6" t="s">
        <v>65</v>
      </c>
      <c r="M196" s="8">
        <v>48114.85</v>
      </c>
    </row>
    <row r="197" spans="3:13" s="17" customFormat="1" x14ac:dyDescent="0.25">
      <c r="C197" s="5">
        <v>195</v>
      </c>
      <c r="D197" s="6">
        <v>6000038593</v>
      </c>
      <c r="E197" s="6" t="s">
        <v>19</v>
      </c>
      <c r="F197" s="6" t="s">
        <v>15</v>
      </c>
      <c r="G197" s="7">
        <v>45330</v>
      </c>
      <c r="H197" s="6" t="s">
        <v>136</v>
      </c>
      <c r="I197" s="6">
        <v>2024</v>
      </c>
      <c r="J197" s="6">
        <v>14</v>
      </c>
      <c r="K197" s="6" t="s">
        <v>62</v>
      </c>
      <c r="L197" s="6" t="s">
        <v>65</v>
      </c>
      <c r="M197" s="8">
        <v>247784.75</v>
      </c>
    </row>
    <row r="198" spans="3:13" s="17" customFormat="1" x14ac:dyDescent="0.25">
      <c r="C198" s="5">
        <v>196</v>
      </c>
      <c r="D198" s="6">
        <v>6000038765</v>
      </c>
      <c r="E198" s="6" t="s">
        <v>76</v>
      </c>
      <c r="F198" s="6" t="s">
        <v>6</v>
      </c>
      <c r="G198" s="7">
        <v>45335</v>
      </c>
      <c r="H198" s="6" t="s">
        <v>136</v>
      </c>
      <c r="I198" s="6">
        <v>2024</v>
      </c>
      <c r="J198" s="6">
        <v>14</v>
      </c>
      <c r="K198" s="6" t="s">
        <v>62</v>
      </c>
      <c r="L198" s="6" t="s">
        <v>65</v>
      </c>
      <c r="M198" s="8">
        <v>32890</v>
      </c>
    </row>
    <row r="199" spans="3:13" s="17" customFormat="1" x14ac:dyDescent="0.25">
      <c r="C199" s="5">
        <v>197</v>
      </c>
      <c r="D199" s="6">
        <v>6000038776</v>
      </c>
      <c r="E199" s="6" t="s">
        <v>77</v>
      </c>
      <c r="F199" s="6" t="s">
        <v>28</v>
      </c>
      <c r="G199" s="7">
        <v>45335</v>
      </c>
      <c r="H199" s="6" t="s">
        <v>136</v>
      </c>
      <c r="I199" s="6">
        <v>2024</v>
      </c>
      <c r="J199" s="6">
        <v>14</v>
      </c>
      <c r="K199" s="6" t="s">
        <v>62</v>
      </c>
      <c r="L199" s="6" t="s">
        <v>65</v>
      </c>
      <c r="M199" s="8">
        <v>5175</v>
      </c>
    </row>
    <row r="200" spans="3:13" s="17" customFormat="1" x14ac:dyDescent="0.25">
      <c r="C200" s="5">
        <v>198</v>
      </c>
      <c r="D200" s="6">
        <v>6000039044</v>
      </c>
      <c r="E200" s="6" t="s">
        <v>74</v>
      </c>
      <c r="F200" s="6" t="s">
        <v>9</v>
      </c>
      <c r="G200" s="7">
        <v>45337</v>
      </c>
      <c r="H200" s="6" t="s">
        <v>136</v>
      </c>
      <c r="I200" s="6">
        <v>2024</v>
      </c>
      <c r="J200" s="6">
        <v>14</v>
      </c>
      <c r="K200" s="6" t="s">
        <v>62</v>
      </c>
      <c r="L200" s="6" t="s">
        <v>65</v>
      </c>
      <c r="M200" s="8">
        <v>487.5</v>
      </c>
    </row>
    <row r="201" spans="3:13" s="17" customFormat="1" x14ac:dyDescent="0.25">
      <c r="C201" s="5">
        <v>199</v>
      </c>
      <c r="D201" s="6">
        <v>6000039102</v>
      </c>
      <c r="E201" s="6" t="s">
        <v>72</v>
      </c>
      <c r="F201" s="6" t="s">
        <v>17</v>
      </c>
      <c r="G201" s="7">
        <v>45340</v>
      </c>
      <c r="H201" s="6" t="s">
        <v>136</v>
      </c>
      <c r="I201" s="6">
        <v>2024</v>
      </c>
      <c r="J201" s="6">
        <v>14</v>
      </c>
      <c r="K201" s="6" t="s">
        <v>62</v>
      </c>
      <c r="L201" s="6" t="s">
        <v>63</v>
      </c>
      <c r="M201" s="8">
        <v>13420.5</v>
      </c>
    </row>
    <row r="202" spans="3:13" s="17" customFormat="1" x14ac:dyDescent="0.25">
      <c r="C202" s="5">
        <v>200</v>
      </c>
      <c r="D202" s="6">
        <v>6000039159</v>
      </c>
      <c r="E202" s="6" t="s">
        <v>78</v>
      </c>
      <c r="F202" s="6" t="s">
        <v>9</v>
      </c>
      <c r="G202" s="7">
        <v>45340</v>
      </c>
      <c r="H202" s="6" t="s">
        <v>136</v>
      </c>
      <c r="I202" s="6">
        <v>2024</v>
      </c>
      <c r="J202" s="6">
        <v>14</v>
      </c>
      <c r="K202" s="6" t="s">
        <v>62</v>
      </c>
      <c r="L202" s="6" t="s">
        <v>65</v>
      </c>
      <c r="M202" s="8">
        <v>22137.5</v>
      </c>
    </row>
    <row r="203" spans="3:13" s="17" customFormat="1" x14ac:dyDescent="0.25">
      <c r="C203" s="5">
        <v>201</v>
      </c>
      <c r="D203" s="6">
        <v>6000039787</v>
      </c>
      <c r="E203" s="6" t="s">
        <v>66</v>
      </c>
      <c r="F203" s="6" t="s">
        <v>6</v>
      </c>
      <c r="G203" s="7">
        <v>45348</v>
      </c>
      <c r="H203" s="6" t="s">
        <v>136</v>
      </c>
      <c r="I203" s="6">
        <v>2024</v>
      </c>
      <c r="J203" s="6">
        <v>14</v>
      </c>
      <c r="K203" s="6" t="s">
        <v>62</v>
      </c>
      <c r="L203" s="6" t="s">
        <v>65</v>
      </c>
      <c r="M203" s="8">
        <v>11707</v>
      </c>
    </row>
    <row r="204" spans="3:13" s="17" customFormat="1" x14ac:dyDescent="0.25">
      <c r="C204" s="5">
        <v>202</v>
      </c>
      <c r="D204" s="6">
        <v>6000039739</v>
      </c>
      <c r="E204" s="6" t="s">
        <v>80</v>
      </c>
      <c r="F204" s="6" t="s">
        <v>6</v>
      </c>
      <c r="G204" s="7">
        <v>45348</v>
      </c>
      <c r="H204" s="6" t="s">
        <v>136</v>
      </c>
      <c r="I204" s="6">
        <v>2024</v>
      </c>
      <c r="J204" s="6">
        <v>14</v>
      </c>
      <c r="K204" s="6" t="s">
        <v>62</v>
      </c>
      <c r="L204" s="6" t="s">
        <v>65</v>
      </c>
      <c r="M204" s="8">
        <v>6397.45</v>
      </c>
    </row>
    <row r="205" spans="3:13" s="17" customFormat="1" x14ac:dyDescent="0.25">
      <c r="C205" s="5">
        <v>203</v>
      </c>
      <c r="D205" s="6">
        <v>6000040017</v>
      </c>
      <c r="E205" s="6" t="s">
        <v>81</v>
      </c>
      <c r="F205" s="6" t="s">
        <v>6</v>
      </c>
      <c r="G205" s="7">
        <v>45351</v>
      </c>
      <c r="H205" s="6" t="s">
        <v>136</v>
      </c>
      <c r="I205" s="6">
        <v>2024</v>
      </c>
      <c r="J205" s="6">
        <v>14</v>
      </c>
      <c r="K205" s="6" t="s">
        <v>62</v>
      </c>
      <c r="L205" s="6" t="s">
        <v>65</v>
      </c>
      <c r="M205" s="8">
        <v>1609.9</v>
      </c>
    </row>
    <row r="206" spans="3:13" s="17" customFormat="1" x14ac:dyDescent="0.25">
      <c r="C206" s="5">
        <v>204</v>
      </c>
      <c r="D206" s="6">
        <v>6000040498</v>
      </c>
      <c r="E206" s="6" t="s">
        <v>43</v>
      </c>
      <c r="F206" s="6" t="s">
        <v>6</v>
      </c>
      <c r="G206" s="7">
        <v>45356</v>
      </c>
      <c r="H206" s="6" t="s">
        <v>137</v>
      </c>
      <c r="I206" s="6">
        <v>2024</v>
      </c>
      <c r="J206" s="6">
        <v>15</v>
      </c>
      <c r="K206" s="6" t="s">
        <v>62</v>
      </c>
      <c r="L206" s="6" t="s">
        <v>65</v>
      </c>
      <c r="M206" s="8">
        <v>26737.5</v>
      </c>
    </row>
    <row r="207" spans="3:13" s="17" customFormat="1" x14ac:dyDescent="0.25">
      <c r="C207" s="5">
        <v>205</v>
      </c>
      <c r="D207" s="6">
        <v>6000040532</v>
      </c>
      <c r="E207" s="6" t="s">
        <v>129</v>
      </c>
      <c r="F207" s="6" t="s">
        <v>15</v>
      </c>
      <c r="G207" s="7">
        <v>45356</v>
      </c>
      <c r="H207" s="6" t="s">
        <v>137</v>
      </c>
      <c r="I207" s="6">
        <v>2024</v>
      </c>
      <c r="J207" s="6">
        <v>15</v>
      </c>
      <c r="K207" s="6" t="s">
        <v>62</v>
      </c>
      <c r="L207" s="6" t="s">
        <v>65</v>
      </c>
      <c r="M207" s="8">
        <v>4157.25</v>
      </c>
    </row>
    <row r="208" spans="3:13" s="17" customFormat="1" x14ac:dyDescent="0.25">
      <c r="C208" s="5">
        <v>206</v>
      </c>
      <c r="D208" s="6">
        <v>6000040895</v>
      </c>
      <c r="E208" s="6" t="s">
        <v>72</v>
      </c>
      <c r="F208" s="6" t="s">
        <v>17</v>
      </c>
      <c r="G208" s="7">
        <v>45362</v>
      </c>
      <c r="H208" s="6" t="s">
        <v>137</v>
      </c>
      <c r="I208" s="6">
        <v>2024</v>
      </c>
      <c r="J208" s="6">
        <v>15</v>
      </c>
      <c r="K208" s="6" t="s">
        <v>67</v>
      </c>
      <c r="L208" s="6" t="s">
        <v>63</v>
      </c>
      <c r="M208" s="8">
        <v>50841.5</v>
      </c>
    </row>
    <row r="209" spans="3:13" s="17" customFormat="1" x14ac:dyDescent="0.25">
      <c r="C209" s="5">
        <v>207</v>
      </c>
      <c r="D209" s="6">
        <v>6000040981</v>
      </c>
      <c r="E209" s="6" t="s">
        <v>35</v>
      </c>
      <c r="F209" s="6" t="s">
        <v>6</v>
      </c>
      <c r="G209" s="7">
        <v>45363</v>
      </c>
      <c r="H209" s="6" t="s">
        <v>137</v>
      </c>
      <c r="I209" s="6">
        <v>2024</v>
      </c>
      <c r="J209" s="6">
        <v>15</v>
      </c>
      <c r="K209" s="6" t="s">
        <v>62</v>
      </c>
      <c r="L209" s="6" t="s">
        <v>65</v>
      </c>
      <c r="M209" s="8">
        <v>10580</v>
      </c>
    </row>
    <row r="210" spans="3:13" s="17" customFormat="1" x14ac:dyDescent="0.25">
      <c r="C210" s="5">
        <v>208</v>
      </c>
      <c r="D210" s="6">
        <v>6000041095</v>
      </c>
      <c r="E210" s="6" t="s">
        <v>82</v>
      </c>
      <c r="F210" s="6" t="s">
        <v>41</v>
      </c>
      <c r="G210" s="7">
        <v>45364</v>
      </c>
      <c r="H210" s="6" t="s">
        <v>137</v>
      </c>
      <c r="I210" s="6">
        <v>2024</v>
      </c>
      <c r="J210" s="6">
        <v>15</v>
      </c>
      <c r="K210" s="6" t="s">
        <v>62</v>
      </c>
      <c r="L210" s="6" t="s">
        <v>65</v>
      </c>
      <c r="M210" s="8">
        <v>25030.9</v>
      </c>
    </row>
    <row r="211" spans="3:13" s="17" customFormat="1" x14ac:dyDescent="0.25">
      <c r="C211" s="5">
        <v>209</v>
      </c>
      <c r="D211" s="6">
        <v>6000041224</v>
      </c>
      <c r="E211" s="6" t="s">
        <v>66</v>
      </c>
      <c r="F211" s="6" t="s">
        <v>17</v>
      </c>
      <c r="G211" s="7">
        <v>45367</v>
      </c>
      <c r="H211" s="6" t="s">
        <v>137</v>
      </c>
      <c r="I211" s="6">
        <v>2024</v>
      </c>
      <c r="J211" s="6">
        <v>15</v>
      </c>
      <c r="K211" s="6" t="s">
        <v>62</v>
      </c>
      <c r="L211" s="6" t="s">
        <v>65</v>
      </c>
      <c r="M211" s="8">
        <v>3018.75</v>
      </c>
    </row>
    <row r="212" spans="3:13" s="17" customFormat="1" x14ac:dyDescent="0.25">
      <c r="C212" s="5">
        <v>210</v>
      </c>
      <c r="D212" s="6">
        <v>6000041363</v>
      </c>
      <c r="E212" s="6" t="s">
        <v>129</v>
      </c>
      <c r="F212" s="6" t="s">
        <v>31</v>
      </c>
      <c r="G212" s="7">
        <v>45369</v>
      </c>
      <c r="H212" s="6" t="s">
        <v>137</v>
      </c>
      <c r="I212" s="6">
        <v>2024</v>
      </c>
      <c r="J212" s="6">
        <v>15</v>
      </c>
      <c r="K212" s="6" t="s">
        <v>62</v>
      </c>
      <c r="L212" s="6" t="s">
        <v>65</v>
      </c>
      <c r="M212" s="8">
        <v>4996.75</v>
      </c>
    </row>
    <row r="213" spans="3:13" s="17" customFormat="1" x14ac:dyDescent="0.25">
      <c r="C213" s="5">
        <v>211</v>
      </c>
      <c r="D213" s="6">
        <v>6000041387</v>
      </c>
      <c r="E213" s="6" t="s">
        <v>83</v>
      </c>
      <c r="F213" s="6" t="s">
        <v>17</v>
      </c>
      <c r="G213" s="7">
        <v>45370</v>
      </c>
      <c r="H213" s="6" t="s">
        <v>137</v>
      </c>
      <c r="I213" s="6">
        <v>2024</v>
      </c>
      <c r="J213" s="6">
        <v>15</v>
      </c>
      <c r="K213" s="6" t="s">
        <v>62</v>
      </c>
      <c r="L213" s="6" t="s">
        <v>65</v>
      </c>
      <c r="M213" s="8">
        <v>27485</v>
      </c>
    </row>
    <row r="214" spans="3:13" s="17" customFormat="1" x14ac:dyDescent="0.25">
      <c r="C214" s="5">
        <v>212</v>
      </c>
      <c r="D214" s="6">
        <v>6000041484</v>
      </c>
      <c r="E214" s="6" t="s">
        <v>44</v>
      </c>
      <c r="F214" s="6" t="s">
        <v>17</v>
      </c>
      <c r="G214" s="7">
        <v>45371</v>
      </c>
      <c r="H214" s="6" t="s">
        <v>137</v>
      </c>
      <c r="I214" s="6">
        <v>2024</v>
      </c>
      <c r="J214" s="6">
        <v>15</v>
      </c>
      <c r="K214" s="6" t="s">
        <v>62</v>
      </c>
      <c r="L214" s="6" t="s">
        <v>65</v>
      </c>
      <c r="M214" s="8">
        <v>4473.5</v>
      </c>
    </row>
    <row r="215" spans="3:13" s="17" customFormat="1" x14ac:dyDescent="0.25">
      <c r="C215" s="5">
        <v>213</v>
      </c>
      <c r="D215" s="6">
        <v>6000041507</v>
      </c>
      <c r="E215" s="6" t="s">
        <v>66</v>
      </c>
      <c r="F215" s="6" t="s">
        <v>11</v>
      </c>
      <c r="G215" s="7">
        <v>45371</v>
      </c>
      <c r="H215" s="6" t="s">
        <v>137</v>
      </c>
      <c r="I215" s="6">
        <v>2024</v>
      </c>
      <c r="J215" s="6">
        <v>15</v>
      </c>
      <c r="K215" s="6" t="s">
        <v>62</v>
      </c>
      <c r="L215" s="6" t="s">
        <v>65</v>
      </c>
      <c r="M215" s="8">
        <v>7475</v>
      </c>
    </row>
    <row r="216" spans="3:13" s="17" customFormat="1" x14ac:dyDescent="0.25">
      <c r="C216" s="5">
        <v>214</v>
      </c>
      <c r="D216" s="6">
        <v>6000041602</v>
      </c>
      <c r="E216" s="6" t="s">
        <v>44</v>
      </c>
      <c r="F216" s="6" t="s">
        <v>6</v>
      </c>
      <c r="G216" s="7">
        <v>45371</v>
      </c>
      <c r="H216" s="6" t="s">
        <v>137</v>
      </c>
      <c r="I216" s="6">
        <v>2024</v>
      </c>
      <c r="J216" s="6">
        <v>15</v>
      </c>
      <c r="K216" s="6" t="s">
        <v>62</v>
      </c>
      <c r="L216" s="6" t="s">
        <v>65</v>
      </c>
      <c r="M216" s="8">
        <v>1568.6</v>
      </c>
    </row>
    <row r="217" spans="3:13" s="17" customFormat="1" x14ac:dyDescent="0.25">
      <c r="C217" s="5">
        <v>215</v>
      </c>
      <c r="D217" s="6">
        <v>6000041666</v>
      </c>
      <c r="E217" s="6" t="s">
        <v>84</v>
      </c>
      <c r="F217" s="6" t="s">
        <v>17</v>
      </c>
      <c r="G217" s="7">
        <v>45372</v>
      </c>
      <c r="H217" s="6" t="s">
        <v>137</v>
      </c>
      <c r="I217" s="6">
        <v>2024</v>
      </c>
      <c r="J217" s="6">
        <v>15</v>
      </c>
      <c r="K217" s="6" t="s">
        <v>62</v>
      </c>
      <c r="L217" s="6" t="s">
        <v>63</v>
      </c>
      <c r="M217" s="8">
        <v>108</v>
      </c>
    </row>
    <row r="218" spans="3:13" s="17" customFormat="1" x14ac:dyDescent="0.25">
      <c r="C218" s="5">
        <v>216</v>
      </c>
      <c r="D218" s="6">
        <v>6000041921</v>
      </c>
      <c r="E218" s="6" t="s">
        <v>49</v>
      </c>
      <c r="F218" s="6" t="s">
        <v>17</v>
      </c>
      <c r="G218" s="7">
        <v>45377</v>
      </c>
      <c r="H218" s="6" t="s">
        <v>137</v>
      </c>
      <c r="I218" s="6">
        <v>2024</v>
      </c>
      <c r="J218" s="6">
        <v>15</v>
      </c>
      <c r="K218" s="6" t="s">
        <v>62</v>
      </c>
      <c r="L218" s="6" t="s">
        <v>65</v>
      </c>
      <c r="M218" s="8">
        <v>298.89999999999998</v>
      </c>
    </row>
    <row r="219" spans="3:13" s="17" customFormat="1" x14ac:dyDescent="0.25">
      <c r="C219" s="5">
        <v>217</v>
      </c>
      <c r="D219" s="6">
        <v>6000042224</v>
      </c>
      <c r="E219" s="6" t="s">
        <v>129</v>
      </c>
      <c r="F219" s="6" t="s">
        <v>6</v>
      </c>
      <c r="G219" s="7">
        <v>45382</v>
      </c>
      <c r="H219" s="6" t="s">
        <v>137</v>
      </c>
      <c r="I219" s="6">
        <v>2024</v>
      </c>
      <c r="J219" s="6">
        <v>15</v>
      </c>
      <c r="K219" s="6" t="s">
        <v>62</v>
      </c>
      <c r="L219" s="6" t="s">
        <v>65</v>
      </c>
      <c r="M219" s="8">
        <v>4974.8999999999996</v>
      </c>
    </row>
    <row r="220" spans="3:13" s="17" customFormat="1" x14ac:dyDescent="0.25">
      <c r="C220" s="5">
        <v>218</v>
      </c>
      <c r="D220" s="6">
        <v>6000042581</v>
      </c>
      <c r="E220" s="6" t="s">
        <v>66</v>
      </c>
      <c r="F220" s="6" t="s">
        <v>6</v>
      </c>
      <c r="G220" s="7">
        <v>45397</v>
      </c>
      <c r="H220" s="6" t="s">
        <v>138</v>
      </c>
      <c r="I220" s="6">
        <v>2024</v>
      </c>
      <c r="J220" s="6">
        <v>16</v>
      </c>
      <c r="K220" s="6" t="s">
        <v>62</v>
      </c>
      <c r="L220" s="6" t="s">
        <v>65</v>
      </c>
      <c r="M220" s="8">
        <v>8188</v>
      </c>
    </row>
    <row r="221" spans="3:13" s="17" customFormat="1" x14ac:dyDescent="0.25">
      <c r="C221" s="5">
        <v>219</v>
      </c>
      <c r="D221" s="6">
        <v>6000042583</v>
      </c>
      <c r="E221" s="6" t="s">
        <v>66</v>
      </c>
      <c r="F221" s="6" t="s">
        <v>7</v>
      </c>
      <c r="G221" s="7">
        <v>45397</v>
      </c>
      <c r="H221" s="6" t="s">
        <v>138</v>
      </c>
      <c r="I221" s="6">
        <v>2024</v>
      </c>
      <c r="J221" s="6">
        <v>16</v>
      </c>
      <c r="K221" s="6" t="s">
        <v>62</v>
      </c>
      <c r="L221" s="6" t="s">
        <v>65</v>
      </c>
      <c r="M221" s="8">
        <v>3991.65</v>
      </c>
    </row>
    <row r="222" spans="3:13" s="17" customFormat="1" x14ac:dyDescent="0.25">
      <c r="C222" s="5">
        <v>220</v>
      </c>
      <c r="D222" s="6">
        <v>6000042641</v>
      </c>
      <c r="E222" s="6" t="s">
        <v>87</v>
      </c>
      <c r="F222" s="6" t="s">
        <v>17</v>
      </c>
      <c r="G222" s="7">
        <v>45397</v>
      </c>
      <c r="H222" s="6" t="s">
        <v>138</v>
      </c>
      <c r="I222" s="6">
        <v>2024</v>
      </c>
      <c r="J222" s="6">
        <v>16</v>
      </c>
      <c r="K222" s="6" t="s">
        <v>62</v>
      </c>
      <c r="L222" s="6" t="s">
        <v>63</v>
      </c>
      <c r="M222" s="8">
        <v>11181.45</v>
      </c>
    </row>
    <row r="223" spans="3:13" s="17" customFormat="1" x14ac:dyDescent="0.25">
      <c r="C223" s="5">
        <v>221</v>
      </c>
      <c r="D223" s="6">
        <v>6000042544</v>
      </c>
      <c r="E223" s="6" t="s">
        <v>129</v>
      </c>
      <c r="F223" s="6" t="s">
        <v>41</v>
      </c>
      <c r="G223" s="7">
        <v>45397</v>
      </c>
      <c r="H223" s="6" t="s">
        <v>138</v>
      </c>
      <c r="I223" s="6">
        <v>2024</v>
      </c>
      <c r="J223" s="6">
        <v>16</v>
      </c>
      <c r="K223" s="6" t="s">
        <v>62</v>
      </c>
      <c r="L223" s="6" t="s">
        <v>65</v>
      </c>
      <c r="M223" s="8">
        <v>5593.6</v>
      </c>
    </row>
    <row r="224" spans="3:13" s="17" customFormat="1" x14ac:dyDescent="0.25">
      <c r="C224" s="5">
        <v>222</v>
      </c>
      <c r="D224" s="6">
        <v>6000042527</v>
      </c>
      <c r="E224" s="6" t="s">
        <v>86</v>
      </c>
      <c r="F224" s="6" t="s">
        <v>55</v>
      </c>
      <c r="G224" s="7">
        <v>45397</v>
      </c>
      <c r="H224" s="6" t="s">
        <v>138</v>
      </c>
      <c r="I224" s="6">
        <v>2024</v>
      </c>
      <c r="J224" s="6">
        <v>16</v>
      </c>
      <c r="K224" s="6" t="s">
        <v>62</v>
      </c>
      <c r="L224" s="6" t="s">
        <v>65</v>
      </c>
      <c r="M224" s="8">
        <v>10522.5</v>
      </c>
    </row>
    <row r="225" spans="3:13" s="17" customFormat="1" x14ac:dyDescent="0.25">
      <c r="C225" s="5">
        <v>223</v>
      </c>
      <c r="D225" s="6">
        <v>6000042662</v>
      </c>
      <c r="E225" s="6" t="s">
        <v>84</v>
      </c>
      <c r="F225" s="6" t="s">
        <v>17</v>
      </c>
      <c r="G225" s="7">
        <v>45398</v>
      </c>
      <c r="H225" s="6" t="s">
        <v>138</v>
      </c>
      <c r="I225" s="6">
        <v>2024</v>
      </c>
      <c r="J225" s="6">
        <v>16</v>
      </c>
      <c r="K225" s="6" t="s">
        <v>62</v>
      </c>
      <c r="L225" s="6" t="s">
        <v>65</v>
      </c>
      <c r="M225" s="8">
        <v>7590</v>
      </c>
    </row>
    <row r="226" spans="3:13" s="17" customFormat="1" x14ac:dyDescent="0.25">
      <c r="C226" s="5">
        <v>224</v>
      </c>
      <c r="D226" s="6">
        <v>6000042791</v>
      </c>
      <c r="E226" s="6" t="s">
        <v>129</v>
      </c>
      <c r="F226" s="6" t="s">
        <v>31</v>
      </c>
      <c r="G226" s="7">
        <v>45399</v>
      </c>
      <c r="H226" s="6" t="s">
        <v>138</v>
      </c>
      <c r="I226" s="6">
        <v>2024</v>
      </c>
      <c r="J226" s="6">
        <v>16</v>
      </c>
      <c r="K226" s="6" t="s">
        <v>62</v>
      </c>
      <c r="L226" s="6" t="s">
        <v>65</v>
      </c>
      <c r="M226" s="8">
        <v>35198.050000000003</v>
      </c>
    </row>
    <row r="227" spans="3:13" s="17" customFormat="1" x14ac:dyDescent="0.25">
      <c r="C227" s="5">
        <v>225</v>
      </c>
      <c r="D227" s="6">
        <v>6000042823</v>
      </c>
      <c r="E227" s="6" t="s">
        <v>85</v>
      </c>
      <c r="F227" s="6" t="s">
        <v>7</v>
      </c>
      <c r="G227" s="7">
        <v>45399</v>
      </c>
      <c r="H227" s="6" t="s">
        <v>138</v>
      </c>
      <c r="I227" s="6">
        <v>2024</v>
      </c>
      <c r="J227" s="6">
        <v>16</v>
      </c>
      <c r="K227" s="6" t="s">
        <v>62</v>
      </c>
      <c r="L227" s="6" t="s">
        <v>65</v>
      </c>
      <c r="M227" s="8">
        <v>32884.25</v>
      </c>
    </row>
    <row r="228" spans="3:13" s="17" customFormat="1" x14ac:dyDescent="0.25">
      <c r="C228" s="5">
        <v>226</v>
      </c>
      <c r="D228" s="6">
        <v>6000043499</v>
      </c>
      <c r="E228" s="6" t="s">
        <v>88</v>
      </c>
      <c r="F228" s="6" t="s">
        <v>6</v>
      </c>
      <c r="G228" s="7">
        <v>45406</v>
      </c>
      <c r="H228" s="6" t="s">
        <v>138</v>
      </c>
      <c r="I228" s="6">
        <v>2024</v>
      </c>
      <c r="J228" s="6">
        <v>16</v>
      </c>
      <c r="K228" s="6" t="s">
        <v>62</v>
      </c>
      <c r="L228" s="6" t="s">
        <v>65</v>
      </c>
      <c r="M228" s="8">
        <v>249538.5</v>
      </c>
    </row>
    <row r="229" spans="3:13" s="17" customFormat="1" x14ac:dyDescent="0.25">
      <c r="C229" s="5">
        <v>227</v>
      </c>
      <c r="D229" s="6">
        <v>6000043610</v>
      </c>
      <c r="E229" s="6" t="s">
        <v>129</v>
      </c>
      <c r="F229" s="6" t="s">
        <v>7</v>
      </c>
      <c r="G229" s="7">
        <v>45407</v>
      </c>
      <c r="H229" s="6" t="s">
        <v>138</v>
      </c>
      <c r="I229" s="6">
        <v>2024</v>
      </c>
      <c r="J229" s="6">
        <v>16</v>
      </c>
      <c r="K229" s="6" t="s">
        <v>62</v>
      </c>
      <c r="L229" s="6" t="s">
        <v>65</v>
      </c>
      <c r="M229" s="8">
        <v>4933.5</v>
      </c>
    </row>
    <row r="230" spans="3:13" s="17" customFormat="1" x14ac:dyDescent="0.25">
      <c r="C230" s="5">
        <v>228</v>
      </c>
      <c r="D230" s="6">
        <v>6000043688</v>
      </c>
      <c r="E230" s="6" t="s">
        <v>86</v>
      </c>
      <c r="F230" s="6" t="s">
        <v>6</v>
      </c>
      <c r="G230" s="7">
        <v>45410</v>
      </c>
      <c r="H230" s="6" t="s">
        <v>138</v>
      </c>
      <c r="I230" s="6">
        <v>2024</v>
      </c>
      <c r="J230" s="6">
        <v>16</v>
      </c>
      <c r="K230" s="6" t="s">
        <v>62</v>
      </c>
      <c r="L230" s="6" t="s">
        <v>65</v>
      </c>
      <c r="M230" s="8">
        <v>558.9</v>
      </c>
    </row>
    <row r="231" spans="3:13" s="17" customFormat="1" x14ac:dyDescent="0.25">
      <c r="C231" s="5">
        <v>229</v>
      </c>
      <c r="D231" s="6">
        <v>6000043727</v>
      </c>
      <c r="E231" s="6" t="s">
        <v>44</v>
      </c>
      <c r="F231" s="6" t="s">
        <v>31</v>
      </c>
      <c r="G231" s="7">
        <v>45410</v>
      </c>
      <c r="H231" s="6" t="s">
        <v>138</v>
      </c>
      <c r="I231" s="6">
        <v>2024</v>
      </c>
      <c r="J231" s="6">
        <v>16</v>
      </c>
      <c r="K231" s="6" t="s">
        <v>62</v>
      </c>
      <c r="L231" s="6" t="s">
        <v>65</v>
      </c>
      <c r="M231" s="8">
        <v>5865</v>
      </c>
    </row>
    <row r="232" spans="3:13" s="17" customFormat="1" x14ac:dyDescent="0.25">
      <c r="C232" s="5">
        <v>230</v>
      </c>
      <c r="D232" s="6">
        <v>6000043866</v>
      </c>
      <c r="E232" s="6" t="s">
        <v>129</v>
      </c>
      <c r="F232" s="6" t="s">
        <v>11</v>
      </c>
      <c r="G232" s="7">
        <v>45411</v>
      </c>
      <c r="H232" s="6" t="s">
        <v>138</v>
      </c>
      <c r="I232" s="6">
        <v>2024</v>
      </c>
      <c r="J232" s="6">
        <v>16</v>
      </c>
      <c r="K232" s="6" t="s">
        <v>62</v>
      </c>
      <c r="L232" s="6" t="s">
        <v>65</v>
      </c>
      <c r="M232" s="8">
        <v>15055.8</v>
      </c>
    </row>
    <row r="233" spans="3:13" s="17" customFormat="1" x14ac:dyDescent="0.25">
      <c r="C233" s="5">
        <v>231</v>
      </c>
      <c r="D233" s="6">
        <v>6000043834</v>
      </c>
      <c r="E233" s="6" t="s">
        <v>36</v>
      </c>
      <c r="F233" s="6" t="s">
        <v>9</v>
      </c>
      <c r="G233" s="7">
        <v>45411</v>
      </c>
      <c r="H233" s="6" t="s">
        <v>138</v>
      </c>
      <c r="I233" s="6">
        <v>2024</v>
      </c>
      <c r="J233" s="6">
        <v>16</v>
      </c>
      <c r="K233" s="6" t="s">
        <v>62</v>
      </c>
      <c r="L233" s="6" t="s">
        <v>65</v>
      </c>
      <c r="M233" s="8">
        <v>562.35</v>
      </c>
    </row>
    <row r="234" spans="3:13" s="17" customFormat="1" x14ac:dyDescent="0.25">
      <c r="C234" s="5">
        <v>232</v>
      </c>
      <c r="D234" s="6">
        <v>6000044245</v>
      </c>
      <c r="E234" s="6" t="s">
        <v>129</v>
      </c>
      <c r="F234" s="6" t="s">
        <v>15</v>
      </c>
      <c r="G234" s="7">
        <v>45414</v>
      </c>
      <c r="H234" s="6" t="s">
        <v>139</v>
      </c>
      <c r="I234" s="6">
        <v>2024</v>
      </c>
      <c r="J234" s="6">
        <v>17</v>
      </c>
      <c r="K234" s="6" t="s">
        <v>62</v>
      </c>
      <c r="L234" s="6" t="s">
        <v>65</v>
      </c>
      <c r="M234" s="8">
        <v>9769.25</v>
      </c>
    </row>
    <row r="235" spans="3:13" s="17" customFormat="1" x14ac:dyDescent="0.25">
      <c r="C235" s="5">
        <v>233</v>
      </c>
      <c r="D235" s="6">
        <v>6000044138</v>
      </c>
      <c r="E235" s="6" t="s">
        <v>74</v>
      </c>
      <c r="F235" s="6" t="s">
        <v>6</v>
      </c>
      <c r="G235" s="7">
        <v>45414</v>
      </c>
      <c r="H235" s="6" t="s">
        <v>139</v>
      </c>
      <c r="I235" s="6">
        <v>2024</v>
      </c>
      <c r="J235" s="6">
        <v>17</v>
      </c>
      <c r="K235" s="6" t="s">
        <v>62</v>
      </c>
      <c r="L235" s="6" t="s">
        <v>65</v>
      </c>
      <c r="M235" s="8">
        <v>1265</v>
      </c>
    </row>
    <row r="236" spans="3:13" s="17" customFormat="1" x14ac:dyDescent="0.25">
      <c r="C236" s="5">
        <v>234</v>
      </c>
      <c r="D236" s="6">
        <v>6000044160</v>
      </c>
      <c r="E236" s="6" t="s">
        <v>74</v>
      </c>
      <c r="F236" s="6" t="s">
        <v>9</v>
      </c>
      <c r="G236" s="7">
        <v>45414</v>
      </c>
      <c r="H236" s="6" t="s">
        <v>139</v>
      </c>
      <c r="I236" s="6">
        <v>2024</v>
      </c>
      <c r="J236" s="6">
        <v>17</v>
      </c>
      <c r="K236" s="6" t="s">
        <v>62</v>
      </c>
      <c r="L236" s="6" t="s">
        <v>65</v>
      </c>
      <c r="M236" s="8">
        <v>115</v>
      </c>
    </row>
    <row r="237" spans="3:13" s="17" customFormat="1" x14ac:dyDescent="0.25">
      <c r="C237" s="5">
        <v>235</v>
      </c>
      <c r="D237" s="6">
        <v>6000044149</v>
      </c>
      <c r="E237" s="6" t="s">
        <v>74</v>
      </c>
      <c r="F237" s="6" t="s">
        <v>6</v>
      </c>
      <c r="G237" s="7">
        <v>45414</v>
      </c>
      <c r="H237" s="6" t="s">
        <v>139</v>
      </c>
      <c r="I237" s="6">
        <v>2024</v>
      </c>
      <c r="J237" s="6">
        <v>17</v>
      </c>
      <c r="K237" s="6" t="s">
        <v>62</v>
      </c>
      <c r="L237" s="6" t="s">
        <v>65</v>
      </c>
      <c r="M237" s="8">
        <v>120.75</v>
      </c>
    </row>
    <row r="238" spans="3:13" s="17" customFormat="1" x14ac:dyDescent="0.25">
      <c r="C238" s="5">
        <v>236</v>
      </c>
      <c r="D238" s="6">
        <v>6000044354</v>
      </c>
      <c r="E238" s="6" t="s">
        <v>91</v>
      </c>
      <c r="F238" s="6" t="s">
        <v>7</v>
      </c>
      <c r="G238" s="7">
        <v>45417</v>
      </c>
      <c r="H238" s="6" t="s">
        <v>139</v>
      </c>
      <c r="I238" s="6">
        <v>2024</v>
      </c>
      <c r="J238" s="6">
        <v>17</v>
      </c>
      <c r="K238" s="6" t="s">
        <v>62</v>
      </c>
      <c r="L238" s="6" t="s">
        <v>65</v>
      </c>
      <c r="M238" s="8">
        <v>5720.1</v>
      </c>
    </row>
    <row r="239" spans="3:13" s="17" customFormat="1" x14ac:dyDescent="0.25">
      <c r="C239" s="5">
        <v>237</v>
      </c>
      <c r="D239" s="6">
        <v>6000044493</v>
      </c>
      <c r="E239" s="6" t="s">
        <v>44</v>
      </c>
      <c r="F239" s="6" t="s">
        <v>9</v>
      </c>
      <c r="G239" s="7">
        <v>45418</v>
      </c>
      <c r="H239" s="6" t="s">
        <v>139</v>
      </c>
      <c r="I239" s="6">
        <v>2024</v>
      </c>
      <c r="J239" s="6">
        <v>17</v>
      </c>
      <c r="K239" s="6" t="s">
        <v>62</v>
      </c>
      <c r="L239" s="6" t="s">
        <v>65</v>
      </c>
      <c r="M239" s="8">
        <v>32757.75</v>
      </c>
    </row>
    <row r="240" spans="3:13" s="17" customFormat="1" x14ac:dyDescent="0.25">
      <c r="C240" s="5">
        <v>238</v>
      </c>
      <c r="D240" s="6">
        <v>6000044875</v>
      </c>
      <c r="E240" s="6" t="s">
        <v>129</v>
      </c>
      <c r="F240" s="6" t="s">
        <v>6</v>
      </c>
      <c r="G240" s="7">
        <v>45421</v>
      </c>
      <c r="H240" s="6" t="s">
        <v>139</v>
      </c>
      <c r="I240" s="6">
        <v>2024</v>
      </c>
      <c r="J240" s="6">
        <v>17</v>
      </c>
      <c r="K240" s="6" t="s">
        <v>62</v>
      </c>
      <c r="L240" s="6" t="s">
        <v>65</v>
      </c>
      <c r="M240" s="8">
        <v>29066.25</v>
      </c>
    </row>
    <row r="241" spans="3:13" s="17" customFormat="1" x14ac:dyDescent="0.25">
      <c r="C241" s="5">
        <v>239</v>
      </c>
      <c r="D241" s="6">
        <v>6000045166</v>
      </c>
      <c r="E241" s="6" t="s">
        <v>49</v>
      </c>
      <c r="F241" s="6" t="s">
        <v>55</v>
      </c>
      <c r="G241" s="7">
        <v>45426</v>
      </c>
      <c r="H241" s="6" t="s">
        <v>139</v>
      </c>
      <c r="I241" s="6">
        <v>2024</v>
      </c>
      <c r="J241" s="6">
        <v>17</v>
      </c>
      <c r="K241" s="6" t="s">
        <v>62</v>
      </c>
      <c r="L241" s="6" t="s">
        <v>65</v>
      </c>
      <c r="M241" s="8">
        <v>683.1</v>
      </c>
    </row>
    <row r="242" spans="3:13" s="17" customFormat="1" x14ac:dyDescent="0.25">
      <c r="C242" s="5">
        <v>240</v>
      </c>
      <c r="D242" s="6">
        <v>6000045265</v>
      </c>
      <c r="E242" s="6" t="s">
        <v>74</v>
      </c>
      <c r="F242" s="6" t="s">
        <v>17</v>
      </c>
      <c r="G242" s="7">
        <v>45426</v>
      </c>
      <c r="H242" s="6" t="s">
        <v>139</v>
      </c>
      <c r="I242" s="6">
        <v>2024</v>
      </c>
      <c r="J242" s="6">
        <v>17</v>
      </c>
      <c r="K242" s="6" t="s">
        <v>62</v>
      </c>
      <c r="L242" s="6" t="s">
        <v>65</v>
      </c>
      <c r="M242" s="8">
        <v>74.75</v>
      </c>
    </row>
    <row r="243" spans="3:13" s="17" customFormat="1" x14ac:dyDescent="0.25">
      <c r="C243" s="5">
        <v>241</v>
      </c>
      <c r="D243" s="6">
        <v>6000045398</v>
      </c>
      <c r="E243" s="6" t="s">
        <v>129</v>
      </c>
      <c r="F243" s="6" t="s">
        <v>7</v>
      </c>
      <c r="G243" s="7">
        <v>45427</v>
      </c>
      <c r="H243" s="6" t="s">
        <v>139</v>
      </c>
      <c r="I243" s="6">
        <v>2024</v>
      </c>
      <c r="J243" s="6">
        <v>17</v>
      </c>
      <c r="K243" s="6" t="s">
        <v>62</v>
      </c>
      <c r="L243" s="6" t="s">
        <v>65</v>
      </c>
      <c r="M243" s="8">
        <v>10226.950000000001</v>
      </c>
    </row>
    <row r="244" spans="3:13" s="17" customFormat="1" x14ac:dyDescent="0.25">
      <c r="C244" s="5">
        <v>242</v>
      </c>
      <c r="D244" s="6">
        <v>6000045335</v>
      </c>
      <c r="E244" s="6" t="s">
        <v>129</v>
      </c>
      <c r="F244" s="6" t="s">
        <v>6</v>
      </c>
      <c r="G244" s="7">
        <v>45427</v>
      </c>
      <c r="H244" s="6" t="s">
        <v>139</v>
      </c>
      <c r="I244" s="6">
        <v>2024</v>
      </c>
      <c r="J244" s="6">
        <v>17</v>
      </c>
      <c r="K244" s="6" t="s">
        <v>62</v>
      </c>
      <c r="L244" s="6" t="s">
        <v>65</v>
      </c>
      <c r="M244" s="8">
        <v>7624.5</v>
      </c>
    </row>
    <row r="245" spans="3:13" s="17" customFormat="1" x14ac:dyDescent="0.25">
      <c r="C245" s="5">
        <v>243</v>
      </c>
      <c r="D245" s="6">
        <v>6000045795</v>
      </c>
      <c r="E245" s="6" t="s">
        <v>44</v>
      </c>
      <c r="F245" s="6" t="s">
        <v>17</v>
      </c>
      <c r="G245" s="7">
        <v>45432</v>
      </c>
      <c r="H245" s="6" t="s">
        <v>139</v>
      </c>
      <c r="I245" s="6">
        <v>2024</v>
      </c>
      <c r="J245" s="6">
        <v>17</v>
      </c>
      <c r="K245" s="6" t="s">
        <v>62</v>
      </c>
      <c r="L245" s="6" t="s">
        <v>65</v>
      </c>
      <c r="M245" s="8">
        <v>310.5</v>
      </c>
    </row>
    <row r="246" spans="3:13" s="17" customFormat="1" x14ac:dyDescent="0.25">
      <c r="C246" s="5">
        <v>244</v>
      </c>
      <c r="D246" s="6">
        <v>6000045873</v>
      </c>
      <c r="E246" s="6" t="s">
        <v>35</v>
      </c>
      <c r="F246" s="6" t="s">
        <v>6</v>
      </c>
      <c r="G246" s="7">
        <v>45433</v>
      </c>
      <c r="H246" s="6" t="s">
        <v>139</v>
      </c>
      <c r="I246" s="6">
        <v>2024</v>
      </c>
      <c r="J246" s="6">
        <v>17</v>
      </c>
      <c r="K246" s="6" t="s">
        <v>62</v>
      </c>
      <c r="L246" s="6" t="s">
        <v>65</v>
      </c>
      <c r="M246" s="8">
        <v>4255</v>
      </c>
    </row>
    <row r="247" spans="3:13" s="17" customFormat="1" x14ac:dyDescent="0.25">
      <c r="C247" s="5">
        <v>245</v>
      </c>
      <c r="D247" s="6">
        <v>6000045844</v>
      </c>
      <c r="E247" s="6" t="s">
        <v>44</v>
      </c>
      <c r="F247" s="6" t="s">
        <v>6</v>
      </c>
      <c r="G247" s="7">
        <v>45433</v>
      </c>
      <c r="H247" s="6" t="s">
        <v>139</v>
      </c>
      <c r="I247" s="6">
        <v>2024</v>
      </c>
      <c r="J247" s="6">
        <v>17</v>
      </c>
      <c r="K247" s="6" t="s">
        <v>67</v>
      </c>
      <c r="L247" s="6" t="s">
        <v>63</v>
      </c>
      <c r="M247" s="8">
        <v>56068.25</v>
      </c>
    </row>
    <row r="248" spans="3:13" s="17" customFormat="1" x14ac:dyDescent="0.25">
      <c r="C248" s="5">
        <v>246</v>
      </c>
      <c r="D248" s="6">
        <v>6000045960</v>
      </c>
      <c r="E248" s="6" t="s">
        <v>129</v>
      </c>
      <c r="F248" s="6" t="s">
        <v>20</v>
      </c>
      <c r="G248" s="7">
        <v>45434</v>
      </c>
      <c r="H248" s="6" t="s">
        <v>139</v>
      </c>
      <c r="I248" s="6">
        <v>2024</v>
      </c>
      <c r="J248" s="6">
        <v>17</v>
      </c>
      <c r="K248" s="6" t="s">
        <v>62</v>
      </c>
      <c r="L248" s="6" t="s">
        <v>65</v>
      </c>
      <c r="M248" s="8">
        <v>4976.05</v>
      </c>
    </row>
    <row r="249" spans="3:13" s="17" customFormat="1" x14ac:dyDescent="0.25">
      <c r="C249" s="5">
        <v>247</v>
      </c>
      <c r="D249" s="6">
        <v>6000046078</v>
      </c>
      <c r="E249" s="6" t="s">
        <v>14</v>
      </c>
      <c r="F249" s="6" t="s">
        <v>20</v>
      </c>
      <c r="G249" s="7">
        <v>45435</v>
      </c>
      <c r="H249" s="6" t="s">
        <v>139</v>
      </c>
      <c r="I249" s="6">
        <v>2024</v>
      </c>
      <c r="J249" s="6">
        <v>17</v>
      </c>
      <c r="K249" s="6" t="s">
        <v>157</v>
      </c>
      <c r="L249" s="6" t="s">
        <v>65</v>
      </c>
      <c r="M249" s="8">
        <v>164.45</v>
      </c>
    </row>
    <row r="250" spans="3:13" s="17" customFormat="1" x14ac:dyDescent="0.25">
      <c r="C250" s="5">
        <v>248</v>
      </c>
      <c r="D250" s="6">
        <v>6000046484</v>
      </c>
      <c r="E250" s="6" t="s">
        <v>74</v>
      </c>
      <c r="F250" s="6" t="s">
        <v>17</v>
      </c>
      <c r="G250" s="7">
        <v>45440</v>
      </c>
      <c r="H250" s="6" t="s">
        <v>139</v>
      </c>
      <c r="I250" s="6">
        <v>2024</v>
      </c>
      <c r="J250" s="6">
        <v>17</v>
      </c>
      <c r="K250" s="6" t="s">
        <v>62</v>
      </c>
      <c r="L250" s="6" t="s">
        <v>65</v>
      </c>
      <c r="M250" s="8">
        <v>12822.5</v>
      </c>
    </row>
    <row r="251" spans="3:13" s="17" customFormat="1" x14ac:dyDescent="0.25">
      <c r="C251" s="5">
        <v>249</v>
      </c>
      <c r="D251" s="6">
        <v>6000046482</v>
      </c>
      <c r="E251" s="6" t="s">
        <v>74</v>
      </c>
      <c r="F251" s="6" t="s">
        <v>17</v>
      </c>
      <c r="G251" s="7">
        <v>45440</v>
      </c>
      <c r="H251" s="6" t="s">
        <v>139</v>
      </c>
      <c r="I251" s="6">
        <v>2024</v>
      </c>
      <c r="J251" s="6">
        <v>17</v>
      </c>
      <c r="K251" s="6" t="s">
        <v>62</v>
      </c>
      <c r="L251" s="6" t="s">
        <v>63</v>
      </c>
      <c r="M251" s="8">
        <v>115</v>
      </c>
    </row>
    <row r="252" spans="3:13" s="17" customFormat="1" x14ac:dyDescent="0.25">
      <c r="C252" s="5">
        <v>250</v>
      </c>
      <c r="D252" s="6">
        <v>6000046651</v>
      </c>
      <c r="E252" s="6" t="s">
        <v>92</v>
      </c>
      <c r="F252" s="6" t="s">
        <v>6</v>
      </c>
      <c r="G252" s="7">
        <v>45441</v>
      </c>
      <c r="H252" s="6" t="s">
        <v>139</v>
      </c>
      <c r="I252" s="6">
        <v>2024</v>
      </c>
      <c r="J252" s="6">
        <v>17</v>
      </c>
      <c r="K252" s="6" t="s">
        <v>62</v>
      </c>
      <c r="L252" s="6" t="s">
        <v>65</v>
      </c>
      <c r="M252" s="8">
        <v>1350.1</v>
      </c>
    </row>
    <row r="253" spans="3:13" s="17" customFormat="1" x14ac:dyDescent="0.25">
      <c r="C253" s="5">
        <v>251</v>
      </c>
      <c r="D253" s="6">
        <v>6000046704</v>
      </c>
      <c r="E253" s="6" t="s">
        <v>44</v>
      </c>
      <c r="F253" s="6" t="s">
        <v>20</v>
      </c>
      <c r="G253" s="7">
        <v>45442</v>
      </c>
      <c r="H253" s="6" t="s">
        <v>139</v>
      </c>
      <c r="I253" s="6">
        <v>2024</v>
      </c>
      <c r="J253" s="6">
        <v>17</v>
      </c>
      <c r="K253" s="6" t="s">
        <v>62</v>
      </c>
      <c r="L253" s="6" t="s">
        <v>65</v>
      </c>
      <c r="M253" s="8">
        <v>99962.6</v>
      </c>
    </row>
    <row r="254" spans="3:13" s="17" customFormat="1" x14ac:dyDescent="0.25">
      <c r="C254" s="5">
        <v>252</v>
      </c>
      <c r="D254" s="6">
        <v>6000046685</v>
      </c>
      <c r="E254" s="6" t="s">
        <v>44</v>
      </c>
      <c r="F254" s="6" t="s">
        <v>20</v>
      </c>
      <c r="G254" s="7">
        <v>45442</v>
      </c>
      <c r="H254" s="6" t="s">
        <v>139</v>
      </c>
      <c r="I254" s="6">
        <v>2024</v>
      </c>
      <c r="J254" s="6">
        <v>17</v>
      </c>
      <c r="K254" s="6" t="s">
        <v>62</v>
      </c>
      <c r="L254" s="6" t="s">
        <v>65</v>
      </c>
      <c r="M254" s="8">
        <v>1856.1</v>
      </c>
    </row>
    <row r="255" spans="3:13" s="17" customFormat="1" x14ac:dyDescent="0.25">
      <c r="C255" s="5">
        <v>253</v>
      </c>
      <c r="D255" s="6">
        <v>6000046849</v>
      </c>
      <c r="E255" s="6" t="s">
        <v>93</v>
      </c>
      <c r="F255" s="6" t="s">
        <v>17</v>
      </c>
      <c r="G255" s="7">
        <v>45445</v>
      </c>
      <c r="H255" s="6" t="s">
        <v>140</v>
      </c>
      <c r="I255" s="6">
        <v>2024</v>
      </c>
      <c r="J255" s="6">
        <v>18</v>
      </c>
      <c r="K255" s="6" t="s">
        <v>62</v>
      </c>
      <c r="L255" s="6" t="s">
        <v>63</v>
      </c>
      <c r="M255" s="8">
        <v>161</v>
      </c>
    </row>
    <row r="256" spans="3:13" s="17" customFormat="1" x14ac:dyDescent="0.25">
      <c r="C256" s="5">
        <v>254</v>
      </c>
      <c r="D256" s="6">
        <v>6000046881</v>
      </c>
      <c r="E256" s="6" t="s">
        <v>14</v>
      </c>
      <c r="F256" s="6" t="s">
        <v>6</v>
      </c>
      <c r="G256" s="7">
        <v>45445</v>
      </c>
      <c r="H256" s="6" t="s">
        <v>140</v>
      </c>
      <c r="I256" s="6">
        <v>2024</v>
      </c>
      <c r="J256" s="6">
        <v>18</v>
      </c>
      <c r="K256" s="6" t="s">
        <v>62</v>
      </c>
      <c r="L256" s="6" t="s">
        <v>65</v>
      </c>
      <c r="M256" s="8">
        <v>49461.5</v>
      </c>
    </row>
    <row r="257" spans="3:13" s="17" customFormat="1" x14ac:dyDescent="0.25">
      <c r="C257" s="5">
        <v>255</v>
      </c>
      <c r="D257" s="6">
        <v>6000046839</v>
      </c>
      <c r="E257" s="6" t="s">
        <v>44</v>
      </c>
      <c r="F257" s="6" t="s">
        <v>9</v>
      </c>
      <c r="G257" s="7">
        <v>45445</v>
      </c>
      <c r="H257" s="6" t="s">
        <v>140</v>
      </c>
      <c r="I257" s="6">
        <v>2024</v>
      </c>
      <c r="J257" s="6">
        <v>18</v>
      </c>
      <c r="K257" s="6" t="s">
        <v>62</v>
      </c>
      <c r="L257" s="6" t="s">
        <v>65</v>
      </c>
      <c r="M257" s="8">
        <v>149988.75</v>
      </c>
    </row>
    <row r="258" spans="3:13" s="17" customFormat="1" x14ac:dyDescent="0.25">
      <c r="C258" s="5">
        <v>256</v>
      </c>
      <c r="D258" s="6">
        <v>6000047031</v>
      </c>
      <c r="E258" s="6" t="s">
        <v>95</v>
      </c>
      <c r="F258" s="6" t="s">
        <v>6</v>
      </c>
      <c r="G258" s="7">
        <v>45446</v>
      </c>
      <c r="H258" s="6" t="s">
        <v>140</v>
      </c>
      <c r="I258" s="6">
        <v>2024</v>
      </c>
      <c r="J258" s="6">
        <v>18</v>
      </c>
      <c r="K258" s="6" t="s">
        <v>62</v>
      </c>
      <c r="L258" s="6" t="s">
        <v>65</v>
      </c>
      <c r="M258" s="8">
        <v>92</v>
      </c>
    </row>
    <row r="259" spans="3:13" s="17" customFormat="1" x14ac:dyDescent="0.25">
      <c r="C259" s="5">
        <v>257</v>
      </c>
      <c r="D259" s="6">
        <v>6000046949</v>
      </c>
      <c r="E259" s="6" t="s">
        <v>94</v>
      </c>
      <c r="F259" s="6" t="s">
        <v>20</v>
      </c>
      <c r="G259" s="7">
        <v>45446</v>
      </c>
      <c r="H259" s="6" t="s">
        <v>140</v>
      </c>
      <c r="I259" s="6">
        <v>2024</v>
      </c>
      <c r="J259" s="6">
        <v>18</v>
      </c>
      <c r="K259" s="6" t="s">
        <v>62</v>
      </c>
      <c r="L259" s="6" t="s">
        <v>65</v>
      </c>
      <c r="M259" s="8">
        <v>7938.45</v>
      </c>
    </row>
    <row r="260" spans="3:13" s="17" customFormat="1" x14ac:dyDescent="0.25">
      <c r="C260" s="5">
        <v>258</v>
      </c>
      <c r="D260" s="6">
        <v>6000047371</v>
      </c>
      <c r="E260" s="6" t="s">
        <v>129</v>
      </c>
      <c r="F260" s="6" t="s">
        <v>7</v>
      </c>
      <c r="G260" s="7">
        <v>45449</v>
      </c>
      <c r="H260" s="6" t="s">
        <v>140</v>
      </c>
      <c r="I260" s="6">
        <v>2024</v>
      </c>
      <c r="J260" s="6">
        <v>18</v>
      </c>
      <c r="K260" s="6" t="s">
        <v>62</v>
      </c>
      <c r="L260" s="6" t="s">
        <v>65</v>
      </c>
      <c r="M260" s="8">
        <v>5372.8</v>
      </c>
    </row>
    <row r="261" spans="3:13" s="17" customFormat="1" x14ac:dyDescent="0.25">
      <c r="C261" s="5">
        <v>259</v>
      </c>
      <c r="D261" s="6">
        <v>6000047388</v>
      </c>
      <c r="E261" s="6" t="s">
        <v>44</v>
      </c>
      <c r="F261" s="6" t="s">
        <v>17</v>
      </c>
      <c r="G261" s="7">
        <v>45449</v>
      </c>
      <c r="H261" s="6" t="s">
        <v>140</v>
      </c>
      <c r="I261" s="6">
        <v>2024</v>
      </c>
      <c r="J261" s="6">
        <v>18</v>
      </c>
      <c r="K261" s="6" t="s">
        <v>62</v>
      </c>
      <c r="L261" s="6" t="s">
        <v>65</v>
      </c>
      <c r="M261" s="8">
        <v>42033.65</v>
      </c>
    </row>
    <row r="262" spans="3:13" s="17" customFormat="1" x14ac:dyDescent="0.25">
      <c r="C262" s="5">
        <v>260</v>
      </c>
      <c r="D262" s="6">
        <v>6000047704</v>
      </c>
      <c r="E262" s="6" t="s">
        <v>74</v>
      </c>
      <c r="F262" s="6" t="s">
        <v>17</v>
      </c>
      <c r="G262" s="7">
        <v>45453</v>
      </c>
      <c r="H262" s="6" t="s">
        <v>140</v>
      </c>
      <c r="I262" s="6">
        <v>2024</v>
      </c>
      <c r="J262" s="6">
        <v>18</v>
      </c>
      <c r="K262" s="6" t="s">
        <v>62</v>
      </c>
      <c r="L262" s="6" t="s">
        <v>63</v>
      </c>
      <c r="M262" s="8">
        <v>2622</v>
      </c>
    </row>
    <row r="263" spans="3:13" s="17" customFormat="1" x14ac:dyDescent="0.25">
      <c r="C263" s="5">
        <v>261</v>
      </c>
      <c r="D263" s="6">
        <v>6000047722</v>
      </c>
      <c r="E263" s="6" t="s">
        <v>74</v>
      </c>
      <c r="F263" s="6" t="s">
        <v>6</v>
      </c>
      <c r="G263" s="7">
        <v>45453</v>
      </c>
      <c r="H263" s="6" t="s">
        <v>140</v>
      </c>
      <c r="I263" s="6">
        <v>2024</v>
      </c>
      <c r="J263" s="6">
        <v>18</v>
      </c>
      <c r="K263" s="6" t="s">
        <v>62</v>
      </c>
      <c r="L263" s="6" t="s">
        <v>65</v>
      </c>
      <c r="M263" s="8">
        <v>869.4</v>
      </c>
    </row>
    <row r="264" spans="3:13" s="17" customFormat="1" x14ac:dyDescent="0.25">
      <c r="C264" s="5">
        <v>262</v>
      </c>
      <c r="D264" s="6">
        <v>6000047712</v>
      </c>
      <c r="E264" s="6" t="s">
        <v>74</v>
      </c>
      <c r="F264" s="6" t="s">
        <v>9</v>
      </c>
      <c r="G264" s="7">
        <v>45453</v>
      </c>
      <c r="H264" s="6" t="s">
        <v>140</v>
      </c>
      <c r="I264" s="6">
        <v>2024</v>
      </c>
      <c r="J264" s="6">
        <v>18</v>
      </c>
      <c r="K264" s="6" t="s">
        <v>62</v>
      </c>
      <c r="L264" s="6" t="s">
        <v>65</v>
      </c>
      <c r="M264" s="8">
        <v>488.75</v>
      </c>
    </row>
    <row r="265" spans="3:13" s="17" customFormat="1" x14ac:dyDescent="0.25">
      <c r="C265" s="5">
        <v>263</v>
      </c>
      <c r="D265" s="6">
        <v>6000047700</v>
      </c>
      <c r="E265" s="6" t="s">
        <v>74</v>
      </c>
      <c r="F265" s="6" t="s">
        <v>28</v>
      </c>
      <c r="G265" s="7">
        <v>45453</v>
      </c>
      <c r="H265" s="6" t="s">
        <v>140</v>
      </c>
      <c r="I265" s="6">
        <v>2024</v>
      </c>
      <c r="J265" s="6">
        <v>18</v>
      </c>
      <c r="K265" s="6" t="s">
        <v>62</v>
      </c>
      <c r="L265" s="6" t="s">
        <v>63</v>
      </c>
      <c r="M265" s="8">
        <v>258.75</v>
      </c>
    </row>
    <row r="266" spans="3:13" s="17" customFormat="1" x14ac:dyDescent="0.25">
      <c r="C266" s="5">
        <v>264</v>
      </c>
      <c r="D266" s="6">
        <v>6000047702</v>
      </c>
      <c r="E266" s="6" t="s">
        <v>74</v>
      </c>
      <c r="F266" s="6" t="s">
        <v>17</v>
      </c>
      <c r="G266" s="7">
        <v>45453</v>
      </c>
      <c r="H266" s="6" t="s">
        <v>140</v>
      </c>
      <c r="I266" s="6">
        <v>2024</v>
      </c>
      <c r="J266" s="6">
        <v>18</v>
      </c>
      <c r="K266" s="6" t="s">
        <v>157</v>
      </c>
      <c r="L266" s="6" t="s">
        <v>63</v>
      </c>
      <c r="M266" s="8">
        <v>40.25</v>
      </c>
    </row>
    <row r="267" spans="3:13" s="17" customFormat="1" x14ac:dyDescent="0.25">
      <c r="C267" s="5">
        <v>265</v>
      </c>
      <c r="D267" s="6">
        <v>6000047680</v>
      </c>
      <c r="E267" s="6" t="s">
        <v>60</v>
      </c>
      <c r="F267" s="6" t="s">
        <v>6</v>
      </c>
      <c r="G267" s="7">
        <v>45453</v>
      </c>
      <c r="H267" s="6" t="s">
        <v>140</v>
      </c>
      <c r="I267" s="6">
        <v>2024</v>
      </c>
      <c r="J267" s="6">
        <v>18</v>
      </c>
      <c r="K267" s="6" t="s">
        <v>157</v>
      </c>
      <c r="L267" s="6" t="s">
        <v>63</v>
      </c>
      <c r="M267" s="8">
        <v>79925</v>
      </c>
    </row>
    <row r="268" spans="3:13" s="17" customFormat="1" x14ac:dyDescent="0.25">
      <c r="C268" s="5">
        <v>266</v>
      </c>
      <c r="D268" s="6">
        <v>6000047785</v>
      </c>
      <c r="E268" s="6" t="s">
        <v>14</v>
      </c>
      <c r="F268" s="6" t="s">
        <v>15</v>
      </c>
      <c r="G268" s="7">
        <v>45454</v>
      </c>
      <c r="H268" s="6" t="s">
        <v>140</v>
      </c>
      <c r="I268" s="6">
        <v>2024</v>
      </c>
      <c r="J268" s="6">
        <v>18</v>
      </c>
      <c r="K268" s="6" t="s">
        <v>62</v>
      </c>
      <c r="L268" s="6" t="s">
        <v>63</v>
      </c>
      <c r="M268" s="8">
        <v>271644.95</v>
      </c>
    </row>
    <row r="269" spans="3:13" s="17" customFormat="1" x14ac:dyDescent="0.25">
      <c r="C269" s="5">
        <v>267</v>
      </c>
      <c r="D269" s="6">
        <v>6000047898</v>
      </c>
      <c r="E269" s="6" t="s">
        <v>22</v>
      </c>
      <c r="F269" s="6" t="s">
        <v>6</v>
      </c>
      <c r="G269" s="7">
        <v>45455</v>
      </c>
      <c r="H269" s="6" t="s">
        <v>140</v>
      </c>
      <c r="I269" s="6">
        <v>2024</v>
      </c>
      <c r="J269" s="6">
        <v>18</v>
      </c>
      <c r="K269" s="6" t="s">
        <v>67</v>
      </c>
      <c r="L269" s="6" t="s">
        <v>63</v>
      </c>
      <c r="M269" s="8">
        <v>198938.5</v>
      </c>
    </row>
    <row r="270" spans="3:13" s="17" customFormat="1" x14ac:dyDescent="0.25">
      <c r="C270" s="5">
        <v>268</v>
      </c>
      <c r="D270" s="6">
        <v>6000047944</v>
      </c>
      <c r="E270" s="6" t="s">
        <v>96</v>
      </c>
      <c r="F270" s="6" t="s">
        <v>9</v>
      </c>
      <c r="G270" s="7">
        <v>45456</v>
      </c>
      <c r="H270" s="6" t="s">
        <v>140</v>
      </c>
      <c r="I270" s="6">
        <v>2024</v>
      </c>
      <c r="J270" s="6">
        <v>18</v>
      </c>
      <c r="K270" s="6" t="s">
        <v>62</v>
      </c>
      <c r="L270" s="6" t="s">
        <v>63</v>
      </c>
      <c r="M270" s="8">
        <v>30699.25</v>
      </c>
    </row>
    <row r="271" spans="3:13" s="17" customFormat="1" x14ac:dyDescent="0.25">
      <c r="C271" s="5">
        <v>269</v>
      </c>
      <c r="D271" s="6">
        <v>6000048332</v>
      </c>
      <c r="E271" s="6" t="s">
        <v>83</v>
      </c>
      <c r="F271" s="6" t="s">
        <v>17</v>
      </c>
      <c r="G271" s="7">
        <v>45469</v>
      </c>
      <c r="H271" s="6" t="s">
        <v>140</v>
      </c>
      <c r="I271" s="6">
        <v>2024</v>
      </c>
      <c r="J271" s="6">
        <v>18</v>
      </c>
      <c r="K271" s="6" t="s">
        <v>62</v>
      </c>
      <c r="L271" s="6" t="s">
        <v>63</v>
      </c>
      <c r="M271" s="8">
        <v>27370</v>
      </c>
    </row>
    <row r="272" spans="3:13" s="17" customFormat="1" x14ac:dyDescent="0.25">
      <c r="C272" s="5">
        <v>270</v>
      </c>
      <c r="D272" s="6">
        <v>6000048252</v>
      </c>
      <c r="E272" s="6" t="s">
        <v>97</v>
      </c>
      <c r="F272" s="6" t="s">
        <v>6</v>
      </c>
      <c r="G272" s="7">
        <v>45469</v>
      </c>
      <c r="H272" s="6" t="s">
        <v>140</v>
      </c>
      <c r="I272" s="6">
        <v>2024</v>
      </c>
      <c r="J272" s="6">
        <v>18</v>
      </c>
      <c r="K272" s="6" t="s">
        <v>62</v>
      </c>
      <c r="L272" s="6" t="s">
        <v>63</v>
      </c>
      <c r="M272" s="8">
        <v>355838.75</v>
      </c>
    </row>
    <row r="273" spans="3:13" s="17" customFormat="1" x14ac:dyDescent="0.25">
      <c r="C273" s="5">
        <v>271</v>
      </c>
      <c r="D273" s="6">
        <v>6000048347</v>
      </c>
      <c r="E273" s="6" t="s">
        <v>86</v>
      </c>
      <c r="F273" s="6" t="s">
        <v>6</v>
      </c>
      <c r="G273" s="7">
        <v>45469</v>
      </c>
      <c r="H273" s="6" t="s">
        <v>140</v>
      </c>
      <c r="I273" s="6">
        <v>2024</v>
      </c>
      <c r="J273" s="6">
        <v>18</v>
      </c>
      <c r="K273" s="6" t="s">
        <v>67</v>
      </c>
      <c r="L273" s="6" t="s">
        <v>63</v>
      </c>
      <c r="M273" s="8">
        <v>32855.5</v>
      </c>
    </row>
    <row r="274" spans="3:13" s="17" customFormat="1" x14ac:dyDescent="0.25">
      <c r="C274" s="5">
        <v>272</v>
      </c>
      <c r="D274" s="6">
        <v>6000048460</v>
      </c>
      <c r="E274" s="6" t="s">
        <v>49</v>
      </c>
      <c r="F274" s="6" t="s">
        <v>17</v>
      </c>
      <c r="G274" s="7">
        <v>45470</v>
      </c>
      <c r="H274" s="6" t="s">
        <v>140</v>
      </c>
      <c r="I274" s="6">
        <v>2024</v>
      </c>
      <c r="J274" s="6">
        <v>18</v>
      </c>
      <c r="K274" s="6" t="s">
        <v>62</v>
      </c>
      <c r="L274" s="6" t="s">
        <v>63</v>
      </c>
      <c r="M274" s="8">
        <v>322</v>
      </c>
    </row>
    <row r="275" spans="3:13" s="17" customFormat="1" x14ac:dyDescent="0.25">
      <c r="C275" s="5">
        <v>273</v>
      </c>
      <c r="D275" s="6">
        <v>6000048854</v>
      </c>
      <c r="E275" s="6" t="s">
        <v>22</v>
      </c>
      <c r="F275" s="6" t="s">
        <v>6</v>
      </c>
      <c r="G275" s="7">
        <v>45476</v>
      </c>
      <c r="H275" s="6" t="s">
        <v>141</v>
      </c>
      <c r="I275" s="6">
        <v>2024</v>
      </c>
      <c r="J275" s="6">
        <v>19</v>
      </c>
      <c r="K275" s="6" t="s">
        <v>62</v>
      </c>
      <c r="L275" s="6" t="s">
        <v>63</v>
      </c>
      <c r="M275" s="8">
        <v>59080.1</v>
      </c>
    </row>
    <row r="276" spans="3:13" s="17" customFormat="1" x14ac:dyDescent="0.25">
      <c r="C276" s="5">
        <v>274</v>
      </c>
      <c r="D276" s="6">
        <v>6000048940</v>
      </c>
      <c r="E276" s="6" t="s">
        <v>40</v>
      </c>
      <c r="F276" s="6" t="s">
        <v>41</v>
      </c>
      <c r="G276" s="7">
        <v>45477</v>
      </c>
      <c r="H276" s="6" t="s">
        <v>141</v>
      </c>
      <c r="I276" s="6">
        <v>2024</v>
      </c>
      <c r="J276" s="6">
        <v>19</v>
      </c>
      <c r="K276" s="6" t="s">
        <v>62</v>
      </c>
      <c r="L276" s="6" t="s">
        <v>63</v>
      </c>
      <c r="M276" s="8">
        <v>4414.8500000000004</v>
      </c>
    </row>
    <row r="277" spans="3:13" s="17" customFormat="1" x14ac:dyDescent="0.25">
      <c r="C277" s="5">
        <v>275</v>
      </c>
      <c r="D277" s="6">
        <v>6000049169</v>
      </c>
      <c r="E277" s="6" t="s">
        <v>44</v>
      </c>
      <c r="F277" s="6" t="s">
        <v>17</v>
      </c>
      <c r="G277" s="7">
        <v>45481</v>
      </c>
      <c r="H277" s="6" t="s">
        <v>141</v>
      </c>
      <c r="I277" s="6">
        <v>2024</v>
      </c>
      <c r="J277" s="6">
        <v>19</v>
      </c>
      <c r="K277" s="6" t="s">
        <v>62</v>
      </c>
      <c r="L277" s="6" t="s">
        <v>63</v>
      </c>
      <c r="M277" s="8">
        <v>69124.2</v>
      </c>
    </row>
    <row r="278" spans="3:13" s="17" customFormat="1" x14ac:dyDescent="0.25">
      <c r="C278" s="5">
        <v>276</v>
      </c>
      <c r="D278" s="6">
        <v>6000049213</v>
      </c>
      <c r="E278" s="6" t="s">
        <v>66</v>
      </c>
      <c r="F278" s="6" t="s">
        <v>6</v>
      </c>
      <c r="G278" s="7">
        <v>45481</v>
      </c>
      <c r="H278" s="6" t="s">
        <v>141</v>
      </c>
      <c r="I278" s="6">
        <v>2024</v>
      </c>
      <c r="J278" s="6">
        <v>19</v>
      </c>
      <c r="K278" s="6" t="s">
        <v>157</v>
      </c>
      <c r="L278" s="6" t="s">
        <v>63</v>
      </c>
      <c r="M278" s="8">
        <v>2058.5</v>
      </c>
    </row>
    <row r="279" spans="3:13" s="17" customFormat="1" x14ac:dyDescent="0.25">
      <c r="C279" s="5">
        <v>277</v>
      </c>
      <c r="D279" s="6">
        <v>6000049367</v>
      </c>
      <c r="E279" s="6" t="s">
        <v>74</v>
      </c>
      <c r="F279" s="6" t="s">
        <v>6</v>
      </c>
      <c r="G279" s="7">
        <v>45482</v>
      </c>
      <c r="H279" s="6" t="s">
        <v>141</v>
      </c>
      <c r="I279" s="6">
        <v>2024</v>
      </c>
      <c r="J279" s="6">
        <v>19</v>
      </c>
      <c r="K279" s="6" t="s">
        <v>62</v>
      </c>
      <c r="L279" s="6" t="s">
        <v>63</v>
      </c>
      <c r="M279" s="8">
        <v>845.25</v>
      </c>
    </row>
    <row r="280" spans="3:13" s="17" customFormat="1" x14ac:dyDescent="0.25">
      <c r="C280" s="5">
        <v>278</v>
      </c>
      <c r="D280" s="6">
        <v>6000049638</v>
      </c>
      <c r="E280" s="6" t="s">
        <v>129</v>
      </c>
      <c r="F280" s="6" t="s">
        <v>7</v>
      </c>
      <c r="G280" s="7">
        <v>45484</v>
      </c>
      <c r="H280" s="6" t="s">
        <v>141</v>
      </c>
      <c r="I280" s="6">
        <v>2024</v>
      </c>
      <c r="J280" s="6">
        <v>19</v>
      </c>
      <c r="K280" s="6" t="s">
        <v>62</v>
      </c>
      <c r="L280" s="6" t="s">
        <v>63</v>
      </c>
      <c r="M280" s="8">
        <v>9830.2000000000007</v>
      </c>
    </row>
    <row r="281" spans="3:13" s="17" customFormat="1" x14ac:dyDescent="0.25">
      <c r="C281" s="5">
        <v>279</v>
      </c>
      <c r="D281" s="6">
        <v>6000049628</v>
      </c>
      <c r="E281" s="6" t="s">
        <v>129</v>
      </c>
      <c r="F281" s="6" t="s">
        <v>11</v>
      </c>
      <c r="G281" s="7">
        <v>45484</v>
      </c>
      <c r="H281" s="6" t="s">
        <v>141</v>
      </c>
      <c r="I281" s="6">
        <v>2024</v>
      </c>
      <c r="J281" s="6">
        <v>19</v>
      </c>
      <c r="K281" s="6" t="s">
        <v>157</v>
      </c>
      <c r="L281" s="6" t="s">
        <v>63</v>
      </c>
      <c r="M281" s="8">
        <v>24610</v>
      </c>
    </row>
    <row r="282" spans="3:13" s="17" customFormat="1" x14ac:dyDescent="0.25">
      <c r="C282" s="5">
        <v>280</v>
      </c>
      <c r="D282" s="6">
        <v>6000049783</v>
      </c>
      <c r="E282" s="6" t="s">
        <v>14</v>
      </c>
      <c r="F282" s="6" t="s">
        <v>9</v>
      </c>
      <c r="G282" s="7">
        <v>45487</v>
      </c>
      <c r="H282" s="6" t="s">
        <v>141</v>
      </c>
      <c r="I282" s="6">
        <v>2024</v>
      </c>
      <c r="J282" s="6">
        <v>19</v>
      </c>
      <c r="K282" s="6" t="s">
        <v>62</v>
      </c>
      <c r="L282" s="6" t="s">
        <v>63</v>
      </c>
      <c r="M282" s="8">
        <v>2018.25</v>
      </c>
    </row>
    <row r="283" spans="3:13" s="17" customFormat="1" x14ac:dyDescent="0.25">
      <c r="C283" s="5">
        <v>281</v>
      </c>
      <c r="D283" s="6">
        <v>6000049838</v>
      </c>
      <c r="E283" s="6" t="s">
        <v>72</v>
      </c>
      <c r="F283" s="6" t="s">
        <v>17</v>
      </c>
      <c r="G283" s="7">
        <v>45488</v>
      </c>
      <c r="H283" s="6" t="s">
        <v>141</v>
      </c>
      <c r="I283" s="6">
        <v>2024</v>
      </c>
      <c r="J283" s="6">
        <v>19</v>
      </c>
      <c r="K283" s="6" t="s">
        <v>67</v>
      </c>
      <c r="L283" s="6" t="s">
        <v>63</v>
      </c>
      <c r="M283" s="8">
        <v>7705</v>
      </c>
    </row>
    <row r="284" spans="3:13" s="17" customFormat="1" x14ac:dyDescent="0.25">
      <c r="C284" s="5">
        <v>282</v>
      </c>
      <c r="D284" s="6">
        <v>6000050017</v>
      </c>
      <c r="E284" s="6" t="s">
        <v>49</v>
      </c>
      <c r="F284" s="6" t="s">
        <v>7</v>
      </c>
      <c r="G284" s="7">
        <v>45489</v>
      </c>
      <c r="H284" s="6" t="s">
        <v>141</v>
      </c>
      <c r="I284" s="6">
        <v>2024</v>
      </c>
      <c r="J284" s="6">
        <v>19</v>
      </c>
      <c r="K284" s="6" t="s">
        <v>62</v>
      </c>
      <c r="L284" s="6" t="s">
        <v>63</v>
      </c>
      <c r="M284" s="8">
        <v>2019.4</v>
      </c>
    </row>
    <row r="285" spans="3:13" s="17" customFormat="1" x14ac:dyDescent="0.25">
      <c r="C285" s="5">
        <v>283</v>
      </c>
      <c r="D285" s="6">
        <v>6000050278</v>
      </c>
      <c r="E285" s="6" t="s">
        <v>74</v>
      </c>
      <c r="F285" s="6" t="s">
        <v>100</v>
      </c>
      <c r="G285" s="7">
        <v>45494</v>
      </c>
      <c r="H285" s="6" t="s">
        <v>141</v>
      </c>
      <c r="I285" s="6">
        <v>2024</v>
      </c>
      <c r="J285" s="6">
        <v>19</v>
      </c>
      <c r="K285" s="6" t="s">
        <v>62</v>
      </c>
      <c r="L285" s="6" t="s">
        <v>63</v>
      </c>
      <c r="M285" s="8">
        <v>1090.2</v>
      </c>
    </row>
    <row r="286" spans="3:13" s="17" customFormat="1" x14ac:dyDescent="0.25">
      <c r="C286" s="5">
        <v>284</v>
      </c>
      <c r="D286" s="6">
        <v>6000050291</v>
      </c>
      <c r="E286" s="6" t="s">
        <v>74</v>
      </c>
      <c r="F286" s="6" t="s">
        <v>6</v>
      </c>
      <c r="G286" s="7">
        <v>45494</v>
      </c>
      <c r="H286" s="6" t="s">
        <v>141</v>
      </c>
      <c r="I286" s="6">
        <v>2024</v>
      </c>
      <c r="J286" s="6">
        <v>19</v>
      </c>
      <c r="K286" s="6" t="s">
        <v>62</v>
      </c>
      <c r="L286" s="6" t="s">
        <v>63</v>
      </c>
      <c r="M286" s="8">
        <v>207</v>
      </c>
    </row>
    <row r="287" spans="3:13" s="17" customFormat="1" x14ac:dyDescent="0.25">
      <c r="C287" s="5">
        <v>285</v>
      </c>
      <c r="D287" s="6">
        <v>6000050440</v>
      </c>
      <c r="E287" s="6" t="s">
        <v>74</v>
      </c>
      <c r="F287" s="6" t="s">
        <v>41</v>
      </c>
      <c r="G287" s="7">
        <v>45495</v>
      </c>
      <c r="H287" s="6" t="s">
        <v>141</v>
      </c>
      <c r="I287" s="6">
        <v>2024</v>
      </c>
      <c r="J287" s="6">
        <v>19</v>
      </c>
      <c r="K287" s="6" t="s">
        <v>62</v>
      </c>
      <c r="L287" s="6" t="s">
        <v>63</v>
      </c>
      <c r="M287" s="8">
        <v>1207.5</v>
      </c>
    </row>
    <row r="288" spans="3:13" s="17" customFormat="1" x14ac:dyDescent="0.25">
      <c r="C288" s="5">
        <v>286</v>
      </c>
      <c r="D288" s="6">
        <v>6000050386</v>
      </c>
      <c r="E288" s="6" t="s">
        <v>74</v>
      </c>
      <c r="F288" s="6" t="s">
        <v>6</v>
      </c>
      <c r="G288" s="7">
        <v>45495</v>
      </c>
      <c r="H288" s="6" t="s">
        <v>141</v>
      </c>
      <c r="I288" s="6">
        <v>2024</v>
      </c>
      <c r="J288" s="6">
        <v>19</v>
      </c>
      <c r="K288" s="6" t="s">
        <v>157</v>
      </c>
      <c r="L288" s="6" t="s">
        <v>63</v>
      </c>
      <c r="M288" s="8">
        <v>120.75</v>
      </c>
    </row>
    <row r="289" spans="3:13" s="17" customFormat="1" x14ac:dyDescent="0.25">
      <c r="C289" s="5">
        <v>287</v>
      </c>
      <c r="D289" s="6">
        <v>6000050460</v>
      </c>
      <c r="E289" s="6" t="s">
        <v>99</v>
      </c>
      <c r="F289" s="6" t="s">
        <v>31</v>
      </c>
      <c r="G289" s="7">
        <v>45496</v>
      </c>
      <c r="H289" s="6" t="s">
        <v>141</v>
      </c>
      <c r="I289" s="6">
        <v>2024</v>
      </c>
      <c r="J289" s="6">
        <v>19</v>
      </c>
      <c r="K289" s="6" t="s">
        <v>62</v>
      </c>
      <c r="L289" s="6" t="s">
        <v>63</v>
      </c>
      <c r="M289" s="8">
        <v>138</v>
      </c>
    </row>
    <row r="290" spans="3:13" s="17" customFormat="1" x14ac:dyDescent="0.25">
      <c r="C290" s="5">
        <v>288</v>
      </c>
      <c r="D290" s="6">
        <v>6000051130</v>
      </c>
      <c r="E290" s="6" t="s">
        <v>129</v>
      </c>
      <c r="F290" s="6" t="s">
        <v>15</v>
      </c>
      <c r="G290" s="7">
        <v>45505</v>
      </c>
      <c r="H290" s="6" t="s">
        <v>142</v>
      </c>
      <c r="I290" s="6">
        <v>2024</v>
      </c>
      <c r="J290" s="6">
        <v>20</v>
      </c>
      <c r="K290" s="6" t="s">
        <v>62</v>
      </c>
      <c r="L290" s="6" t="s">
        <v>63</v>
      </c>
      <c r="M290" s="8">
        <v>39071.25</v>
      </c>
    </row>
    <row r="291" spans="3:13" s="17" customFormat="1" x14ac:dyDescent="0.25">
      <c r="C291" s="5">
        <v>289</v>
      </c>
      <c r="D291" s="6">
        <v>6000051222</v>
      </c>
      <c r="E291" s="6" t="s">
        <v>4</v>
      </c>
      <c r="F291" s="6" t="s">
        <v>11</v>
      </c>
      <c r="G291" s="7">
        <v>45508</v>
      </c>
      <c r="H291" s="6" t="s">
        <v>142</v>
      </c>
      <c r="I291" s="6">
        <v>2024</v>
      </c>
      <c r="J291" s="6">
        <v>20</v>
      </c>
      <c r="K291" s="6" t="s">
        <v>62</v>
      </c>
      <c r="L291" s="6" t="s">
        <v>63</v>
      </c>
      <c r="M291" s="8">
        <v>494.5</v>
      </c>
    </row>
    <row r="292" spans="3:13" s="17" customFormat="1" x14ac:dyDescent="0.25">
      <c r="C292" s="5">
        <v>290</v>
      </c>
      <c r="D292" s="6">
        <v>6000051575</v>
      </c>
      <c r="E292" s="6" t="s">
        <v>98</v>
      </c>
      <c r="F292" s="6" t="s">
        <v>17</v>
      </c>
      <c r="G292" s="7">
        <v>45511</v>
      </c>
      <c r="H292" s="6" t="s">
        <v>142</v>
      </c>
      <c r="I292" s="6">
        <v>2024</v>
      </c>
      <c r="J292" s="6">
        <v>20</v>
      </c>
      <c r="K292" s="6" t="s">
        <v>62</v>
      </c>
      <c r="L292" s="6" t="s">
        <v>63</v>
      </c>
      <c r="M292" s="8">
        <v>13277.9</v>
      </c>
    </row>
    <row r="293" spans="3:13" s="17" customFormat="1" x14ac:dyDescent="0.25">
      <c r="C293" s="5">
        <v>291</v>
      </c>
      <c r="D293" s="6">
        <v>6000051633</v>
      </c>
      <c r="E293" s="6" t="s">
        <v>49</v>
      </c>
      <c r="F293" s="6" t="s">
        <v>9</v>
      </c>
      <c r="G293" s="7">
        <v>45512</v>
      </c>
      <c r="H293" s="6" t="s">
        <v>142</v>
      </c>
      <c r="I293" s="6">
        <v>2024</v>
      </c>
      <c r="J293" s="6">
        <v>20</v>
      </c>
      <c r="K293" s="6" t="s">
        <v>62</v>
      </c>
      <c r="L293" s="6" t="s">
        <v>63</v>
      </c>
      <c r="M293" s="8">
        <v>2438</v>
      </c>
    </row>
    <row r="294" spans="3:13" s="17" customFormat="1" x14ac:dyDescent="0.25">
      <c r="C294" s="5">
        <v>292</v>
      </c>
      <c r="D294" s="6">
        <v>6000052024</v>
      </c>
      <c r="E294" s="6" t="s">
        <v>103</v>
      </c>
      <c r="F294" s="6" t="s">
        <v>28</v>
      </c>
      <c r="G294" s="7">
        <v>45516</v>
      </c>
      <c r="H294" s="6" t="s">
        <v>142</v>
      </c>
      <c r="I294" s="6">
        <v>2024</v>
      </c>
      <c r="J294" s="6">
        <v>20</v>
      </c>
      <c r="K294" s="6" t="s">
        <v>62</v>
      </c>
      <c r="L294" s="6" t="s">
        <v>63</v>
      </c>
      <c r="M294" s="8">
        <v>1472</v>
      </c>
    </row>
    <row r="295" spans="3:13" s="17" customFormat="1" x14ac:dyDescent="0.25">
      <c r="C295" s="5">
        <v>293</v>
      </c>
      <c r="D295" s="6">
        <v>6000052194</v>
      </c>
      <c r="E295" s="6" t="s">
        <v>97</v>
      </c>
      <c r="F295" s="6" t="s">
        <v>6</v>
      </c>
      <c r="G295" s="7">
        <v>45518</v>
      </c>
      <c r="H295" s="6" t="s">
        <v>142</v>
      </c>
      <c r="I295" s="6">
        <v>2024</v>
      </c>
      <c r="J295" s="6">
        <v>20</v>
      </c>
      <c r="K295" s="6" t="s">
        <v>62</v>
      </c>
      <c r="L295" s="6" t="s">
        <v>63</v>
      </c>
      <c r="M295" s="8">
        <v>6624</v>
      </c>
    </row>
    <row r="296" spans="3:13" s="17" customFormat="1" x14ac:dyDescent="0.25">
      <c r="C296" s="5">
        <v>294</v>
      </c>
      <c r="D296" s="6">
        <v>6000052247</v>
      </c>
      <c r="E296" s="6" t="s">
        <v>129</v>
      </c>
      <c r="F296" s="6" t="s">
        <v>41</v>
      </c>
      <c r="G296" s="7">
        <v>45518</v>
      </c>
      <c r="H296" s="6" t="s">
        <v>142</v>
      </c>
      <c r="I296" s="6">
        <v>2024</v>
      </c>
      <c r="J296" s="6">
        <v>20</v>
      </c>
      <c r="K296" s="6" t="s">
        <v>62</v>
      </c>
      <c r="L296" s="6" t="s">
        <v>63</v>
      </c>
      <c r="M296" s="8">
        <v>28775.3</v>
      </c>
    </row>
    <row r="297" spans="3:13" s="17" customFormat="1" x14ac:dyDescent="0.25">
      <c r="C297" s="5">
        <v>295</v>
      </c>
      <c r="D297" s="6">
        <v>6000052234</v>
      </c>
      <c r="E297" s="6" t="s">
        <v>104</v>
      </c>
      <c r="F297" s="6" t="s">
        <v>28</v>
      </c>
      <c r="G297" s="7">
        <v>45518</v>
      </c>
      <c r="H297" s="6" t="s">
        <v>142</v>
      </c>
      <c r="I297" s="6">
        <v>2024</v>
      </c>
      <c r="J297" s="6">
        <v>20</v>
      </c>
      <c r="K297" s="6" t="s">
        <v>62</v>
      </c>
      <c r="L297" s="6" t="s">
        <v>63</v>
      </c>
      <c r="M297" s="8">
        <v>8855</v>
      </c>
    </row>
    <row r="298" spans="3:13" s="17" customFormat="1" x14ac:dyDescent="0.25">
      <c r="C298" s="5">
        <v>296</v>
      </c>
      <c r="D298" s="6">
        <v>6000052360</v>
      </c>
      <c r="E298" s="6" t="s">
        <v>10</v>
      </c>
      <c r="F298" s="6" t="s">
        <v>6</v>
      </c>
      <c r="G298" s="7">
        <v>45519</v>
      </c>
      <c r="H298" s="6" t="s">
        <v>142</v>
      </c>
      <c r="I298" s="6">
        <v>2024</v>
      </c>
      <c r="J298" s="6">
        <v>20</v>
      </c>
      <c r="K298" s="6" t="s">
        <v>62</v>
      </c>
      <c r="L298" s="6" t="s">
        <v>63</v>
      </c>
      <c r="M298" s="8">
        <v>18221.75</v>
      </c>
    </row>
    <row r="299" spans="3:13" s="17" customFormat="1" x14ac:dyDescent="0.25">
      <c r="C299" s="5">
        <v>297</v>
      </c>
      <c r="D299" s="6">
        <v>6000052338</v>
      </c>
      <c r="E299" s="6" t="s">
        <v>44</v>
      </c>
      <c r="F299" s="6" t="s">
        <v>9</v>
      </c>
      <c r="G299" s="7">
        <v>45519</v>
      </c>
      <c r="H299" s="6" t="s">
        <v>142</v>
      </c>
      <c r="I299" s="6">
        <v>2024</v>
      </c>
      <c r="J299" s="6">
        <v>20</v>
      </c>
      <c r="K299" s="6" t="s">
        <v>62</v>
      </c>
      <c r="L299" s="6" t="s">
        <v>63</v>
      </c>
      <c r="M299" s="8">
        <v>154511.70000000001</v>
      </c>
    </row>
    <row r="300" spans="3:13" s="17" customFormat="1" x14ac:dyDescent="0.25">
      <c r="C300" s="5">
        <v>298</v>
      </c>
      <c r="D300" s="6">
        <v>6000052635</v>
      </c>
      <c r="E300" s="6" t="s">
        <v>74</v>
      </c>
      <c r="F300" s="6" t="s">
        <v>6</v>
      </c>
      <c r="G300" s="7">
        <v>45523</v>
      </c>
      <c r="H300" s="6" t="s">
        <v>142</v>
      </c>
      <c r="I300" s="6">
        <v>2024</v>
      </c>
      <c r="J300" s="6">
        <v>20</v>
      </c>
      <c r="K300" s="6" t="s">
        <v>157</v>
      </c>
      <c r="L300" s="6" t="s">
        <v>63</v>
      </c>
      <c r="M300" s="8">
        <v>86.25</v>
      </c>
    </row>
    <row r="301" spans="3:13" s="17" customFormat="1" x14ac:dyDescent="0.25">
      <c r="C301" s="5">
        <v>299</v>
      </c>
      <c r="D301" s="6">
        <v>6000052741</v>
      </c>
      <c r="E301" s="6" t="s">
        <v>74</v>
      </c>
      <c r="F301" s="6" t="s">
        <v>5</v>
      </c>
      <c r="G301" s="7">
        <v>45524</v>
      </c>
      <c r="H301" s="6" t="s">
        <v>142</v>
      </c>
      <c r="I301" s="6">
        <v>2024</v>
      </c>
      <c r="J301" s="6">
        <v>20</v>
      </c>
      <c r="K301" s="6" t="s">
        <v>157</v>
      </c>
      <c r="L301" s="6" t="s">
        <v>63</v>
      </c>
      <c r="M301" s="8">
        <v>92</v>
      </c>
    </row>
    <row r="302" spans="3:13" s="17" customFormat="1" x14ac:dyDescent="0.25">
      <c r="C302" s="5">
        <v>300</v>
      </c>
      <c r="D302" s="6">
        <v>6000052794</v>
      </c>
      <c r="E302" s="6" t="s">
        <v>48</v>
      </c>
      <c r="F302" s="6" t="s">
        <v>6</v>
      </c>
      <c r="G302" s="7">
        <v>45525</v>
      </c>
      <c r="H302" s="6" t="s">
        <v>142</v>
      </c>
      <c r="I302" s="6">
        <v>2024</v>
      </c>
      <c r="J302" s="6">
        <v>20</v>
      </c>
      <c r="K302" s="6" t="s">
        <v>62</v>
      </c>
      <c r="L302" s="6" t="s">
        <v>63</v>
      </c>
      <c r="M302" s="8">
        <v>45666.5</v>
      </c>
    </row>
    <row r="303" spans="3:13" s="17" customFormat="1" x14ac:dyDescent="0.25">
      <c r="C303" s="5">
        <v>301</v>
      </c>
      <c r="D303" s="6">
        <v>6000052865</v>
      </c>
      <c r="E303" s="6" t="s">
        <v>105</v>
      </c>
      <c r="F303" s="6" t="s">
        <v>7</v>
      </c>
      <c r="G303" s="7">
        <v>45526</v>
      </c>
      <c r="H303" s="6" t="s">
        <v>142</v>
      </c>
      <c r="I303" s="6">
        <v>2024</v>
      </c>
      <c r="J303" s="6">
        <v>20</v>
      </c>
      <c r="K303" s="6" t="s">
        <v>62</v>
      </c>
      <c r="L303" s="6" t="s">
        <v>63</v>
      </c>
      <c r="M303" s="8">
        <v>35339.5</v>
      </c>
    </row>
    <row r="304" spans="3:13" s="17" customFormat="1" x14ac:dyDescent="0.25">
      <c r="C304" s="5">
        <v>302</v>
      </c>
      <c r="D304" s="6">
        <v>6000053522</v>
      </c>
      <c r="E304" s="6" t="s">
        <v>106</v>
      </c>
      <c r="F304" s="6" t="s">
        <v>7</v>
      </c>
      <c r="G304" s="7">
        <v>45533</v>
      </c>
      <c r="H304" s="6" t="s">
        <v>142</v>
      </c>
      <c r="I304" s="6">
        <v>2024</v>
      </c>
      <c r="J304" s="6">
        <v>20</v>
      </c>
      <c r="K304" s="6" t="s">
        <v>62</v>
      </c>
      <c r="L304" s="6" t="s">
        <v>63</v>
      </c>
      <c r="M304" s="8">
        <v>1028.0999999999999</v>
      </c>
    </row>
    <row r="305" spans="3:13" s="17" customFormat="1" x14ac:dyDescent="0.25">
      <c r="C305" s="5">
        <v>303</v>
      </c>
      <c r="D305" s="6">
        <v>6000053585</v>
      </c>
      <c r="E305" s="6" t="s">
        <v>74</v>
      </c>
      <c r="F305" s="6" t="s">
        <v>6</v>
      </c>
      <c r="G305" s="7">
        <v>45533</v>
      </c>
      <c r="H305" s="6" t="s">
        <v>142</v>
      </c>
      <c r="I305" s="6">
        <v>2024</v>
      </c>
      <c r="J305" s="6">
        <v>20</v>
      </c>
      <c r="K305" s="6" t="s">
        <v>62</v>
      </c>
      <c r="L305" s="6" t="s">
        <v>63</v>
      </c>
      <c r="M305" s="8">
        <v>531.29999999999995</v>
      </c>
    </row>
    <row r="306" spans="3:13" s="17" customFormat="1" x14ac:dyDescent="0.25">
      <c r="C306" s="5">
        <v>304</v>
      </c>
      <c r="D306" s="6">
        <v>6000053591</v>
      </c>
      <c r="E306" s="6" t="s">
        <v>74</v>
      </c>
      <c r="F306" s="6" t="s">
        <v>6</v>
      </c>
      <c r="G306" s="7">
        <v>45533</v>
      </c>
      <c r="H306" s="6" t="s">
        <v>142</v>
      </c>
      <c r="I306" s="6">
        <v>2024</v>
      </c>
      <c r="J306" s="6">
        <v>20</v>
      </c>
      <c r="K306" s="6" t="s">
        <v>62</v>
      </c>
      <c r="L306" s="6" t="s">
        <v>63</v>
      </c>
      <c r="M306" s="8">
        <v>1233.95</v>
      </c>
    </row>
    <row r="307" spans="3:13" s="17" customFormat="1" x14ac:dyDescent="0.25">
      <c r="C307" s="5">
        <v>305</v>
      </c>
      <c r="D307" s="6">
        <v>6000053584</v>
      </c>
      <c r="E307" s="6" t="s">
        <v>74</v>
      </c>
      <c r="F307" s="6" t="s">
        <v>28</v>
      </c>
      <c r="G307" s="7">
        <v>45533</v>
      </c>
      <c r="H307" s="6" t="s">
        <v>142</v>
      </c>
      <c r="I307" s="6">
        <v>2024</v>
      </c>
      <c r="J307" s="6">
        <v>20</v>
      </c>
      <c r="K307" s="6" t="s">
        <v>62</v>
      </c>
      <c r="L307" s="6" t="s">
        <v>63</v>
      </c>
      <c r="M307" s="8">
        <v>839.5</v>
      </c>
    </row>
    <row r="308" spans="3:13" s="17" customFormat="1" x14ac:dyDescent="0.25">
      <c r="C308" s="5">
        <v>306</v>
      </c>
      <c r="D308" s="6">
        <v>6000053576</v>
      </c>
      <c r="E308" s="6" t="s">
        <v>74</v>
      </c>
      <c r="F308" s="6" t="s">
        <v>7</v>
      </c>
      <c r="G308" s="7">
        <v>45533</v>
      </c>
      <c r="H308" s="6" t="s">
        <v>142</v>
      </c>
      <c r="I308" s="6">
        <v>2024</v>
      </c>
      <c r="J308" s="6">
        <v>20</v>
      </c>
      <c r="K308" s="6" t="s">
        <v>62</v>
      </c>
      <c r="L308" s="6" t="s">
        <v>63</v>
      </c>
      <c r="M308" s="8">
        <v>724.5</v>
      </c>
    </row>
    <row r="309" spans="3:13" s="17" customFormat="1" x14ac:dyDescent="0.25">
      <c r="C309" s="5">
        <v>307</v>
      </c>
      <c r="D309" s="6">
        <v>6000053587</v>
      </c>
      <c r="E309" s="6" t="s">
        <v>74</v>
      </c>
      <c r="F309" s="6" t="s">
        <v>9</v>
      </c>
      <c r="G309" s="7">
        <v>45533</v>
      </c>
      <c r="H309" s="6" t="s">
        <v>142</v>
      </c>
      <c r="I309" s="6">
        <v>2024</v>
      </c>
      <c r="J309" s="6">
        <v>20</v>
      </c>
      <c r="K309" s="6" t="s">
        <v>62</v>
      </c>
      <c r="L309" s="6" t="s">
        <v>63</v>
      </c>
      <c r="M309" s="8">
        <v>322</v>
      </c>
    </row>
    <row r="310" spans="3:13" s="17" customFormat="1" x14ac:dyDescent="0.25">
      <c r="C310" s="5">
        <v>308</v>
      </c>
      <c r="D310" s="6">
        <v>6000053593</v>
      </c>
      <c r="E310" s="6" t="s">
        <v>74</v>
      </c>
      <c r="F310" s="6" t="s">
        <v>6</v>
      </c>
      <c r="G310" s="7">
        <v>45533</v>
      </c>
      <c r="H310" s="6" t="s">
        <v>142</v>
      </c>
      <c r="I310" s="6">
        <v>2024</v>
      </c>
      <c r="J310" s="6">
        <v>20</v>
      </c>
      <c r="K310" s="6" t="s">
        <v>62</v>
      </c>
      <c r="L310" s="6" t="s">
        <v>63</v>
      </c>
      <c r="M310" s="8">
        <v>517.5</v>
      </c>
    </row>
    <row r="311" spans="3:13" s="17" customFormat="1" x14ac:dyDescent="0.25">
      <c r="C311" s="5">
        <v>309</v>
      </c>
      <c r="D311" s="6">
        <v>6000053600</v>
      </c>
      <c r="E311" s="6" t="s">
        <v>74</v>
      </c>
      <c r="F311" s="6" t="s">
        <v>6</v>
      </c>
      <c r="G311" s="7">
        <v>45533</v>
      </c>
      <c r="H311" s="6" t="s">
        <v>142</v>
      </c>
      <c r="I311" s="6">
        <v>2024</v>
      </c>
      <c r="J311" s="6">
        <v>20</v>
      </c>
      <c r="K311" s="6" t="s">
        <v>62</v>
      </c>
      <c r="L311" s="6" t="s">
        <v>63</v>
      </c>
      <c r="M311" s="8">
        <v>356.5</v>
      </c>
    </row>
    <row r="312" spans="3:13" s="17" customFormat="1" x14ac:dyDescent="0.25">
      <c r="C312" s="5">
        <v>310</v>
      </c>
      <c r="D312" s="6">
        <v>6000053602</v>
      </c>
      <c r="E312" s="6" t="s">
        <v>74</v>
      </c>
      <c r="F312" s="6" t="s">
        <v>6</v>
      </c>
      <c r="G312" s="7">
        <v>45533</v>
      </c>
      <c r="H312" s="6" t="s">
        <v>142</v>
      </c>
      <c r="I312" s="6">
        <v>2024</v>
      </c>
      <c r="J312" s="6">
        <v>20</v>
      </c>
      <c r="K312" s="6" t="s">
        <v>62</v>
      </c>
      <c r="L312" s="6" t="s">
        <v>63</v>
      </c>
      <c r="M312" s="8">
        <v>203.55</v>
      </c>
    </row>
    <row r="313" spans="3:13" s="17" customFormat="1" x14ac:dyDescent="0.25">
      <c r="C313" s="5">
        <v>311</v>
      </c>
      <c r="D313" s="6">
        <v>6000053613</v>
      </c>
      <c r="E313" s="6" t="s">
        <v>74</v>
      </c>
      <c r="F313" s="6" t="s">
        <v>6</v>
      </c>
      <c r="G313" s="7">
        <v>45533</v>
      </c>
      <c r="H313" s="6" t="s">
        <v>142</v>
      </c>
      <c r="I313" s="6">
        <v>2024</v>
      </c>
      <c r="J313" s="6">
        <v>20</v>
      </c>
      <c r="K313" s="6" t="s">
        <v>62</v>
      </c>
      <c r="L313" s="6" t="s">
        <v>63</v>
      </c>
      <c r="M313" s="8">
        <v>405.95</v>
      </c>
    </row>
    <row r="314" spans="3:13" s="17" customFormat="1" x14ac:dyDescent="0.25">
      <c r="C314" s="5">
        <v>312</v>
      </c>
      <c r="D314" s="6">
        <v>6000053604</v>
      </c>
      <c r="E314" s="6" t="s">
        <v>74</v>
      </c>
      <c r="F314" s="6" t="s">
        <v>6</v>
      </c>
      <c r="G314" s="7">
        <v>45533</v>
      </c>
      <c r="H314" s="6" t="s">
        <v>142</v>
      </c>
      <c r="I314" s="6">
        <v>2024</v>
      </c>
      <c r="J314" s="6">
        <v>20</v>
      </c>
      <c r="K314" s="6" t="s">
        <v>62</v>
      </c>
      <c r="L314" s="6" t="s">
        <v>63</v>
      </c>
      <c r="M314" s="8">
        <v>195.5</v>
      </c>
    </row>
    <row r="315" spans="3:13" s="17" customFormat="1" x14ac:dyDescent="0.25">
      <c r="C315" s="5">
        <v>313</v>
      </c>
      <c r="D315" s="6">
        <v>6000053616</v>
      </c>
      <c r="E315" s="6" t="s">
        <v>74</v>
      </c>
      <c r="F315" s="6" t="s">
        <v>6</v>
      </c>
      <c r="G315" s="7">
        <v>45533</v>
      </c>
      <c r="H315" s="6" t="s">
        <v>142</v>
      </c>
      <c r="I315" s="6">
        <v>2024</v>
      </c>
      <c r="J315" s="6">
        <v>20</v>
      </c>
      <c r="K315" s="6" t="s">
        <v>62</v>
      </c>
      <c r="L315" s="6" t="s">
        <v>63</v>
      </c>
      <c r="M315" s="8">
        <v>897</v>
      </c>
    </row>
    <row r="316" spans="3:13" s="17" customFormat="1" x14ac:dyDescent="0.25">
      <c r="C316" s="5">
        <v>314</v>
      </c>
      <c r="D316" s="6">
        <v>6000053609</v>
      </c>
      <c r="E316" s="6" t="s">
        <v>74</v>
      </c>
      <c r="F316" s="6" t="s">
        <v>6</v>
      </c>
      <c r="G316" s="7">
        <v>45533</v>
      </c>
      <c r="H316" s="6" t="s">
        <v>142</v>
      </c>
      <c r="I316" s="6">
        <v>2024</v>
      </c>
      <c r="J316" s="6">
        <v>20</v>
      </c>
      <c r="K316" s="6" t="s">
        <v>62</v>
      </c>
      <c r="L316" s="6" t="s">
        <v>63</v>
      </c>
      <c r="M316" s="8">
        <v>2087.25</v>
      </c>
    </row>
    <row r="317" spans="3:13" s="17" customFormat="1" x14ac:dyDescent="0.25">
      <c r="C317" s="5">
        <v>315</v>
      </c>
      <c r="D317" s="6">
        <v>6000053622</v>
      </c>
      <c r="E317" s="6" t="s">
        <v>74</v>
      </c>
      <c r="F317" s="6" t="s">
        <v>6</v>
      </c>
      <c r="G317" s="7">
        <v>45533</v>
      </c>
      <c r="H317" s="6" t="s">
        <v>142</v>
      </c>
      <c r="I317" s="6">
        <v>2024</v>
      </c>
      <c r="J317" s="6">
        <v>20</v>
      </c>
      <c r="K317" s="6" t="s">
        <v>62</v>
      </c>
      <c r="L317" s="6" t="s">
        <v>63</v>
      </c>
      <c r="M317" s="8">
        <v>484.15</v>
      </c>
    </row>
    <row r="318" spans="3:13" s="17" customFormat="1" x14ac:dyDescent="0.25">
      <c r="C318" s="5">
        <v>316</v>
      </c>
      <c r="D318" s="6">
        <v>6000053619</v>
      </c>
      <c r="E318" s="6" t="s">
        <v>74</v>
      </c>
      <c r="F318" s="6" t="s">
        <v>6</v>
      </c>
      <c r="G318" s="7">
        <v>45533</v>
      </c>
      <c r="H318" s="6" t="s">
        <v>142</v>
      </c>
      <c r="I318" s="6">
        <v>2024</v>
      </c>
      <c r="J318" s="6">
        <v>20</v>
      </c>
      <c r="K318" s="6" t="s">
        <v>62</v>
      </c>
      <c r="L318" s="6" t="s">
        <v>63</v>
      </c>
      <c r="M318" s="8">
        <v>223.1</v>
      </c>
    </row>
    <row r="319" spans="3:13" s="17" customFormat="1" x14ac:dyDescent="0.25">
      <c r="C319" s="5">
        <v>317</v>
      </c>
      <c r="D319" s="6">
        <v>6000053624</v>
      </c>
      <c r="E319" s="6" t="s">
        <v>74</v>
      </c>
      <c r="F319" s="6" t="s">
        <v>6</v>
      </c>
      <c r="G319" s="7">
        <v>45533</v>
      </c>
      <c r="H319" s="6" t="s">
        <v>142</v>
      </c>
      <c r="I319" s="6">
        <v>2024</v>
      </c>
      <c r="J319" s="6">
        <v>20</v>
      </c>
      <c r="K319" s="6" t="s">
        <v>62</v>
      </c>
      <c r="L319" s="6" t="s">
        <v>63</v>
      </c>
      <c r="M319" s="8">
        <v>195.5</v>
      </c>
    </row>
    <row r="320" spans="3:13" s="17" customFormat="1" x14ac:dyDescent="0.25">
      <c r="C320" s="5">
        <v>318</v>
      </c>
      <c r="D320" s="6">
        <v>6000053628</v>
      </c>
      <c r="E320" s="6" t="s">
        <v>74</v>
      </c>
      <c r="F320" s="6" t="s">
        <v>6</v>
      </c>
      <c r="G320" s="7">
        <v>45533</v>
      </c>
      <c r="H320" s="6" t="s">
        <v>142</v>
      </c>
      <c r="I320" s="6">
        <v>2024</v>
      </c>
      <c r="J320" s="6">
        <v>20</v>
      </c>
      <c r="K320" s="6" t="s">
        <v>62</v>
      </c>
      <c r="L320" s="6" t="s">
        <v>63</v>
      </c>
      <c r="M320" s="8">
        <v>235.75</v>
      </c>
    </row>
    <row r="321" spans="3:13" s="17" customFormat="1" x14ac:dyDescent="0.25">
      <c r="C321" s="5">
        <v>319</v>
      </c>
      <c r="D321" s="6">
        <v>6000053641</v>
      </c>
      <c r="E321" s="6" t="s">
        <v>74</v>
      </c>
      <c r="F321" s="6" t="s">
        <v>6</v>
      </c>
      <c r="G321" s="7">
        <v>45533</v>
      </c>
      <c r="H321" s="6" t="s">
        <v>142</v>
      </c>
      <c r="I321" s="6">
        <v>2024</v>
      </c>
      <c r="J321" s="6">
        <v>20</v>
      </c>
      <c r="K321" s="6" t="s">
        <v>62</v>
      </c>
      <c r="L321" s="6" t="s">
        <v>63</v>
      </c>
      <c r="M321" s="8">
        <v>235.75</v>
      </c>
    </row>
    <row r="322" spans="3:13" s="17" customFormat="1" x14ac:dyDescent="0.25">
      <c r="C322" s="5">
        <v>320</v>
      </c>
      <c r="D322" s="6">
        <v>6000053637</v>
      </c>
      <c r="E322" s="6" t="s">
        <v>74</v>
      </c>
      <c r="F322" s="6" t="s">
        <v>9</v>
      </c>
      <c r="G322" s="7">
        <v>45533</v>
      </c>
      <c r="H322" s="6" t="s">
        <v>142</v>
      </c>
      <c r="I322" s="6">
        <v>2024</v>
      </c>
      <c r="J322" s="6">
        <v>20</v>
      </c>
      <c r="K322" s="6" t="s">
        <v>62</v>
      </c>
      <c r="L322" s="6" t="s">
        <v>63</v>
      </c>
      <c r="M322" s="8">
        <v>322</v>
      </c>
    </row>
    <row r="323" spans="3:13" s="17" customFormat="1" x14ac:dyDescent="0.25">
      <c r="C323" s="5">
        <v>321</v>
      </c>
      <c r="D323" s="6">
        <v>6000053653</v>
      </c>
      <c r="E323" s="6" t="s">
        <v>74</v>
      </c>
      <c r="F323" s="6" t="s">
        <v>6</v>
      </c>
      <c r="G323" s="7">
        <v>45533</v>
      </c>
      <c r="H323" s="6" t="s">
        <v>142</v>
      </c>
      <c r="I323" s="6">
        <v>2024</v>
      </c>
      <c r="J323" s="6">
        <v>20</v>
      </c>
      <c r="K323" s="6" t="s">
        <v>62</v>
      </c>
      <c r="L323" s="6" t="s">
        <v>63</v>
      </c>
      <c r="M323" s="8">
        <v>402.5</v>
      </c>
    </row>
    <row r="324" spans="3:13" s="17" customFormat="1" x14ac:dyDescent="0.25">
      <c r="C324" s="5">
        <v>322</v>
      </c>
      <c r="D324" s="6">
        <v>6000053655</v>
      </c>
      <c r="E324" s="6" t="s">
        <v>74</v>
      </c>
      <c r="F324" s="6" t="s">
        <v>6</v>
      </c>
      <c r="G324" s="7">
        <v>45533</v>
      </c>
      <c r="H324" s="6" t="s">
        <v>142</v>
      </c>
      <c r="I324" s="6">
        <v>2024</v>
      </c>
      <c r="J324" s="6">
        <v>20</v>
      </c>
      <c r="K324" s="6" t="s">
        <v>62</v>
      </c>
      <c r="L324" s="6" t="s">
        <v>63</v>
      </c>
      <c r="M324" s="8">
        <v>310.5</v>
      </c>
    </row>
    <row r="325" spans="3:13" s="17" customFormat="1" x14ac:dyDescent="0.25">
      <c r="C325" s="5">
        <v>323</v>
      </c>
      <c r="D325" s="6">
        <v>6000053646</v>
      </c>
      <c r="E325" s="6" t="s">
        <v>74</v>
      </c>
      <c r="F325" s="6" t="s">
        <v>6</v>
      </c>
      <c r="G325" s="7">
        <v>45533</v>
      </c>
      <c r="H325" s="6" t="s">
        <v>142</v>
      </c>
      <c r="I325" s="6">
        <v>2024</v>
      </c>
      <c r="J325" s="6">
        <v>20</v>
      </c>
      <c r="K325" s="6" t="s">
        <v>62</v>
      </c>
      <c r="L325" s="6" t="s">
        <v>63</v>
      </c>
      <c r="M325" s="8">
        <v>557.75</v>
      </c>
    </row>
    <row r="326" spans="3:13" s="17" customFormat="1" x14ac:dyDescent="0.25">
      <c r="C326" s="5">
        <v>324</v>
      </c>
      <c r="D326" s="6">
        <v>6000053648</v>
      </c>
      <c r="E326" s="6" t="s">
        <v>74</v>
      </c>
      <c r="F326" s="6" t="s">
        <v>6</v>
      </c>
      <c r="G326" s="7">
        <v>45533</v>
      </c>
      <c r="H326" s="6" t="s">
        <v>142</v>
      </c>
      <c r="I326" s="6">
        <v>2024</v>
      </c>
      <c r="J326" s="6">
        <v>20</v>
      </c>
      <c r="K326" s="6" t="s">
        <v>62</v>
      </c>
      <c r="L326" s="6" t="s">
        <v>63</v>
      </c>
      <c r="M326" s="8">
        <v>333.5</v>
      </c>
    </row>
    <row r="327" spans="3:13" s="17" customFormat="1" x14ac:dyDescent="0.25">
      <c r="C327" s="5">
        <v>325</v>
      </c>
      <c r="D327" s="6">
        <v>6000053649</v>
      </c>
      <c r="E327" s="6" t="s">
        <v>74</v>
      </c>
      <c r="F327" s="6" t="s">
        <v>6</v>
      </c>
      <c r="G327" s="7">
        <v>45533</v>
      </c>
      <c r="H327" s="6" t="s">
        <v>142</v>
      </c>
      <c r="I327" s="6">
        <v>2024</v>
      </c>
      <c r="J327" s="6">
        <v>20</v>
      </c>
      <c r="K327" s="6" t="s">
        <v>62</v>
      </c>
      <c r="L327" s="6" t="s">
        <v>63</v>
      </c>
      <c r="M327" s="8">
        <v>592.25</v>
      </c>
    </row>
    <row r="328" spans="3:13" s="17" customFormat="1" x14ac:dyDescent="0.25">
      <c r="C328" s="5">
        <v>326</v>
      </c>
      <c r="D328" s="6">
        <v>6000053662</v>
      </c>
      <c r="E328" s="6" t="s">
        <v>74</v>
      </c>
      <c r="F328" s="6" t="s">
        <v>6</v>
      </c>
      <c r="G328" s="7">
        <v>45533</v>
      </c>
      <c r="H328" s="6" t="s">
        <v>142</v>
      </c>
      <c r="I328" s="6">
        <v>2024</v>
      </c>
      <c r="J328" s="6">
        <v>20</v>
      </c>
      <c r="K328" s="6" t="s">
        <v>62</v>
      </c>
      <c r="L328" s="6" t="s">
        <v>63</v>
      </c>
      <c r="M328" s="8">
        <v>1328.25</v>
      </c>
    </row>
    <row r="329" spans="3:13" s="17" customFormat="1" x14ac:dyDescent="0.25">
      <c r="C329" s="5">
        <v>327</v>
      </c>
      <c r="D329" s="6">
        <v>6000053659</v>
      </c>
      <c r="E329" s="6" t="s">
        <v>74</v>
      </c>
      <c r="F329" s="6" t="s">
        <v>6</v>
      </c>
      <c r="G329" s="7">
        <v>45533</v>
      </c>
      <c r="H329" s="6" t="s">
        <v>142</v>
      </c>
      <c r="I329" s="6">
        <v>2024</v>
      </c>
      <c r="J329" s="6">
        <v>20</v>
      </c>
      <c r="K329" s="6" t="s">
        <v>62</v>
      </c>
      <c r="L329" s="6" t="s">
        <v>63</v>
      </c>
      <c r="M329" s="8">
        <v>327.75</v>
      </c>
    </row>
    <row r="330" spans="3:13" s="17" customFormat="1" x14ac:dyDescent="0.25">
      <c r="C330" s="5">
        <v>328</v>
      </c>
      <c r="D330" s="6">
        <v>6000053664</v>
      </c>
      <c r="E330" s="6" t="s">
        <v>74</v>
      </c>
      <c r="F330" s="6" t="s">
        <v>6</v>
      </c>
      <c r="G330" s="7">
        <v>45533</v>
      </c>
      <c r="H330" s="6" t="s">
        <v>142</v>
      </c>
      <c r="I330" s="6">
        <v>2024</v>
      </c>
      <c r="J330" s="6">
        <v>20</v>
      </c>
      <c r="K330" s="6" t="s">
        <v>62</v>
      </c>
      <c r="L330" s="6" t="s">
        <v>63</v>
      </c>
      <c r="M330" s="8">
        <v>276</v>
      </c>
    </row>
    <row r="331" spans="3:13" s="17" customFormat="1" x14ac:dyDescent="0.25">
      <c r="C331" s="5">
        <v>329</v>
      </c>
      <c r="D331" s="6">
        <v>6000053596</v>
      </c>
      <c r="E331" s="6" t="s">
        <v>74</v>
      </c>
      <c r="F331" s="6" t="s">
        <v>6</v>
      </c>
      <c r="G331" s="7">
        <v>45533</v>
      </c>
      <c r="H331" s="6" t="s">
        <v>142</v>
      </c>
      <c r="I331" s="6">
        <v>2024</v>
      </c>
      <c r="J331" s="6">
        <v>20</v>
      </c>
      <c r="K331" s="6" t="s">
        <v>157</v>
      </c>
      <c r="L331" s="6" t="s">
        <v>63</v>
      </c>
      <c r="M331" s="8">
        <v>120.75</v>
      </c>
    </row>
    <row r="332" spans="3:13" s="17" customFormat="1" x14ac:dyDescent="0.25">
      <c r="C332" s="5">
        <v>330</v>
      </c>
      <c r="D332" s="6">
        <v>6000053633</v>
      </c>
      <c r="E332" s="6" t="s">
        <v>74</v>
      </c>
      <c r="F332" s="6" t="s">
        <v>6</v>
      </c>
      <c r="G332" s="7">
        <v>45533</v>
      </c>
      <c r="H332" s="6" t="s">
        <v>142</v>
      </c>
      <c r="I332" s="6">
        <v>2024</v>
      </c>
      <c r="J332" s="6">
        <v>20</v>
      </c>
      <c r="K332" s="6" t="s">
        <v>157</v>
      </c>
      <c r="L332" s="6" t="s">
        <v>63</v>
      </c>
      <c r="M332" s="8">
        <v>74.75</v>
      </c>
    </row>
    <row r="333" spans="3:13" s="17" customFormat="1" x14ac:dyDescent="0.25">
      <c r="C333" s="5">
        <v>331</v>
      </c>
      <c r="D333" s="6">
        <v>6000053626</v>
      </c>
      <c r="E333" s="6" t="s">
        <v>74</v>
      </c>
      <c r="F333" s="6" t="s">
        <v>6</v>
      </c>
      <c r="G333" s="7">
        <v>45533</v>
      </c>
      <c r="H333" s="6" t="s">
        <v>142</v>
      </c>
      <c r="I333" s="6">
        <v>2024</v>
      </c>
      <c r="J333" s="6">
        <v>20</v>
      </c>
      <c r="K333" s="6" t="s">
        <v>157</v>
      </c>
      <c r="L333" s="6" t="s">
        <v>63</v>
      </c>
      <c r="M333" s="8">
        <v>74.75</v>
      </c>
    </row>
    <row r="334" spans="3:13" s="17" customFormat="1" x14ac:dyDescent="0.25">
      <c r="C334" s="5">
        <v>332</v>
      </c>
      <c r="D334" s="6">
        <v>6000053640</v>
      </c>
      <c r="E334" s="6" t="s">
        <v>74</v>
      </c>
      <c r="F334" s="6" t="s">
        <v>6</v>
      </c>
      <c r="G334" s="7">
        <v>45533</v>
      </c>
      <c r="H334" s="6" t="s">
        <v>142</v>
      </c>
      <c r="I334" s="6">
        <v>2024</v>
      </c>
      <c r="J334" s="6">
        <v>20</v>
      </c>
      <c r="K334" s="6" t="s">
        <v>157</v>
      </c>
      <c r="L334" s="6" t="s">
        <v>63</v>
      </c>
      <c r="M334" s="8">
        <v>74.75</v>
      </c>
    </row>
    <row r="335" spans="3:13" s="17" customFormat="1" x14ac:dyDescent="0.25">
      <c r="C335" s="5">
        <v>333</v>
      </c>
      <c r="D335" s="6">
        <v>6000053636</v>
      </c>
      <c r="E335" s="6" t="s">
        <v>74</v>
      </c>
      <c r="F335" s="6" t="s">
        <v>6</v>
      </c>
      <c r="G335" s="7">
        <v>45533</v>
      </c>
      <c r="H335" s="6" t="s">
        <v>142</v>
      </c>
      <c r="I335" s="6">
        <v>2024</v>
      </c>
      <c r="J335" s="6">
        <v>20</v>
      </c>
      <c r="K335" s="6" t="s">
        <v>157</v>
      </c>
      <c r="L335" s="6" t="s">
        <v>63</v>
      </c>
      <c r="M335" s="8">
        <v>184</v>
      </c>
    </row>
    <row r="336" spans="3:13" s="17" customFormat="1" x14ac:dyDescent="0.25">
      <c r="C336" s="5">
        <v>334</v>
      </c>
      <c r="D336" s="6">
        <v>6000053644</v>
      </c>
      <c r="E336" s="6" t="s">
        <v>74</v>
      </c>
      <c r="F336" s="6" t="s">
        <v>6</v>
      </c>
      <c r="G336" s="7">
        <v>45533</v>
      </c>
      <c r="H336" s="6" t="s">
        <v>142</v>
      </c>
      <c r="I336" s="6">
        <v>2024</v>
      </c>
      <c r="J336" s="6">
        <v>20</v>
      </c>
      <c r="K336" s="6" t="s">
        <v>157</v>
      </c>
      <c r="L336" s="6" t="s">
        <v>63</v>
      </c>
      <c r="M336" s="8">
        <v>112.7</v>
      </c>
    </row>
    <row r="337" spans="3:13" s="17" customFormat="1" x14ac:dyDescent="0.25">
      <c r="C337" s="5">
        <v>335</v>
      </c>
      <c r="D337" s="6">
        <v>6000053671</v>
      </c>
      <c r="E337" s="6" t="s">
        <v>74</v>
      </c>
      <c r="F337" s="6" t="s">
        <v>6</v>
      </c>
      <c r="G337" s="7">
        <v>45533</v>
      </c>
      <c r="H337" s="6" t="s">
        <v>142</v>
      </c>
      <c r="I337" s="6">
        <v>2024</v>
      </c>
      <c r="J337" s="6">
        <v>20</v>
      </c>
      <c r="K337" s="6" t="s">
        <v>157</v>
      </c>
      <c r="L337" s="6" t="s">
        <v>63</v>
      </c>
      <c r="M337" s="8">
        <v>155.25</v>
      </c>
    </row>
    <row r="338" spans="3:13" s="17" customFormat="1" x14ac:dyDescent="0.25">
      <c r="C338" s="5">
        <v>336</v>
      </c>
      <c r="D338" s="6">
        <v>6000053631</v>
      </c>
      <c r="E338" s="6" t="s">
        <v>74</v>
      </c>
      <c r="F338" s="6" t="s">
        <v>6</v>
      </c>
      <c r="G338" s="7">
        <v>45533</v>
      </c>
      <c r="H338" s="6" t="s">
        <v>142</v>
      </c>
      <c r="I338" s="6">
        <v>2024</v>
      </c>
      <c r="J338" s="6">
        <v>20</v>
      </c>
      <c r="K338" s="6" t="s">
        <v>157</v>
      </c>
      <c r="L338" s="6" t="s">
        <v>63</v>
      </c>
      <c r="M338" s="8">
        <v>155.25</v>
      </c>
    </row>
    <row r="339" spans="3:13" s="17" customFormat="1" x14ac:dyDescent="0.25">
      <c r="C339" s="5">
        <v>337</v>
      </c>
      <c r="D339" s="6">
        <v>6000053599</v>
      </c>
      <c r="E339" s="6" t="s">
        <v>74</v>
      </c>
      <c r="F339" s="6" t="s">
        <v>6</v>
      </c>
      <c r="G339" s="7">
        <v>45533</v>
      </c>
      <c r="H339" s="6" t="s">
        <v>142</v>
      </c>
      <c r="I339" s="6">
        <v>2024</v>
      </c>
      <c r="J339" s="6">
        <v>20</v>
      </c>
      <c r="K339" s="6" t="s">
        <v>157</v>
      </c>
      <c r="L339" s="6" t="s">
        <v>63</v>
      </c>
      <c r="M339" s="8">
        <v>92</v>
      </c>
    </row>
    <row r="340" spans="3:13" s="17" customFormat="1" x14ac:dyDescent="0.25">
      <c r="C340" s="5">
        <v>338</v>
      </c>
      <c r="D340" s="6">
        <v>6000053917</v>
      </c>
      <c r="E340" s="6" t="s">
        <v>49</v>
      </c>
      <c r="F340" s="6" t="s">
        <v>15</v>
      </c>
      <c r="G340" s="7">
        <v>45537</v>
      </c>
      <c r="H340" s="6" t="s">
        <v>143</v>
      </c>
      <c r="I340" s="6">
        <v>2024</v>
      </c>
      <c r="J340" s="6">
        <v>21</v>
      </c>
      <c r="K340" s="6" t="s">
        <v>62</v>
      </c>
      <c r="L340" s="6" t="s">
        <v>63</v>
      </c>
      <c r="M340" s="8">
        <v>793.5</v>
      </c>
    </row>
    <row r="341" spans="3:13" s="17" customFormat="1" x14ac:dyDescent="0.25">
      <c r="C341" s="5">
        <v>339</v>
      </c>
      <c r="D341" s="6">
        <v>6000054024</v>
      </c>
      <c r="E341" s="6" t="s">
        <v>74</v>
      </c>
      <c r="F341" s="6" t="s">
        <v>6</v>
      </c>
      <c r="G341" s="7">
        <v>45538</v>
      </c>
      <c r="H341" s="6" t="s">
        <v>143</v>
      </c>
      <c r="I341" s="6">
        <v>2024</v>
      </c>
      <c r="J341" s="6">
        <v>21</v>
      </c>
      <c r="K341" s="6" t="s">
        <v>62</v>
      </c>
      <c r="L341" s="6" t="s">
        <v>63</v>
      </c>
      <c r="M341" s="8">
        <v>603.75</v>
      </c>
    </row>
    <row r="342" spans="3:13" s="17" customFormat="1" x14ac:dyDescent="0.25">
      <c r="C342" s="5">
        <v>340</v>
      </c>
      <c r="D342" s="6">
        <v>6000054026</v>
      </c>
      <c r="E342" s="6" t="s">
        <v>74</v>
      </c>
      <c r="F342" s="6" t="s">
        <v>6</v>
      </c>
      <c r="G342" s="7">
        <v>45538</v>
      </c>
      <c r="H342" s="6" t="s">
        <v>143</v>
      </c>
      <c r="I342" s="6">
        <v>2024</v>
      </c>
      <c r="J342" s="6">
        <v>21</v>
      </c>
      <c r="K342" s="6" t="s">
        <v>62</v>
      </c>
      <c r="L342" s="6" t="s">
        <v>63</v>
      </c>
      <c r="M342" s="8">
        <v>362.25</v>
      </c>
    </row>
    <row r="343" spans="3:13" s="17" customFormat="1" x14ac:dyDescent="0.25">
      <c r="C343" s="5">
        <v>341</v>
      </c>
      <c r="D343" s="6">
        <v>6000054215</v>
      </c>
      <c r="E343" s="6" t="s">
        <v>27</v>
      </c>
      <c r="F343" s="6" t="s">
        <v>28</v>
      </c>
      <c r="G343" s="7">
        <v>45540</v>
      </c>
      <c r="H343" s="6" t="s">
        <v>143</v>
      </c>
      <c r="I343" s="6">
        <v>2024</v>
      </c>
      <c r="J343" s="6">
        <v>21</v>
      </c>
      <c r="K343" s="6" t="s">
        <v>67</v>
      </c>
      <c r="L343" s="6" t="s">
        <v>63</v>
      </c>
      <c r="M343" s="8">
        <v>2817.5</v>
      </c>
    </row>
    <row r="344" spans="3:13" s="17" customFormat="1" x14ac:dyDescent="0.25">
      <c r="C344" s="5">
        <v>342</v>
      </c>
      <c r="D344" s="6">
        <v>6000054508</v>
      </c>
      <c r="E344" s="6" t="s">
        <v>4</v>
      </c>
      <c r="F344" s="6" t="s">
        <v>6</v>
      </c>
      <c r="G344" s="7">
        <v>45544</v>
      </c>
      <c r="H344" s="6" t="s">
        <v>143</v>
      </c>
      <c r="I344" s="6">
        <v>2024</v>
      </c>
      <c r="J344" s="6">
        <v>21</v>
      </c>
      <c r="K344" s="6" t="s">
        <v>62</v>
      </c>
      <c r="L344" s="6" t="s">
        <v>63</v>
      </c>
      <c r="M344" s="8">
        <v>793.5</v>
      </c>
    </row>
    <row r="345" spans="3:13" s="17" customFormat="1" x14ac:dyDescent="0.25">
      <c r="C345" s="5">
        <v>343</v>
      </c>
      <c r="D345" s="6">
        <v>6000054573</v>
      </c>
      <c r="E345" s="6" t="s">
        <v>107</v>
      </c>
      <c r="F345" s="6" t="s">
        <v>6</v>
      </c>
      <c r="G345" s="7">
        <v>45545</v>
      </c>
      <c r="H345" s="6" t="s">
        <v>143</v>
      </c>
      <c r="I345" s="6">
        <v>2024</v>
      </c>
      <c r="J345" s="6">
        <v>21</v>
      </c>
      <c r="K345" s="6" t="s">
        <v>62</v>
      </c>
      <c r="L345" s="6" t="s">
        <v>63</v>
      </c>
      <c r="M345" s="8">
        <v>3513.25</v>
      </c>
    </row>
    <row r="346" spans="3:13" s="17" customFormat="1" x14ac:dyDescent="0.25">
      <c r="C346" s="5">
        <v>344</v>
      </c>
      <c r="D346" s="6">
        <v>6000054695</v>
      </c>
      <c r="E346" s="6" t="s">
        <v>37</v>
      </c>
      <c r="F346" s="6" t="s">
        <v>100</v>
      </c>
      <c r="G346" s="7">
        <v>45546</v>
      </c>
      <c r="H346" s="6" t="s">
        <v>143</v>
      </c>
      <c r="I346" s="6">
        <v>2024</v>
      </c>
      <c r="J346" s="6">
        <v>21</v>
      </c>
      <c r="K346" s="6" t="s">
        <v>62</v>
      </c>
      <c r="L346" s="6" t="s">
        <v>63</v>
      </c>
      <c r="M346" s="8">
        <v>8889.5</v>
      </c>
    </row>
    <row r="347" spans="3:13" s="17" customFormat="1" x14ac:dyDescent="0.25">
      <c r="C347" s="5">
        <v>345</v>
      </c>
      <c r="D347" s="6">
        <v>6000054703</v>
      </c>
      <c r="E347" s="6" t="s">
        <v>37</v>
      </c>
      <c r="F347" s="6" t="s">
        <v>6</v>
      </c>
      <c r="G347" s="7">
        <v>45546</v>
      </c>
      <c r="H347" s="6" t="s">
        <v>143</v>
      </c>
      <c r="I347" s="6">
        <v>2024</v>
      </c>
      <c r="J347" s="6">
        <v>21</v>
      </c>
      <c r="K347" s="6" t="s">
        <v>62</v>
      </c>
      <c r="L347" s="6" t="s">
        <v>63</v>
      </c>
      <c r="M347" s="8">
        <v>5479.75</v>
      </c>
    </row>
    <row r="348" spans="3:13" s="17" customFormat="1" x14ac:dyDescent="0.25">
      <c r="C348" s="5">
        <v>346</v>
      </c>
      <c r="D348" s="6">
        <v>6000054696</v>
      </c>
      <c r="E348" s="6" t="s">
        <v>37</v>
      </c>
      <c r="F348" s="6" t="s">
        <v>31</v>
      </c>
      <c r="G348" s="7">
        <v>45546</v>
      </c>
      <c r="H348" s="6" t="s">
        <v>143</v>
      </c>
      <c r="I348" s="6">
        <v>2024</v>
      </c>
      <c r="J348" s="6">
        <v>21</v>
      </c>
      <c r="K348" s="6" t="s">
        <v>62</v>
      </c>
      <c r="L348" s="6" t="s">
        <v>63</v>
      </c>
      <c r="M348" s="8">
        <v>1302.95</v>
      </c>
    </row>
    <row r="349" spans="3:13" s="17" customFormat="1" x14ac:dyDescent="0.25">
      <c r="C349" s="5">
        <v>347</v>
      </c>
      <c r="D349" s="6">
        <v>6000054697</v>
      </c>
      <c r="E349" s="6" t="s">
        <v>37</v>
      </c>
      <c r="F349" s="6" t="s">
        <v>11</v>
      </c>
      <c r="G349" s="7">
        <v>45546</v>
      </c>
      <c r="H349" s="6" t="s">
        <v>143</v>
      </c>
      <c r="I349" s="6">
        <v>2024</v>
      </c>
      <c r="J349" s="6">
        <v>21</v>
      </c>
      <c r="K349" s="6" t="s">
        <v>62</v>
      </c>
      <c r="L349" s="6" t="s">
        <v>63</v>
      </c>
      <c r="M349" s="8">
        <v>990.15</v>
      </c>
    </row>
    <row r="350" spans="3:13" s="17" customFormat="1" x14ac:dyDescent="0.25">
      <c r="C350" s="5">
        <v>348</v>
      </c>
      <c r="D350" s="6">
        <v>6000054704</v>
      </c>
      <c r="E350" s="6" t="s">
        <v>37</v>
      </c>
      <c r="F350" s="6" t="s">
        <v>28</v>
      </c>
      <c r="G350" s="7">
        <v>45546</v>
      </c>
      <c r="H350" s="6" t="s">
        <v>143</v>
      </c>
      <c r="I350" s="6">
        <v>2024</v>
      </c>
      <c r="J350" s="6">
        <v>21</v>
      </c>
      <c r="K350" s="6" t="s">
        <v>62</v>
      </c>
      <c r="L350" s="6" t="s">
        <v>63</v>
      </c>
      <c r="M350" s="8">
        <v>4233.1499999999996</v>
      </c>
    </row>
    <row r="351" spans="3:13" s="17" customFormat="1" x14ac:dyDescent="0.25">
      <c r="C351" s="5">
        <v>349</v>
      </c>
      <c r="D351" s="6">
        <v>6000054705</v>
      </c>
      <c r="E351" s="6" t="s">
        <v>37</v>
      </c>
      <c r="F351" s="6" t="s">
        <v>15</v>
      </c>
      <c r="G351" s="7">
        <v>45546</v>
      </c>
      <c r="H351" s="6" t="s">
        <v>143</v>
      </c>
      <c r="I351" s="6">
        <v>2024</v>
      </c>
      <c r="J351" s="6">
        <v>21</v>
      </c>
      <c r="K351" s="6" t="s">
        <v>62</v>
      </c>
      <c r="L351" s="6" t="s">
        <v>63</v>
      </c>
      <c r="M351" s="8">
        <v>3344.2</v>
      </c>
    </row>
    <row r="352" spans="3:13" s="17" customFormat="1" x14ac:dyDescent="0.25">
      <c r="C352" s="5">
        <v>350</v>
      </c>
      <c r="D352" s="6">
        <v>6000054698</v>
      </c>
      <c r="E352" s="6" t="s">
        <v>37</v>
      </c>
      <c r="F352" s="6" t="s">
        <v>20</v>
      </c>
      <c r="G352" s="7">
        <v>45546</v>
      </c>
      <c r="H352" s="6" t="s">
        <v>143</v>
      </c>
      <c r="I352" s="6">
        <v>2024</v>
      </c>
      <c r="J352" s="6">
        <v>21</v>
      </c>
      <c r="K352" s="6" t="s">
        <v>62</v>
      </c>
      <c r="L352" s="6" t="s">
        <v>63</v>
      </c>
      <c r="M352" s="8">
        <v>2083.8000000000002</v>
      </c>
    </row>
    <row r="353" spans="3:13" s="17" customFormat="1" x14ac:dyDescent="0.25">
      <c r="C353" s="5">
        <v>351</v>
      </c>
      <c r="D353" s="6">
        <v>6000054706</v>
      </c>
      <c r="E353" s="6" t="s">
        <v>37</v>
      </c>
      <c r="F353" s="6" t="s">
        <v>7</v>
      </c>
      <c r="G353" s="7">
        <v>45546</v>
      </c>
      <c r="H353" s="6" t="s">
        <v>143</v>
      </c>
      <c r="I353" s="6">
        <v>2024</v>
      </c>
      <c r="J353" s="6">
        <v>21</v>
      </c>
      <c r="K353" s="6" t="s">
        <v>62</v>
      </c>
      <c r="L353" s="6" t="s">
        <v>63</v>
      </c>
      <c r="M353" s="8">
        <v>4345.8500000000004</v>
      </c>
    </row>
    <row r="354" spans="3:13" s="17" customFormat="1" x14ac:dyDescent="0.25">
      <c r="C354" s="5">
        <v>352</v>
      </c>
      <c r="D354" s="6">
        <v>6000054699</v>
      </c>
      <c r="E354" s="6" t="s">
        <v>37</v>
      </c>
      <c r="F354" s="6" t="s">
        <v>41</v>
      </c>
      <c r="G354" s="7">
        <v>45546</v>
      </c>
      <c r="H354" s="6" t="s">
        <v>143</v>
      </c>
      <c r="I354" s="6">
        <v>2024</v>
      </c>
      <c r="J354" s="6">
        <v>21</v>
      </c>
      <c r="K354" s="6" t="s">
        <v>62</v>
      </c>
      <c r="L354" s="6" t="s">
        <v>63</v>
      </c>
      <c r="M354" s="8">
        <v>8918.25</v>
      </c>
    </row>
    <row r="355" spans="3:13" s="17" customFormat="1" x14ac:dyDescent="0.25">
      <c r="C355" s="5">
        <v>353</v>
      </c>
      <c r="D355" s="6">
        <v>6000054710</v>
      </c>
      <c r="E355" s="6" t="s">
        <v>37</v>
      </c>
      <c r="F355" s="6" t="s">
        <v>9</v>
      </c>
      <c r="G355" s="7">
        <v>45546</v>
      </c>
      <c r="H355" s="6" t="s">
        <v>143</v>
      </c>
      <c r="I355" s="6">
        <v>2024</v>
      </c>
      <c r="J355" s="6">
        <v>21</v>
      </c>
      <c r="K355" s="6" t="s">
        <v>62</v>
      </c>
      <c r="L355" s="6" t="s">
        <v>63</v>
      </c>
      <c r="M355" s="8">
        <v>5330.25</v>
      </c>
    </row>
    <row r="356" spans="3:13" s="17" customFormat="1" x14ac:dyDescent="0.25">
      <c r="C356" s="5">
        <v>354</v>
      </c>
      <c r="D356" s="6">
        <v>6000054707</v>
      </c>
      <c r="E356" s="6" t="s">
        <v>37</v>
      </c>
      <c r="F356" s="6" t="s">
        <v>55</v>
      </c>
      <c r="G356" s="7">
        <v>45546</v>
      </c>
      <c r="H356" s="6" t="s">
        <v>143</v>
      </c>
      <c r="I356" s="6">
        <v>2024</v>
      </c>
      <c r="J356" s="6">
        <v>21</v>
      </c>
      <c r="K356" s="6" t="s">
        <v>62</v>
      </c>
      <c r="L356" s="6" t="s">
        <v>63</v>
      </c>
      <c r="M356" s="8">
        <v>2390.85</v>
      </c>
    </row>
    <row r="357" spans="3:13" s="17" customFormat="1" x14ac:dyDescent="0.25">
      <c r="C357" s="5">
        <v>355</v>
      </c>
      <c r="D357" s="6">
        <v>6000054711</v>
      </c>
      <c r="E357" s="6" t="s">
        <v>37</v>
      </c>
      <c r="F357" s="6" t="s">
        <v>6</v>
      </c>
      <c r="G357" s="7">
        <v>45546</v>
      </c>
      <c r="H357" s="6" t="s">
        <v>143</v>
      </c>
      <c r="I357" s="6">
        <v>2024</v>
      </c>
      <c r="J357" s="6">
        <v>21</v>
      </c>
      <c r="K357" s="6" t="s">
        <v>62</v>
      </c>
      <c r="L357" s="6" t="s">
        <v>63</v>
      </c>
      <c r="M357" s="8">
        <v>4673.6000000000004</v>
      </c>
    </row>
    <row r="358" spans="3:13" s="17" customFormat="1" x14ac:dyDescent="0.25">
      <c r="C358" s="5">
        <v>356</v>
      </c>
      <c r="D358" s="6">
        <v>6000054708</v>
      </c>
      <c r="E358" s="6" t="s">
        <v>37</v>
      </c>
      <c r="F358" s="6" t="s">
        <v>17</v>
      </c>
      <c r="G358" s="7">
        <v>45546</v>
      </c>
      <c r="H358" s="6" t="s">
        <v>143</v>
      </c>
      <c r="I358" s="6">
        <v>2024</v>
      </c>
      <c r="J358" s="6">
        <v>21</v>
      </c>
      <c r="K358" s="6" t="s">
        <v>62</v>
      </c>
      <c r="L358" s="6" t="s">
        <v>63</v>
      </c>
      <c r="M358" s="8">
        <v>31217.9</v>
      </c>
    </row>
    <row r="359" spans="3:13" s="17" customFormat="1" x14ac:dyDescent="0.25">
      <c r="C359" s="5">
        <v>357</v>
      </c>
      <c r="D359" s="6">
        <v>6000054709</v>
      </c>
      <c r="E359" s="6" t="s">
        <v>37</v>
      </c>
      <c r="F359" s="6" t="s">
        <v>6</v>
      </c>
      <c r="G359" s="7">
        <v>45546</v>
      </c>
      <c r="H359" s="6" t="s">
        <v>143</v>
      </c>
      <c r="I359" s="6">
        <v>2024</v>
      </c>
      <c r="J359" s="6">
        <v>21</v>
      </c>
      <c r="K359" s="6" t="s">
        <v>62</v>
      </c>
      <c r="L359" s="6" t="s">
        <v>63</v>
      </c>
      <c r="M359" s="8">
        <v>27855.3</v>
      </c>
    </row>
    <row r="360" spans="3:13" s="17" customFormat="1" x14ac:dyDescent="0.25">
      <c r="C360" s="5">
        <v>358</v>
      </c>
      <c r="D360" s="6">
        <v>6000054777</v>
      </c>
      <c r="E360" s="6" t="s">
        <v>74</v>
      </c>
      <c r="F360" s="6" t="s">
        <v>6</v>
      </c>
      <c r="G360" s="7">
        <v>45546</v>
      </c>
      <c r="H360" s="6" t="s">
        <v>143</v>
      </c>
      <c r="I360" s="6">
        <v>2024</v>
      </c>
      <c r="J360" s="6">
        <v>21</v>
      </c>
      <c r="K360" s="6" t="s">
        <v>62</v>
      </c>
      <c r="L360" s="6" t="s">
        <v>63</v>
      </c>
      <c r="M360" s="8">
        <v>638.25</v>
      </c>
    </row>
    <row r="361" spans="3:13" s="17" customFormat="1" x14ac:dyDescent="0.25">
      <c r="C361" s="5">
        <v>359</v>
      </c>
      <c r="D361" s="6">
        <v>6000054780</v>
      </c>
      <c r="E361" s="6" t="s">
        <v>74</v>
      </c>
      <c r="F361" s="6" t="s">
        <v>20</v>
      </c>
      <c r="G361" s="7">
        <v>45546</v>
      </c>
      <c r="H361" s="6" t="s">
        <v>143</v>
      </c>
      <c r="I361" s="6">
        <v>2024</v>
      </c>
      <c r="J361" s="6">
        <v>21</v>
      </c>
      <c r="K361" s="6" t="s">
        <v>62</v>
      </c>
      <c r="L361" s="6" t="s">
        <v>63</v>
      </c>
      <c r="M361" s="8">
        <v>661.25</v>
      </c>
    </row>
    <row r="362" spans="3:13" s="17" customFormat="1" x14ac:dyDescent="0.25">
      <c r="C362" s="5">
        <v>360</v>
      </c>
      <c r="D362" s="6">
        <v>6000054794</v>
      </c>
      <c r="E362" s="6" t="s">
        <v>74</v>
      </c>
      <c r="F362" s="6" t="s">
        <v>20</v>
      </c>
      <c r="G362" s="7">
        <v>45546</v>
      </c>
      <c r="H362" s="6" t="s">
        <v>143</v>
      </c>
      <c r="I362" s="6">
        <v>2024</v>
      </c>
      <c r="J362" s="6">
        <v>21</v>
      </c>
      <c r="K362" s="6" t="s">
        <v>62</v>
      </c>
      <c r="L362" s="6" t="s">
        <v>63</v>
      </c>
      <c r="M362" s="8">
        <v>425.5</v>
      </c>
    </row>
    <row r="363" spans="3:13" s="17" customFormat="1" x14ac:dyDescent="0.25">
      <c r="C363" s="5">
        <v>361</v>
      </c>
      <c r="D363" s="6">
        <v>6000054800</v>
      </c>
      <c r="E363" s="6" t="s">
        <v>74</v>
      </c>
      <c r="F363" s="6" t="s">
        <v>20</v>
      </c>
      <c r="G363" s="7">
        <v>45546</v>
      </c>
      <c r="H363" s="6" t="s">
        <v>143</v>
      </c>
      <c r="I363" s="6">
        <v>2024</v>
      </c>
      <c r="J363" s="6">
        <v>21</v>
      </c>
      <c r="K363" s="6" t="s">
        <v>62</v>
      </c>
      <c r="L363" s="6" t="s">
        <v>63</v>
      </c>
      <c r="M363" s="8">
        <v>619.85</v>
      </c>
    </row>
    <row r="364" spans="3:13" s="17" customFormat="1" x14ac:dyDescent="0.25">
      <c r="C364" s="5">
        <v>362</v>
      </c>
      <c r="D364" s="6">
        <v>6000054787</v>
      </c>
      <c r="E364" s="6" t="s">
        <v>74</v>
      </c>
      <c r="F364" s="6" t="s">
        <v>20</v>
      </c>
      <c r="G364" s="7">
        <v>45546</v>
      </c>
      <c r="H364" s="6" t="s">
        <v>143</v>
      </c>
      <c r="I364" s="6">
        <v>2024</v>
      </c>
      <c r="J364" s="6">
        <v>21</v>
      </c>
      <c r="K364" s="6" t="s">
        <v>62</v>
      </c>
      <c r="L364" s="6" t="s">
        <v>63</v>
      </c>
      <c r="M364" s="8">
        <v>276</v>
      </c>
    </row>
    <row r="365" spans="3:13" s="17" customFormat="1" x14ac:dyDescent="0.25">
      <c r="C365" s="5">
        <v>363</v>
      </c>
      <c r="D365" s="6">
        <v>6000054796</v>
      </c>
      <c r="E365" s="6" t="s">
        <v>74</v>
      </c>
      <c r="F365" s="6" t="s">
        <v>20</v>
      </c>
      <c r="G365" s="7">
        <v>45546</v>
      </c>
      <c r="H365" s="6" t="s">
        <v>143</v>
      </c>
      <c r="I365" s="6">
        <v>2024</v>
      </c>
      <c r="J365" s="6">
        <v>21</v>
      </c>
      <c r="K365" s="6" t="s">
        <v>62</v>
      </c>
      <c r="L365" s="6" t="s">
        <v>63</v>
      </c>
      <c r="M365" s="8">
        <v>771.65</v>
      </c>
    </row>
    <row r="366" spans="3:13" s="17" customFormat="1" x14ac:dyDescent="0.25">
      <c r="C366" s="5">
        <v>364</v>
      </c>
      <c r="D366" s="6">
        <v>6000054766</v>
      </c>
      <c r="E366" s="6" t="s">
        <v>74</v>
      </c>
      <c r="F366" s="6" t="s">
        <v>5</v>
      </c>
      <c r="G366" s="7">
        <v>45546</v>
      </c>
      <c r="H366" s="6" t="s">
        <v>143</v>
      </c>
      <c r="I366" s="6">
        <v>2024</v>
      </c>
      <c r="J366" s="6">
        <v>21</v>
      </c>
      <c r="K366" s="6" t="s">
        <v>62</v>
      </c>
      <c r="L366" s="6" t="s">
        <v>63</v>
      </c>
      <c r="M366" s="8">
        <v>379.5</v>
      </c>
    </row>
    <row r="367" spans="3:13" s="17" customFormat="1" x14ac:dyDescent="0.25">
      <c r="C367" s="5">
        <v>365</v>
      </c>
      <c r="D367" s="6">
        <v>6000054785</v>
      </c>
      <c r="E367" s="6" t="s">
        <v>74</v>
      </c>
      <c r="F367" s="6" t="s">
        <v>20</v>
      </c>
      <c r="G367" s="7">
        <v>45546</v>
      </c>
      <c r="H367" s="6" t="s">
        <v>143</v>
      </c>
      <c r="I367" s="6">
        <v>2024</v>
      </c>
      <c r="J367" s="6">
        <v>21</v>
      </c>
      <c r="K367" s="6" t="s">
        <v>62</v>
      </c>
      <c r="L367" s="6" t="s">
        <v>63</v>
      </c>
      <c r="M367" s="8">
        <v>849.85</v>
      </c>
    </row>
    <row r="368" spans="3:13" s="17" customFormat="1" x14ac:dyDescent="0.25">
      <c r="C368" s="5">
        <v>366</v>
      </c>
      <c r="D368" s="6">
        <v>6000061531</v>
      </c>
      <c r="E368" s="6" t="s">
        <v>69</v>
      </c>
      <c r="F368" s="6" t="s">
        <v>15</v>
      </c>
      <c r="G368" s="7">
        <v>45546</v>
      </c>
      <c r="H368" s="6" t="s">
        <v>143</v>
      </c>
      <c r="I368" s="6">
        <v>2024</v>
      </c>
      <c r="J368" s="6">
        <v>21</v>
      </c>
      <c r="K368" s="6" t="s">
        <v>62</v>
      </c>
      <c r="L368" s="6" t="s">
        <v>63</v>
      </c>
      <c r="M368" s="8">
        <v>16087.35</v>
      </c>
    </row>
    <row r="369" spans="3:13" s="17" customFormat="1" x14ac:dyDescent="0.25">
      <c r="C369" s="5">
        <v>367</v>
      </c>
      <c r="D369" s="6">
        <v>6000045665</v>
      </c>
      <c r="E369" s="6" t="s">
        <v>36</v>
      </c>
      <c r="F369" s="6" t="s">
        <v>9</v>
      </c>
      <c r="G369" s="7">
        <v>45550</v>
      </c>
      <c r="H369" s="6" t="s">
        <v>143</v>
      </c>
      <c r="I369" s="6">
        <v>2024</v>
      </c>
      <c r="J369" s="6">
        <v>21</v>
      </c>
      <c r="K369" s="6" t="s">
        <v>62</v>
      </c>
      <c r="L369" s="6" t="s">
        <v>63</v>
      </c>
      <c r="M369" s="8">
        <v>1109.75</v>
      </c>
    </row>
    <row r="370" spans="3:13" s="17" customFormat="1" x14ac:dyDescent="0.25">
      <c r="C370" s="5">
        <v>368</v>
      </c>
      <c r="D370" s="6">
        <v>6000055023</v>
      </c>
      <c r="E370" s="6" t="s">
        <v>4</v>
      </c>
      <c r="F370" s="6" t="s">
        <v>6</v>
      </c>
      <c r="G370" s="7">
        <v>45550</v>
      </c>
      <c r="H370" s="6" t="s">
        <v>143</v>
      </c>
      <c r="I370" s="6">
        <v>2024</v>
      </c>
      <c r="J370" s="6">
        <v>21</v>
      </c>
      <c r="K370" s="6" t="s">
        <v>62</v>
      </c>
      <c r="L370" s="6" t="s">
        <v>63</v>
      </c>
      <c r="M370" s="8">
        <v>1552.5</v>
      </c>
    </row>
    <row r="371" spans="3:13" s="17" customFormat="1" x14ac:dyDescent="0.25">
      <c r="C371" s="5">
        <v>369</v>
      </c>
      <c r="D371" s="6">
        <v>6000055060</v>
      </c>
      <c r="E371" s="6" t="s">
        <v>108</v>
      </c>
      <c r="F371" s="6" t="s">
        <v>15</v>
      </c>
      <c r="G371" s="7">
        <v>45550</v>
      </c>
      <c r="H371" s="6" t="s">
        <v>143</v>
      </c>
      <c r="I371" s="6">
        <v>2024</v>
      </c>
      <c r="J371" s="6">
        <v>21</v>
      </c>
      <c r="K371" s="6" t="s">
        <v>62</v>
      </c>
      <c r="L371" s="6" t="s">
        <v>63</v>
      </c>
      <c r="M371" s="8">
        <v>34725.4</v>
      </c>
    </row>
    <row r="372" spans="3:13" s="17" customFormat="1" x14ac:dyDescent="0.25">
      <c r="C372" s="5">
        <v>370</v>
      </c>
      <c r="D372" s="6">
        <v>6000055200</v>
      </c>
      <c r="E372" s="6" t="s">
        <v>74</v>
      </c>
      <c r="F372" s="6" t="s">
        <v>9</v>
      </c>
      <c r="G372" s="7">
        <v>45551</v>
      </c>
      <c r="H372" s="6" t="s">
        <v>143</v>
      </c>
      <c r="I372" s="6">
        <v>2024</v>
      </c>
      <c r="J372" s="6">
        <v>21</v>
      </c>
      <c r="K372" s="6" t="s">
        <v>62</v>
      </c>
      <c r="L372" s="6" t="s">
        <v>63</v>
      </c>
      <c r="M372" s="8">
        <v>511.75</v>
      </c>
    </row>
    <row r="373" spans="3:13" s="17" customFormat="1" x14ac:dyDescent="0.25">
      <c r="C373" s="5">
        <v>371</v>
      </c>
      <c r="D373" s="6">
        <v>6000055234</v>
      </c>
      <c r="E373" s="6" t="s">
        <v>44</v>
      </c>
      <c r="F373" s="6" t="s">
        <v>6</v>
      </c>
      <c r="G373" s="7">
        <v>45551</v>
      </c>
      <c r="H373" s="6" t="s">
        <v>143</v>
      </c>
      <c r="I373" s="6">
        <v>2024</v>
      </c>
      <c r="J373" s="6">
        <v>21</v>
      </c>
      <c r="K373" s="6" t="s">
        <v>67</v>
      </c>
      <c r="L373" s="6" t="s">
        <v>63</v>
      </c>
      <c r="M373" s="8">
        <v>526.70000000000005</v>
      </c>
    </row>
    <row r="374" spans="3:13" s="17" customFormat="1" x14ac:dyDescent="0.25">
      <c r="C374" s="5">
        <v>372</v>
      </c>
      <c r="D374" s="6">
        <v>6000055601</v>
      </c>
      <c r="E374" s="6" t="s">
        <v>33</v>
      </c>
      <c r="F374" s="6" t="s">
        <v>9</v>
      </c>
      <c r="G374" s="7">
        <v>45554</v>
      </c>
      <c r="H374" s="6" t="s">
        <v>143</v>
      </c>
      <c r="I374" s="6">
        <v>2024</v>
      </c>
      <c r="J374" s="6">
        <v>21</v>
      </c>
      <c r="K374" s="6" t="s">
        <v>62</v>
      </c>
      <c r="L374" s="6" t="s">
        <v>63</v>
      </c>
      <c r="M374" s="8">
        <v>4950.75</v>
      </c>
    </row>
    <row r="375" spans="3:13" s="17" customFormat="1" x14ac:dyDescent="0.25">
      <c r="C375" s="5">
        <v>373</v>
      </c>
      <c r="D375" s="6">
        <v>6000055570</v>
      </c>
      <c r="E375" s="6" t="s">
        <v>109</v>
      </c>
      <c r="F375" s="6" t="s">
        <v>7</v>
      </c>
      <c r="G375" s="7">
        <v>45554</v>
      </c>
      <c r="H375" s="6" t="s">
        <v>143</v>
      </c>
      <c r="I375" s="6">
        <v>2024</v>
      </c>
      <c r="J375" s="6">
        <v>21</v>
      </c>
      <c r="K375" s="6" t="s">
        <v>62</v>
      </c>
      <c r="L375" s="6" t="s">
        <v>63</v>
      </c>
      <c r="M375" s="8">
        <v>2024</v>
      </c>
    </row>
    <row r="376" spans="3:13" s="17" customFormat="1" x14ac:dyDescent="0.25">
      <c r="C376" s="5">
        <v>374</v>
      </c>
      <c r="D376" s="6">
        <v>6000055673</v>
      </c>
      <c r="E376" s="6" t="s">
        <v>74</v>
      </c>
      <c r="F376" s="6" t="s">
        <v>55</v>
      </c>
      <c r="G376" s="7">
        <v>45554</v>
      </c>
      <c r="H376" s="6" t="s">
        <v>143</v>
      </c>
      <c r="I376" s="6">
        <v>2024</v>
      </c>
      <c r="J376" s="6">
        <v>21</v>
      </c>
      <c r="K376" s="6" t="s">
        <v>62</v>
      </c>
      <c r="L376" s="6" t="s">
        <v>63</v>
      </c>
      <c r="M376" s="8">
        <v>2432.25</v>
      </c>
    </row>
    <row r="377" spans="3:13" s="17" customFormat="1" x14ac:dyDescent="0.25">
      <c r="C377" s="5">
        <v>375</v>
      </c>
      <c r="D377" s="6">
        <v>6000055674</v>
      </c>
      <c r="E377" s="6" t="s">
        <v>74</v>
      </c>
      <c r="F377" s="6" t="s">
        <v>11</v>
      </c>
      <c r="G377" s="7">
        <v>45554</v>
      </c>
      <c r="H377" s="6" t="s">
        <v>143</v>
      </c>
      <c r="I377" s="6">
        <v>2024</v>
      </c>
      <c r="J377" s="6">
        <v>21</v>
      </c>
      <c r="K377" s="6" t="s">
        <v>62</v>
      </c>
      <c r="L377" s="6" t="s">
        <v>63</v>
      </c>
      <c r="M377" s="8">
        <v>350.75</v>
      </c>
    </row>
    <row r="378" spans="3:13" s="17" customFormat="1" x14ac:dyDescent="0.25">
      <c r="C378" s="5">
        <v>376</v>
      </c>
      <c r="D378" s="6">
        <v>6000055852</v>
      </c>
      <c r="E378" s="6" t="s">
        <v>102</v>
      </c>
      <c r="F378" s="6" t="s">
        <v>11</v>
      </c>
      <c r="G378" s="7">
        <v>45559</v>
      </c>
      <c r="H378" s="6" t="s">
        <v>143</v>
      </c>
      <c r="I378" s="6">
        <v>2024</v>
      </c>
      <c r="J378" s="6">
        <v>21</v>
      </c>
      <c r="K378" s="6" t="s">
        <v>62</v>
      </c>
      <c r="L378" s="6" t="s">
        <v>63</v>
      </c>
      <c r="M378" s="8">
        <v>14904</v>
      </c>
    </row>
    <row r="379" spans="3:13" s="17" customFormat="1" x14ac:dyDescent="0.25">
      <c r="C379" s="5">
        <v>377</v>
      </c>
      <c r="D379" s="6">
        <v>6000055843</v>
      </c>
      <c r="E379" s="6" t="s">
        <v>4</v>
      </c>
      <c r="F379" s="6" t="s">
        <v>6</v>
      </c>
      <c r="G379" s="7">
        <v>45560</v>
      </c>
      <c r="H379" s="6" t="s">
        <v>143</v>
      </c>
      <c r="I379" s="6">
        <v>2024</v>
      </c>
      <c r="J379" s="6">
        <v>21</v>
      </c>
      <c r="K379" s="6" t="s">
        <v>62</v>
      </c>
      <c r="L379" s="6" t="s">
        <v>63</v>
      </c>
      <c r="M379" s="8">
        <v>793.5</v>
      </c>
    </row>
    <row r="380" spans="3:13" s="17" customFormat="1" x14ac:dyDescent="0.25">
      <c r="C380" s="5">
        <v>378</v>
      </c>
      <c r="D380" s="6">
        <v>6000055892</v>
      </c>
      <c r="E380" s="6" t="s">
        <v>110</v>
      </c>
      <c r="F380" s="6" t="s">
        <v>6</v>
      </c>
      <c r="G380" s="7">
        <v>45560</v>
      </c>
      <c r="H380" s="6" t="s">
        <v>143</v>
      </c>
      <c r="I380" s="6">
        <v>2024</v>
      </c>
      <c r="J380" s="6">
        <v>21</v>
      </c>
      <c r="K380" s="6" t="s">
        <v>62</v>
      </c>
      <c r="L380" s="6" t="s">
        <v>63</v>
      </c>
      <c r="M380" s="8">
        <v>35477.5</v>
      </c>
    </row>
    <row r="381" spans="3:13" s="17" customFormat="1" x14ac:dyDescent="0.25">
      <c r="C381" s="5">
        <v>379</v>
      </c>
      <c r="D381" s="6">
        <v>6000056041</v>
      </c>
      <c r="E381" s="6" t="s">
        <v>74</v>
      </c>
      <c r="F381" s="6" t="s">
        <v>5</v>
      </c>
      <c r="G381" s="7">
        <v>45561</v>
      </c>
      <c r="H381" s="6" t="s">
        <v>143</v>
      </c>
      <c r="I381" s="6">
        <v>2024</v>
      </c>
      <c r="J381" s="6">
        <v>21</v>
      </c>
      <c r="K381" s="6" t="s">
        <v>62</v>
      </c>
      <c r="L381" s="6" t="s">
        <v>63</v>
      </c>
      <c r="M381" s="8">
        <v>1398.4</v>
      </c>
    </row>
    <row r="382" spans="3:13" s="17" customFormat="1" x14ac:dyDescent="0.25">
      <c r="C382" s="5">
        <v>380</v>
      </c>
      <c r="D382" s="6">
        <v>6000056357</v>
      </c>
      <c r="E382" s="6" t="s">
        <v>111</v>
      </c>
      <c r="F382" s="6" t="s">
        <v>17</v>
      </c>
      <c r="G382" s="7">
        <v>45565</v>
      </c>
      <c r="H382" s="6" t="s">
        <v>143</v>
      </c>
      <c r="I382" s="6">
        <v>2024</v>
      </c>
      <c r="J382" s="6">
        <v>21</v>
      </c>
      <c r="K382" s="6" t="s">
        <v>62</v>
      </c>
      <c r="L382" s="6" t="s">
        <v>63</v>
      </c>
      <c r="M382" s="8">
        <v>1299.5</v>
      </c>
    </row>
    <row r="383" spans="3:13" s="17" customFormat="1" x14ac:dyDescent="0.25">
      <c r="C383" s="5">
        <v>381</v>
      </c>
      <c r="D383" s="6">
        <v>6000056629</v>
      </c>
      <c r="E383" s="6" t="s">
        <v>74</v>
      </c>
      <c r="F383" s="6" t="s">
        <v>17</v>
      </c>
      <c r="G383" s="7">
        <v>45567</v>
      </c>
      <c r="H383" s="6" t="s">
        <v>144</v>
      </c>
      <c r="I383" s="6">
        <v>2024</v>
      </c>
      <c r="J383" s="6">
        <v>22</v>
      </c>
      <c r="K383" s="6" t="s">
        <v>62</v>
      </c>
      <c r="L383" s="6" t="s">
        <v>63</v>
      </c>
      <c r="M383" s="8">
        <v>1039.5999999999999</v>
      </c>
    </row>
    <row r="384" spans="3:13" s="17" customFormat="1" x14ac:dyDescent="0.25">
      <c r="C384" s="5">
        <v>382</v>
      </c>
      <c r="D384" s="6">
        <v>6000056651</v>
      </c>
      <c r="E384" s="6" t="s">
        <v>74</v>
      </c>
      <c r="F384" s="6" t="s">
        <v>7</v>
      </c>
      <c r="G384" s="7">
        <v>45567</v>
      </c>
      <c r="H384" s="6" t="s">
        <v>144</v>
      </c>
      <c r="I384" s="6">
        <v>2024</v>
      </c>
      <c r="J384" s="6">
        <v>22</v>
      </c>
      <c r="K384" s="6" t="s">
        <v>62</v>
      </c>
      <c r="L384" s="6" t="s">
        <v>63</v>
      </c>
      <c r="M384" s="8">
        <v>2173.5</v>
      </c>
    </row>
    <row r="385" spans="3:13" s="17" customFormat="1" x14ac:dyDescent="0.25">
      <c r="C385" s="5">
        <v>383</v>
      </c>
      <c r="D385" s="6">
        <v>6000057088</v>
      </c>
      <c r="E385" s="6" t="s">
        <v>129</v>
      </c>
      <c r="F385" s="6" t="s">
        <v>5</v>
      </c>
      <c r="G385" s="7">
        <v>45572</v>
      </c>
      <c r="H385" s="6" t="s">
        <v>144</v>
      </c>
      <c r="I385" s="6">
        <v>2024</v>
      </c>
      <c r="J385" s="6">
        <v>22</v>
      </c>
      <c r="K385" s="6" t="s">
        <v>62</v>
      </c>
      <c r="L385" s="6" t="s">
        <v>63</v>
      </c>
      <c r="M385" s="8">
        <v>8367.4</v>
      </c>
    </row>
    <row r="386" spans="3:13" s="17" customFormat="1" x14ac:dyDescent="0.25">
      <c r="C386" s="5">
        <v>384</v>
      </c>
      <c r="D386" s="6">
        <v>6000057107</v>
      </c>
      <c r="E386" s="6" t="s">
        <v>112</v>
      </c>
      <c r="F386" s="6" t="s">
        <v>15</v>
      </c>
      <c r="G386" s="7">
        <v>45572</v>
      </c>
      <c r="H386" s="6" t="s">
        <v>144</v>
      </c>
      <c r="I386" s="6">
        <v>2024</v>
      </c>
      <c r="J386" s="6">
        <v>22</v>
      </c>
      <c r="K386" s="6" t="s">
        <v>62</v>
      </c>
      <c r="L386" s="6" t="s">
        <v>63</v>
      </c>
      <c r="M386" s="8">
        <v>15631.95</v>
      </c>
    </row>
    <row r="387" spans="3:13" s="17" customFormat="1" x14ac:dyDescent="0.25">
      <c r="C387" s="5">
        <v>385</v>
      </c>
      <c r="D387" s="6">
        <v>6000057786</v>
      </c>
      <c r="E387" s="6" t="s">
        <v>34</v>
      </c>
      <c r="F387" s="6" t="s">
        <v>28</v>
      </c>
      <c r="G387" s="7">
        <v>45574</v>
      </c>
      <c r="H387" s="6" t="s">
        <v>144</v>
      </c>
      <c r="I387" s="6">
        <v>2024</v>
      </c>
      <c r="J387" s="6">
        <v>22</v>
      </c>
      <c r="K387" s="6" t="s">
        <v>62</v>
      </c>
      <c r="L387" s="6" t="s">
        <v>63</v>
      </c>
      <c r="M387" s="8">
        <v>10409.799999999999</v>
      </c>
    </row>
    <row r="388" spans="3:13" s="17" customFormat="1" x14ac:dyDescent="0.25">
      <c r="C388" s="5">
        <v>386</v>
      </c>
      <c r="D388" s="6">
        <v>6000057744</v>
      </c>
      <c r="E388" s="6" t="s">
        <v>83</v>
      </c>
      <c r="F388" s="6" t="s">
        <v>17</v>
      </c>
      <c r="G388" s="7">
        <v>45574</v>
      </c>
      <c r="H388" s="6" t="s">
        <v>144</v>
      </c>
      <c r="I388" s="6">
        <v>2024</v>
      </c>
      <c r="J388" s="6">
        <v>22</v>
      </c>
      <c r="K388" s="6" t="s">
        <v>62</v>
      </c>
      <c r="L388" s="6" t="s">
        <v>63</v>
      </c>
      <c r="M388" s="8">
        <v>19824.849999999999</v>
      </c>
    </row>
    <row r="389" spans="3:13" s="17" customFormat="1" x14ac:dyDescent="0.25">
      <c r="C389" s="5">
        <v>387</v>
      </c>
      <c r="D389" s="6">
        <v>6000057948</v>
      </c>
      <c r="E389" s="6" t="s">
        <v>74</v>
      </c>
      <c r="F389" s="6" t="s">
        <v>9</v>
      </c>
      <c r="G389" s="7">
        <v>45575</v>
      </c>
      <c r="H389" s="6" t="s">
        <v>144</v>
      </c>
      <c r="I389" s="6">
        <v>2024</v>
      </c>
      <c r="J389" s="6">
        <v>22</v>
      </c>
      <c r="K389" s="6" t="s">
        <v>157</v>
      </c>
      <c r="L389" s="6" t="s">
        <v>63</v>
      </c>
      <c r="M389" s="8">
        <v>92</v>
      </c>
    </row>
    <row r="390" spans="3:13" s="17" customFormat="1" x14ac:dyDescent="0.25">
      <c r="C390" s="5">
        <v>388</v>
      </c>
      <c r="D390" s="6">
        <v>6000057955</v>
      </c>
      <c r="E390" s="6" t="s">
        <v>74</v>
      </c>
      <c r="F390" s="6" t="s">
        <v>9</v>
      </c>
      <c r="G390" s="7">
        <v>45575</v>
      </c>
      <c r="H390" s="6" t="s">
        <v>144</v>
      </c>
      <c r="I390" s="6">
        <v>2024</v>
      </c>
      <c r="J390" s="6">
        <v>22</v>
      </c>
      <c r="K390" s="6" t="s">
        <v>62</v>
      </c>
      <c r="L390" s="6" t="s">
        <v>63</v>
      </c>
      <c r="M390" s="8">
        <v>465.75</v>
      </c>
    </row>
    <row r="391" spans="3:13" s="17" customFormat="1" x14ac:dyDescent="0.25">
      <c r="C391" s="5">
        <v>389</v>
      </c>
      <c r="D391" s="6">
        <v>6000057952</v>
      </c>
      <c r="E391" s="6" t="s">
        <v>74</v>
      </c>
      <c r="F391" s="6" t="s">
        <v>11</v>
      </c>
      <c r="G391" s="7">
        <v>45575</v>
      </c>
      <c r="H391" s="6" t="s">
        <v>144</v>
      </c>
      <c r="I391" s="6">
        <v>2024</v>
      </c>
      <c r="J391" s="6">
        <v>22</v>
      </c>
      <c r="K391" s="6" t="s">
        <v>62</v>
      </c>
      <c r="L391" s="6" t="s">
        <v>63</v>
      </c>
      <c r="M391" s="8">
        <v>483</v>
      </c>
    </row>
    <row r="392" spans="3:13" s="17" customFormat="1" x14ac:dyDescent="0.25">
      <c r="C392" s="5">
        <v>390</v>
      </c>
      <c r="D392" s="6">
        <v>6000057880</v>
      </c>
      <c r="E392" s="6" t="s">
        <v>129</v>
      </c>
      <c r="F392" s="6" t="s">
        <v>7</v>
      </c>
      <c r="G392" s="7">
        <v>45575</v>
      </c>
      <c r="H392" s="6" t="s">
        <v>144</v>
      </c>
      <c r="I392" s="6">
        <v>2024</v>
      </c>
      <c r="J392" s="6">
        <v>22</v>
      </c>
      <c r="K392" s="6" t="s">
        <v>62</v>
      </c>
      <c r="L392" s="6" t="s">
        <v>63</v>
      </c>
      <c r="M392" s="8">
        <v>24302.95</v>
      </c>
    </row>
    <row r="393" spans="3:13" s="17" customFormat="1" x14ac:dyDescent="0.25">
      <c r="C393" s="5">
        <v>391</v>
      </c>
      <c r="D393" s="6">
        <v>6000058236</v>
      </c>
      <c r="E393" s="6" t="s">
        <v>47</v>
      </c>
      <c r="F393" s="6" t="s">
        <v>6</v>
      </c>
      <c r="G393" s="7">
        <v>45579</v>
      </c>
      <c r="H393" s="6" t="s">
        <v>144</v>
      </c>
      <c r="I393" s="6">
        <v>2024</v>
      </c>
      <c r="J393" s="6">
        <v>22</v>
      </c>
      <c r="K393" s="6" t="s">
        <v>67</v>
      </c>
      <c r="L393" s="6" t="s">
        <v>63</v>
      </c>
      <c r="M393" s="8">
        <v>20893.2</v>
      </c>
    </row>
    <row r="394" spans="3:13" s="17" customFormat="1" x14ac:dyDescent="0.25">
      <c r="C394" s="5">
        <v>392</v>
      </c>
      <c r="D394" s="6">
        <v>6000058384</v>
      </c>
      <c r="E394" s="6" t="s">
        <v>129</v>
      </c>
      <c r="F394" s="6" t="s">
        <v>6</v>
      </c>
      <c r="G394" s="7">
        <v>45580</v>
      </c>
      <c r="H394" s="6" t="s">
        <v>144</v>
      </c>
      <c r="I394" s="6">
        <v>2024</v>
      </c>
      <c r="J394" s="6">
        <v>22</v>
      </c>
      <c r="K394" s="6" t="s">
        <v>62</v>
      </c>
      <c r="L394" s="6" t="s">
        <v>63</v>
      </c>
      <c r="M394" s="8">
        <v>695.75</v>
      </c>
    </row>
    <row r="395" spans="3:13" s="17" customFormat="1" x14ac:dyDescent="0.25">
      <c r="C395" s="5">
        <v>393</v>
      </c>
      <c r="D395" s="6">
        <v>6000058407</v>
      </c>
      <c r="E395" s="6" t="s">
        <v>113</v>
      </c>
      <c r="F395" s="6" t="s">
        <v>15</v>
      </c>
      <c r="G395" s="7">
        <v>45580</v>
      </c>
      <c r="H395" s="6" t="s">
        <v>144</v>
      </c>
      <c r="I395" s="6">
        <v>2024</v>
      </c>
      <c r="J395" s="6">
        <v>22</v>
      </c>
      <c r="K395" s="6" t="s">
        <v>67</v>
      </c>
      <c r="L395" s="6" t="s">
        <v>63</v>
      </c>
      <c r="M395" s="8">
        <v>837.2</v>
      </c>
    </row>
    <row r="396" spans="3:13" s="17" customFormat="1" x14ac:dyDescent="0.25">
      <c r="C396" s="5">
        <v>394</v>
      </c>
      <c r="D396" s="6">
        <v>6000058381</v>
      </c>
      <c r="E396" s="6" t="s">
        <v>129</v>
      </c>
      <c r="F396" s="6" t="s">
        <v>20</v>
      </c>
      <c r="G396" s="7">
        <v>45580</v>
      </c>
      <c r="H396" s="6" t="s">
        <v>144</v>
      </c>
      <c r="I396" s="6">
        <v>2024</v>
      </c>
      <c r="J396" s="6">
        <v>22</v>
      </c>
      <c r="K396" s="6" t="s">
        <v>62</v>
      </c>
      <c r="L396" s="6" t="s">
        <v>63</v>
      </c>
      <c r="M396" s="8">
        <v>6100.75</v>
      </c>
    </row>
    <row r="397" spans="3:13" s="17" customFormat="1" x14ac:dyDescent="0.25">
      <c r="C397" s="5">
        <v>395</v>
      </c>
      <c r="D397" s="6">
        <v>6000058667</v>
      </c>
      <c r="E397" s="6" t="s">
        <v>115</v>
      </c>
      <c r="F397" s="6" t="s">
        <v>6</v>
      </c>
      <c r="G397" s="7">
        <v>45581</v>
      </c>
      <c r="H397" s="6" t="s">
        <v>144</v>
      </c>
      <c r="I397" s="6">
        <v>2024</v>
      </c>
      <c r="J397" s="6">
        <v>22</v>
      </c>
      <c r="K397" s="6" t="s">
        <v>62</v>
      </c>
      <c r="L397" s="6" t="s">
        <v>63</v>
      </c>
      <c r="M397" s="8">
        <v>4743.75</v>
      </c>
    </row>
    <row r="398" spans="3:13" s="17" customFormat="1" x14ac:dyDescent="0.25">
      <c r="C398" s="5">
        <v>396</v>
      </c>
      <c r="D398" s="6">
        <v>6000058584</v>
      </c>
      <c r="E398" s="6" t="s">
        <v>114</v>
      </c>
      <c r="F398" s="6" t="s">
        <v>6</v>
      </c>
      <c r="G398" s="7">
        <v>45581</v>
      </c>
      <c r="H398" s="6" t="s">
        <v>144</v>
      </c>
      <c r="I398" s="6">
        <v>2024</v>
      </c>
      <c r="J398" s="6">
        <v>22</v>
      </c>
      <c r="K398" s="6" t="s">
        <v>62</v>
      </c>
      <c r="L398" s="6" t="s">
        <v>63</v>
      </c>
      <c r="M398" s="8">
        <v>5566</v>
      </c>
    </row>
    <row r="399" spans="3:13" s="17" customFormat="1" x14ac:dyDescent="0.25">
      <c r="C399" s="5">
        <v>397</v>
      </c>
      <c r="D399" s="6">
        <v>6000058750</v>
      </c>
      <c r="E399" s="6" t="s">
        <v>74</v>
      </c>
      <c r="F399" s="6" t="s">
        <v>6</v>
      </c>
      <c r="G399" s="7">
        <v>45582</v>
      </c>
      <c r="H399" s="6" t="s">
        <v>144</v>
      </c>
      <c r="I399" s="6">
        <v>2024</v>
      </c>
      <c r="J399" s="6">
        <v>22</v>
      </c>
      <c r="K399" s="6" t="s">
        <v>62</v>
      </c>
      <c r="L399" s="6" t="s">
        <v>63</v>
      </c>
      <c r="M399" s="8">
        <v>2047</v>
      </c>
    </row>
    <row r="400" spans="3:13" s="17" customFormat="1" x14ac:dyDescent="0.25">
      <c r="C400" s="5">
        <v>398</v>
      </c>
      <c r="D400" s="6">
        <v>6000059337</v>
      </c>
      <c r="E400" s="6" t="s">
        <v>113</v>
      </c>
      <c r="F400" s="6" t="s">
        <v>15</v>
      </c>
      <c r="G400" s="7">
        <v>45588</v>
      </c>
      <c r="H400" s="6" t="s">
        <v>144</v>
      </c>
      <c r="I400" s="6">
        <v>2024</v>
      </c>
      <c r="J400" s="6">
        <v>22</v>
      </c>
      <c r="K400" s="6" t="s">
        <v>62</v>
      </c>
      <c r="L400" s="6" t="s">
        <v>63</v>
      </c>
      <c r="M400" s="8">
        <v>793.5</v>
      </c>
    </row>
    <row r="401" spans="3:13" s="17" customFormat="1" x14ac:dyDescent="0.25">
      <c r="C401" s="5">
        <v>399</v>
      </c>
      <c r="D401" s="6">
        <v>6000059496</v>
      </c>
      <c r="E401" s="6" t="s">
        <v>74</v>
      </c>
      <c r="F401" s="6" t="s">
        <v>7</v>
      </c>
      <c r="G401" s="7">
        <v>45589</v>
      </c>
      <c r="H401" s="6" t="s">
        <v>144</v>
      </c>
      <c r="I401" s="6">
        <v>2024</v>
      </c>
      <c r="J401" s="6">
        <v>22</v>
      </c>
      <c r="K401" s="6" t="s">
        <v>62</v>
      </c>
      <c r="L401" s="6" t="s">
        <v>63</v>
      </c>
      <c r="M401" s="8">
        <v>2006.75</v>
      </c>
    </row>
    <row r="402" spans="3:13" s="17" customFormat="1" x14ac:dyDescent="0.25">
      <c r="C402" s="5">
        <v>400</v>
      </c>
      <c r="D402" s="6">
        <v>6000059499</v>
      </c>
      <c r="E402" s="6" t="s">
        <v>74</v>
      </c>
      <c r="F402" s="6" t="s">
        <v>6</v>
      </c>
      <c r="G402" s="7">
        <v>45589</v>
      </c>
      <c r="H402" s="6" t="s">
        <v>144</v>
      </c>
      <c r="I402" s="6">
        <v>2024</v>
      </c>
      <c r="J402" s="6">
        <v>22</v>
      </c>
      <c r="K402" s="6" t="s">
        <v>62</v>
      </c>
      <c r="L402" s="6" t="s">
        <v>63</v>
      </c>
      <c r="M402" s="8">
        <v>437</v>
      </c>
    </row>
    <row r="403" spans="3:13" s="17" customFormat="1" x14ac:dyDescent="0.25">
      <c r="C403" s="5">
        <v>401</v>
      </c>
      <c r="D403" s="6">
        <v>6000059759</v>
      </c>
      <c r="E403" s="6" t="s">
        <v>116</v>
      </c>
      <c r="F403" s="6" t="s">
        <v>17</v>
      </c>
      <c r="G403" s="7">
        <v>45591</v>
      </c>
      <c r="H403" s="6" t="s">
        <v>144</v>
      </c>
      <c r="I403" s="6">
        <v>2024</v>
      </c>
      <c r="J403" s="6">
        <v>22</v>
      </c>
      <c r="K403" s="6" t="s">
        <v>157</v>
      </c>
      <c r="L403" s="6" t="s">
        <v>63</v>
      </c>
      <c r="M403" s="8">
        <v>11620.75</v>
      </c>
    </row>
    <row r="404" spans="3:13" s="17" customFormat="1" x14ac:dyDescent="0.25">
      <c r="C404" s="5">
        <v>402</v>
      </c>
      <c r="D404" s="6">
        <v>6000059827</v>
      </c>
      <c r="E404" s="6" t="s">
        <v>92</v>
      </c>
      <c r="F404" s="6" t="s">
        <v>6</v>
      </c>
      <c r="G404" s="7">
        <v>45592</v>
      </c>
      <c r="H404" s="6" t="s">
        <v>144</v>
      </c>
      <c r="I404" s="6">
        <v>2024</v>
      </c>
      <c r="J404" s="6">
        <v>22</v>
      </c>
      <c r="K404" s="6" t="s">
        <v>67</v>
      </c>
      <c r="L404" s="6" t="s">
        <v>63</v>
      </c>
      <c r="M404" s="8">
        <v>1281.0999999999999</v>
      </c>
    </row>
    <row r="405" spans="3:13" s="17" customFormat="1" x14ac:dyDescent="0.25">
      <c r="C405" s="5">
        <v>403</v>
      </c>
      <c r="D405" s="6">
        <v>6000060080</v>
      </c>
      <c r="E405" s="6" t="s">
        <v>91</v>
      </c>
      <c r="F405" s="6" t="s">
        <v>7</v>
      </c>
      <c r="G405" s="7">
        <v>45594</v>
      </c>
      <c r="H405" s="6" t="s">
        <v>144</v>
      </c>
      <c r="I405" s="6">
        <v>2024</v>
      </c>
      <c r="J405" s="6">
        <v>22</v>
      </c>
      <c r="K405" s="6" t="s">
        <v>62</v>
      </c>
      <c r="L405" s="6" t="s">
        <v>63</v>
      </c>
      <c r="M405" s="8">
        <v>4649.45</v>
      </c>
    </row>
    <row r="406" spans="3:13" s="17" customFormat="1" x14ac:dyDescent="0.25">
      <c r="C406" s="5">
        <v>404</v>
      </c>
      <c r="D406" s="6">
        <v>6000060403</v>
      </c>
      <c r="E406" s="6" t="s">
        <v>74</v>
      </c>
      <c r="F406" s="6" t="s">
        <v>6</v>
      </c>
      <c r="G406" s="7">
        <v>45596</v>
      </c>
      <c r="H406" s="6" t="s">
        <v>144</v>
      </c>
      <c r="I406" s="6">
        <v>2024</v>
      </c>
      <c r="J406" s="6">
        <v>22</v>
      </c>
      <c r="K406" s="6" t="s">
        <v>62</v>
      </c>
      <c r="L406" s="6" t="s">
        <v>63</v>
      </c>
      <c r="M406" s="8">
        <v>213.9</v>
      </c>
    </row>
    <row r="407" spans="3:13" s="17" customFormat="1" x14ac:dyDescent="0.25">
      <c r="C407" s="5">
        <v>405</v>
      </c>
      <c r="D407" s="6">
        <v>6000060475</v>
      </c>
      <c r="E407" s="6" t="s">
        <v>117</v>
      </c>
      <c r="F407" s="6" t="s">
        <v>7</v>
      </c>
      <c r="G407" s="7">
        <v>45598</v>
      </c>
      <c r="H407" s="6" t="s">
        <v>145</v>
      </c>
      <c r="I407" s="6">
        <v>2024</v>
      </c>
      <c r="J407" s="6">
        <v>23</v>
      </c>
      <c r="K407" s="6" t="s">
        <v>62</v>
      </c>
      <c r="L407" s="6" t="s">
        <v>63</v>
      </c>
      <c r="M407" s="8">
        <v>24828.5</v>
      </c>
    </row>
    <row r="408" spans="3:13" s="17" customFormat="1" x14ac:dyDescent="0.25">
      <c r="C408" s="5">
        <v>406</v>
      </c>
      <c r="D408" s="6">
        <v>6000060495</v>
      </c>
      <c r="E408" s="6" t="s">
        <v>129</v>
      </c>
      <c r="F408" s="6" t="s">
        <v>7</v>
      </c>
      <c r="G408" s="7">
        <v>45599</v>
      </c>
      <c r="H408" s="6" t="s">
        <v>145</v>
      </c>
      <c r="I408" s="6">
        <v>2024</v>
      </c>
      <c r="J408" s="6">
        <v>23</v>
      </c>
      <c r="K408" s="6" t="s">
        <v>62</v>
      </c>
      <c r="L408" s="6" t="s">
        <v>63</v>
      </c>
      <c r="M408" s="8">
        <v>4899</v>
      </c>
    </row>
    <row r="409" spans="3:13" s="17" customFormat="1" x14ac:dyDescent="0.25">
      <c r="C409" s="5">
        <v>407</v>
      </c>
      <c r="D409" s="6">
        <v>6000060503</v>
      </c>
      <c r="E409" s="6" t="s">
        <v>118</v>
      </c>
      <c r="F409" s="6" t="s">
        <v>6</v>
      </c>
      <c r="G409" s="7">
        <v>45599</v>
      </c>
      <c r="H409" s="6" t="s">
        <v>145</v>
      </c>
      <c r="I409" s="6">
        <v>2024</v>
      </c>
      <c r="J409" s="6">
        <v>23</v>
      </c>
      <c r="K409" s="6" t="s">
        <v>62</v>
      </c>
      <c r="L409" s="6" t="s">
        <v>63</v>
      </c>
      <c r="M409" s="8">
        <v>3323.5</v>
      </c>
    </row>
    <row r="410" spans="3:13" s="17" customFormat="1" x14ac:dyDescent="0.25">
      <c r="C410" s="5">
        <v>408</v>
      </c>
      <c r="D410" s="6">
        <v>6000060820</v>
      </c>
      <c r="E410" s="6" t="s">
        <v>35</v>
      </c>
      <c r="F410" s="6" t="s">
        <v>5</v>
      </c>
      <c r="G410" s="7">
        <v>45600</v>
      </c>
      <c r="H410" s="6" t="s">
        <v>145</v>
      </c>
      <c r="I410" s="6">
        <v>2024</v>
      </c>
      <c r="J410" s="6">
        <v>23</v>
      </c>
      <c r="K410" s="6" t="s">
        <v>62</v>
      </c>
      <c r="L410" s="6" t="s">
        <v>63</v>
      </c>
      <c r="M410" s="8">
        <v>155250</v>
      </c>
    </row>
    <row r="411" spans="3:13" s="17" customFormat="1" x14ac:dyDescent="0.25">
      <c r="C411" s="5">
        <v>409</v>
      </c>
      <c r="D411" s="6">
        <v>6000061136</v>
      </c>
      <c r="E411" s="6" t="s">
        <v>35</v>
      </c>
      <c r="F411" s="6" t="s">
        <v>5</v>
      </c>
      <c r="G411" s="7">
        <v>45602</v>
      </c>
      <c r="H411" s="6" t="s">
        <v>145</v>
      </c>
      <c r="I411" s="6">
        <v>2024</v>
      </c>
      <c r="J411" s="6">
        <v>23</v>
      </c>
      <c r="K411" s="6" t="s">
        <v>67</v>
      </c>
      <c r="L411" s="6" t="s">
        <v>63</v>
      </c>
      <c r="M411" s="8">
        <v>26289</v>
      </c>
    </row>
    <row r="412" spans="3:13" s="17" customFormat="1" x14ac:dyDescent="0.25">
      <c r="C412" s="5">
        <v>410</v>
      </c>
      <c r="D412" s="6">
        <v>6000061336</v>
      </c>
      <c r="E412" s="6" t="s">
        <v>80</v>
      </c>
      <c r="F412" s="6" t="s">
        <v>6</v>
      </c>
      <c r="G412" s="7">
        <v>45605</v>
      </c>
      <c r="H412" s="6" t="s">
        <v>145</v>
      </c>
      <c r="I412" s="6">
        <v>2024</v>
      </c>
      <c r="J412" s="6">
        <v>23</v>
      </c>
      <c r="K412" s="6" t="s">
        <v>62</v>
      </c>
      <c r="L412" s="6" t="s">
        <v>63</v>
      </c>
      <c r="M412" s="8">
        <v>1205.2</v>
      </c>
    </row>
    <row r="413" spans="3:13" s="17" customFormat="1" x14ac:dyDescent="0.25">
      <c r="C413" s="5">
        <v>411</v>
      </c>
      <c r="D413" s="6">
        <v>6000061432</v>
      </c>
      <c r="E413" s="6" t="s">
        <v>119</v>
      </c>
      <c r="F413" s="6" t="s">
        <v>15</v>
      </c>
      <c r="G413" s="7">
        <v>45606</v>
      </c>
      <c r="H413" s="6" t="s">
        <v>145</v>
      </c>
      <c r="I413" s="6">
        <v>2024</v>
      </c>
      <c r="J413" s="6">
        <v>23</v>
      </c>
      <c r="K413" s="6" t="s">
        <v>62</v>
      </c>
      <c r="L413" s="6" t="s">
        <v>63</v>
      </c>
      <c r="M413" s="8">
        <v>11565.55</v>
      </c>
    </row>
    <row r="414" spans="3:13" s="17" customFormat="1" x14ac:dyDescent="0.25">
      <c r="C414" s="5">
        <v>412</v>
      </c>
      <c r="D414" s="6">
        <v>6000039287</v>
      </c>
      <c r="E414" s="6" t="s">
        <v>79</v>
      </c>
      <c r="F414" s="6" t="s">
        <v>6</v>
      </c>
      <c r="G414" s="7">
        <v>45341</v>
      </c>
      <c r="H414" s="6" t="s">
        <v>136</v>
      </c>
      <c r="I414" s="6">
        <v>2024</v>
      </c>
      <c r="J414" s="6">
        <v>14</v>
      </c>
      <c r="K414" s="6" t="s">
        <v>62</v>
      </c>
      <c r="L414" s="6" t="s">
        <v>63</v>
      </c>
      <c r="M414" s="8">
        <v>10580</v>
      </c>
    </row>
    <row r="415" spans="3:13" s="17" customFormat="1" x14ac:dyDescent="0.25">
      <c r="C415" s="5">
        <v>413</v>
      </c>
      <c r="D415" s="6">
        <v>6000061896</v>
      </c>
      <c r="E415" s="6" t="s">
        <v>120</v>
      </c>
      <c r="F415" s="6" t="s">
        <v>15</v>
      </c>
      <c r="G415" s="7">
        <v>45610</v>
      </c>
      <c r="H415" s="6" t="s">
        <v>145</v>
      </c>
      <c r="I415" s="6">
        <v>2024</v>
      </c>
      <c r="J415" s="6">
        <v>23</v>
      </c>
      <c r="K415" s="6" t="s">
        <v>157</v>
      </c>
      <c r="L415" s="6" t="s">
        <v>63</v>
      </c>
      <c r="M415" s="8">
        <v>368</v>
      </c>
    </row>
    <row r="416" spans="3:13" s="17" customFormat="1" x14ac:dyDescent="0.25">
      <c r="C416" s="5">
        <v>414</v>
      </c>
      <c r="D416" s="6">
        <v>6000061915</v>
      </c>
      <c r="E416" s="6" t="s">
        <v>114</v>
      </c>
      <c r="F416" s="6" t="s">
        <v>6</v>
      </c>
      <c r="G416" s="7">
        <v>45610</v>
      </c>
      <c r="H416" s="6" t="s">
        <v>145</v>
      </c>
      <c r="I416" s="6">
        <v>2024</v>
      </c>
      <c r="J416" s="6">
        <v>23</v>
      </c>
      <c r="K416" s="6" t="s">
        <v>157</v>
      </c>
      <c r="L416" s="6" t="s">
        <v>63</v>
      </c>
      <c r="M416" s="8">
        <v>7879.8</v>
      </c>
    </row>
    <row r="417" spans="3:13" s="17" customFormat="1" x14ac:dyDescent="0.25">
      <c r="C417" s="5">
        <v>415</v>
      </c>
      <c r="D417" s="6">
        <v>6000062111</v>
      </c>
      <c r="E417" s="6" t="s">
        <v>117</v>
      </c>
      <c r="F417" s="6" t="s">
        <v>7</v>
      </c>
      <c r="G417" s="7">
        <v>45614</v>
      </c>
      <c r="H417" s="6" t="s">
        <v>145</v>
      </c>
      <c r="I417" s="6">
        <v>2024</v>
      </c>
      <c r="J417" s="6">
        <v>23</v>
      </c>
      <c r="K417" s="6" t="s">
        <v>157</v>
      </c>
      <c r="L417" s="6" t="s">
        <v>63</v>
      </c>
      <c r="M417" s="8">
        <v>104317.65</v>
      </c>
    </row>
    <row r="418" spans="3:13" s="17" customFormat="1" x14ac:dyDescent="0.25">
      <c r="C418" s="9">
        <v>416</v>
      </c>
      <c r="D418" s="10">
        <v>6000062244</v>
      </c>
      <c r="E418" s="10" t="s">
        <v>4</v>
      </c>
      <c r="F418" s="10" t="s">
        <v>6</v>
      </c>
      <c r="G418" s="11">
        <v>45615</v>
      </c>
      <c r="H418" s="10" t="s">
        <v>145</v>
      </c>
      <c r="I418" s="6">
        <v>2024</v>
      </c>
      <c r="J418" s="6">
        <v>23</v>
      </c>
      <c r="K418" s="6" t="s">
        <v>67</v>
      </c>
      <c r="L418" s="6" t="s">
        <v>63</v>
      </c>
      <c r="M418" s="12">
        <v>6072</v>
      </c>
    </row>
    <row r="419" spans="3:13" s="17" customFormat="1" x14ac:dyDescent="0.25">
      <c r="C419" s="5">
        <v>417</v>
      </c>
      <c r="D419" s="6">
        <v>6000063690</v>
      </c>
      <c r="E419" s="6" t="s">
        <v>74</v>
      </c>
      <c r="F419" s="6" t="s">
        <v>100</v>
      </c>
      <c r="G419" s="7">
        <v>45663</v>
      </c>
      <c r="H419" s="40" t="s">
        <v>167</v>
      </c>
      <c r="I419" s="6">
        <v>2025</v>
      </c>
      <c r="J419" s="6">
        <v>25</v>
      </c>
      <c r="K419" s="6" t="str">
        <f>_xlfn.XLOOKUP(Table7[[#This Row],[رقم امر الشراء]],'[1]فواتير منصة'!$E:$E,'[1]فواتير منصة'!$F:$F)</f>
        <v>مقبول من الجهة</v>
      </c>
      <c r="L419" s="6" t="s">
        <v>63</v>
      </c>
      <c r="M419" s="8">
        <v>1518</v>
      </c>
    </row>
    <row r="420" spans="3:13" s="17" customFormat="1" x14ac:dyDescent="0.25">
      <c r="C420" s="5">
        <v>418</v>
      </c>
      <c r="D420" s="10">
        <v>6000063724</v>
      </c>
      <c r="E420" s="10" t="s">
        <v>159</v>
      </c>
      <c r="F420" s="10" t="s">
        <v>6</v>
      </c>
      <c r="G420" s="11">
        <v>45663</v>
      </c>
      <c r="H420" s="40" t="s">
        <v>167</v>
      </c>
      <c r="I420" s="6">
        <v>2025</v>
      </c>
      <c r="J420" s="6">
        <v>25</v>
      </c>
      <c r="K420" s="6" t="s">
        <v>157</v>
      </c>
      <c r="L420" s="6" t="s">
        <v>63</v>
      </c>
      <c r="M420" s="12">
        <v>11385</v>
      </c>
    </row>
    <row r="421" spans="3:13" s="17" customFormat="1" x14ac:dyDescent="0.25">
      <c r="C421" s="9">
        <v>419</v>
      </c>
      <c r="D421" s="6">
        <v>6000063881</v>
      </c>
      <c r="E421" s="6" t="s">
        <v>74</v>
      </c>
      <c r="F421" s="6" t="s">
        <v>9</v>
      </c>
      <c r="G421" s="7">
        <v>45666</v>
      </c>
      <c r="H421" s="40" t="s">
        <v>167</v>
      </c>
      <c r="I421" s="6">
        <v>2025</v>
      </c>
      <c r="J421" s="6">
        <v>25</v>
      </c>
      <c r="K421" s="6" t="str">
        <f>_xlfn.XLOOKUP(Table7[[#This Row],[رقم امر الشراء]],'[1]فواتير منصة'!$E:$E,'[1]فواتير منصة'!$F:$F)</f>
        <v>مقبول من الجهة</v>
      </c>
      <c r="L421" s="6" t="s">
        <v>63</v>
      </c>
      <c r="M421" s="8">
        <v>378.35</v>
      </c>
    </row>
    <row r="422" spans="3:13" s="17" customFormat="1" x14ac:dyDescent="0.25">
      <c r="C422" s="5">
        <v>420</v>
      </c>
      <c r="D422" s="10">
        <v>6000063874</v>
      </c>
      <c r="E422" s="10" t="s">
        <v>74</v>
      </c>
      <c r="F422" s="10" t="s">
        <v>9</v>
      </c>
      <c r="G422" s="11">
        <v>45666</v>
      </c>
      <c r="H422" s="40" t="s">
        <v>167</v>
      </c>
      <c r="I422" s="6">
        <v>2025</v>
      </c>
      <c r="J422" s="6">
        <v>25</v>
      </c>
      <c r="K422" s="6" t="str">
        <f>_xlfn.XLOOKUP(Table7[[#This Row],[رقم امر الشراء]],'[1]فواتير منصة'!$E:$E,'[1]فواتير منصة'!$F:$F)</f>
        <v>مقبول من الجهة</v>
      </c>
      <c r="L422" s="6" t="s">
        <v>63</v>
      </c>
      <c r="M422" s="12">
        <v>690</v>
      </c>
    </row>
    <row r="423" spans="3:13" s="17" customFormat="1" x14ac:dyDescent="0.25">
      <c r="C423" s="5">
        <v>421</v>
      </c>
      <c r="D423" s="6">
        <v>6000063878</v>
      </c>
      <c r="E423" s="6" t="s">
        <v>74</v>
      </c>
      <c r="F423" s="6" t="s">
        <v>17</v>
      </c>
      <c r="G423" s="7">
        <v>45666</v>
      </c>
      <c r="H423" s="40" t="s">
        <v>167</v>
      </c>
      <c r="I423" s="6">
        <v>2025</v>
      </c>
      <c r="J423" s="6">
        <v>25</v>
      </c>
      <c r="K423" s="6" t="str">
        <f>_xlfn.XLOOKUP(Table7[[#This Row],[رقم امر الشراء]],'[1]فواتير منصة'!$E:$E,'[1]فواتير منصة'!$F:$F)</f>
        <v>مستند تم إرساله</v>
      </c>
      <c r="L423" s="6" t="s">
        <v>63</v>
      </c>
      <c r="M423" s="8">
        <v>12822.5</v>
      </c>
    </row>
    <row r="424" spans="3:13" s="17" customFormat="1" x14ac:dyDescent="0.25">
      <c r="C424" s="9">
        <v>422</v>
      </c>
      <c r="D424" s="10">
        <v>6000063884</v>
      </c>
      <c r="E424" s="10" t="s">
        <v>74</v>
      </c>
      <c r="F424" s="10" t="s">
        <v>17</v>
      </c>
      <c r="G424" s="11">
        <v>45666</v>
      </c>
      <c r="H424" s="40" t="s">
        <v>167</v>
      </c>
      <c r="I424" s="6">
        <v>2025</v>
      </c>
      <c r="J424" s="6">
        <v>25</v>
      </c>
      <c r="K424" s="6" t="str">
        <f>_xlfn.XLOOKUP(Table7[[#This Row],[رقم امر الشراء]],'[1]فواتير منصة'!$E:$E,'[1]فواتير منصة'!$F:$F)</f>
        <v>مقبول من الجهة</v>
      </c>
      <c r="L424" s="6" t="s">
        <v>63</v>
      </c>
      <c r="M424" s="12">
        <v>1229.3499999999999</v>
      </c>
    </row>
    <row r="425" spans="3:13" s="17" customFormat="1" x14ac:dyDescent="0.25">
      <c r="C425" s="5">
        <v>423</v>
      </c>
      <c r="D425" s="6">
        <v>6000063879</v>
      </c>
      <c r="E425" s="6" t="s">
        <v>74</v>
      </c>
      <c r="F425" s="6" t="s">
        <v>11</v>
      </c>
      <c r="G425" s="7">
        <v>45666</v>
      </c>
      <c r="H425" s="40" t="s">
        <v>167</v>
      </c>
      <c r="I425" s="6">
        <v>2025</v>
      </c>
      <c r="J425" s="6">
        <v>25</v>
      </c>
      <c r="K425" s="6" t="str">
        <f>_xlfn.XLOOKUP(Table7[[#This Row],[رقم امر الشراء]],'[1]فواتير منصة'!$E:$E,'[1]فواتير منصة'!$F:$F)</f>
        <v>مقبول من الجهة</v>
      </c>
      <c r="L425" s="6" t="s">
        <v>63</v>
      </c>
      <c r="M425" s="8">
        <v>195.5</v>
      </c>
    </row>
    <row r="426" spans="3:13" s="17" customFormat="1" x14ac:dyDescent="0.25">
      <c r="C426" s="5">
        <v>424</v>
      </c>
      <c r="D426" s="10">
        <v>6000063886</v>
      </c>
      <c r="E426" s="10" t="s">
        <v>74</v>
      </c>
      <c r="F426" s="10" t="s">
        <v>7</v>
      </c>
      <c r="G426" s="11">
        <v>45666</v>
      </c>
      <c r="H426" s="40" t="s">
        <v>167</v>
      </c>
      <c r="I426" s="6">
        <v>2025</v>
      </c>
      <c r="J426" s="6">
        <v>25</v>
      </c>
      <c r="K426" s="6" t="str">
        <f>_xlfn.XLOOKUP(Table7[[#This Row],[رقم امر الشراء]],'[1]فواتير منصة'!$E:$E,'[1]فواتير منصة'!$F:$F)</f>
        <v>مقبول من الجهة</v>
      </c>
      <c r="L426" s="6" t="s">
        <v>63</v>
      </c>
      <c r="M426" s="12">
        <v>724.5</v>
      </c>
    </row>
    <row r="427" spans="3:13" s="17" customFormat="1" x14ac:dyDescent="0.25">
      <c r="C427" s="9">
        <v>425</v>
      </c>
      <c r="D427" s="6">
        <v>6000063890</v>
      </c>
      <c r="E427" s="6" t="s">
        <v>74</v>
      </c>
      <c r="F427" s="6" t="s">
        <v>5</v>
      </c>
      <c r="G427" s="7">
        <v>45666</v>
      </c>
      <c r="H427" s="40" t="s">
        <v>167</v>
      </c>
      <c r="I427" s="6">
        <v>2025</v>
      </c>
      <c r="J427" s="6">
        <v>25</v>
      </c>
      <c r="K427" s="6" t="str">
        <f>_xlfn.XLOOKUP(Table7[[#This Row],[رقم امر الشراء]],'[1]فواتير منصة'!$E:$E,'[1]فواتير منصة'!$F:$F)</f>
        <v>مقبول من الجهة</v>
      </c>
      <c r="L427" s="6" t="s">
        <v>63</v>
      </c>
      <c r="M427" s="8">
        <v>322</v>
      </c>
    </row>
    <row r="428" spans="3:13" s="17" customFormat="1" x14ac:dyDescent="0.25">
      <c r="C428" s="5">
        <v>426</v>
      </c>
      <c r="D428" s="10">
        <v>6000063893</v>
      </c>
      <c r="E428" s="10" t="s">
        <v>74</v>
      </c>
      <c r="F428" s="10" t="s">
        <v>17</v>
      </c>
      <c r="G428" s="11">
        <v>45666</v>
      </c>
      <c r="H428" s="40" t="s">
        <v>167</v>
      </c>
      <c r="I428" s="6">
        <v>2025</v>
      </c>
      <c r="J428" s="6">
        <v>25</v>
      </c>
      <c r="K428" s="6" t="str">
        <f>_xlfn.XLOOKUP(Table7[[#This Row],[رقم امر الشراء]],'[1]فواتير منصة'!$E:$E,'[1]فواتير منصة'!$F:$F)</f>
        <v>مقبول من الجهة</v>
      </c>
      <c r="L428" s="6" t="s">
        <v>63</v>
      </c>
      <c r="M428" s="12">
        <v>8395</v>
      </c>
    </row>
    <row r="429" spans="3:13" s="17" customFormat="1" x14ac:dyDescent="0.25">
      <c r="C429" s="5">
        <v>427</v>
      </c>
      <c r="D429" s="6">
        <v>6000063888</v>
      </c>
      <c r="E429" s="6" t="s">
        <v>74</v>
      </c>
      <c r="F429" s="6" t="s">
        <v>6</v>
      </c>
      <c r="G429" s="7">
        <v>45666</v>
      </c>
      <c r="H429" s="40" t="s">
        <v>167</v>
      </c>
      <c r="I429" s="6">
        <v>2025</v>
      </c>
      <c r="J429" s="6">
        <v>25</v>
      </c>
      <c r="K429" s="6" t="str">
        <f>_xlfn.XLOOKUP(Table7[[#This Row],[رقم امر الشراء]],'[1]فواتير منصة'!$E:$E,'[1]فواتير منصة'!$F:$F)</f>
        <v>مقبول من الجهة</v>
      </c>
      <c r="L429" s="6" t="s">
        <v>63</v>
      </c>
      <c r="M429" s="8">
        <v>3312</v>
      </c>
    </row>
    <row r="430" spans="3:13" s="17" customFormat="1" x14ac:dyDescent="0.25">
      <c r="C430" s="9">
        <v>428</v>
      </c>
      <c r="D430" s="10">
        <v>6000063889</v>
      </c>
      <c r="E430" s="10" t="s">
        <v>74</v>
      </c>
      <c r="F430" s="10" t="s">
        <v>6</v>
      </c>
      <c r="G430" s="11">
        <v>45666</v>
      </c>
      <c r="H430" s="40" t="s">
        <v>167</v>
      </c>
      <c r="I430" s="6">
        <v>2025</v>
      </c>
      <c r="J430" s="6">
        <v>25</v>
      </c>
      <c r="K430" s="6" t="str">
        <f>_xlfn.XLOOKUP(Table7[[#This Row],[رقم امر الشراء]],'[1]فواتير منصة'!$E:$E,'[1]فواتير منصة'!$F:$F)</f>
        <v>مقبول من الجهة</v>
      </c>
      <c r="L430" s="6" t="s">
        <v>63</v>
      </c>
      <c r="M430" s="12">
        <v>8096</v>
      </c>
    </row>
    <row r="431" spans="3:13" s="17" customFormat="1" x14ac:dyDescent="0.25">
      <c r="C431" s="5">
        <v>429</v>
      </c>
      <c r="D431" s="6">
        <v>6000063911</v>
      </c>
      <c r="E431" s="6" t="s">
        <v>74</v>
      </c>
      <c r="F431" s="6" t="s">
        <v>5</v>
      </c>
      <c r="G431" s="7">
        <v>45666</v>
      </c>
      <c r="H431" s="40" t="s">
        <v>167</v>
      </c>
      <c r="I431" s="6">
        <v>2025</v>
      </c>
      <c r="J431" s="6">
        <v>25</v>
      </c>
      <c r="K431" s="6" t="str">
        <f>_xlfn.XLOOKUP(Table7[[#This Row],[رقم امر الشراء]],'[1]فواتير منصة'!$E:$E,'[1]فواتير منصة'!$F:$F)</f>
        <v>مقبول من الجهة</v>
      </c>
      <c r="L431" s="6" t="s">
        <v>63</v>
      </c>
      <c r="M431" s="8">
        <v>701.5</v>
      </c>
    </row>
    <row r="432" spans="3:13" s="17" customFormat="1" x14ac:dyDescent="0.25">
      <c r="C432" s="5">
        <v>430</v>
      </c>
      <c r="D432" s="10">
        <v>6000064001</v>
      </c>
      <c r="E432" s="10" t="s">
        <v>4</v>
      </c>
      <c r="F432" s="10" t="s">
        <v>6</v>
      </c>
      <c r="G432" s="11">
        <v>45669</v>
      </c>
      <c r="H432" s="40" t="s">
        <v>167</v>
      </c>
      <c r="I432" s="6">
        <v>2025</v>
      </c>
      <c r="J432" s="6">
        <v>25</v>
      </c>
      <c r="K432" s="6" t="str">
        <f>_xlfn.XLOOKUP(Table7[[#This Row],[رقم امر الشراء]],'[1]فواتير منصة'!$E:$E,'[1]فواتير منصة'!$F:$F)</f>
        <v>مقبول من الجهة</v>
      </c>
      <c r="L432" s="6" t="s">
        <v>63</v>
      </c>
      <c r="M432" s="12">
        <v>5175</v>
      </c>
    </row>
    <row r="433" spans="3:13" s="17" customFormat="1" x14ac:dyDescent="0.25">
      <c r="C433" s="9">
        <v>431</v>
      </c>
      <c r="D433" s="6">
        <v>6000064293</v>
      </c>
      <c r="E433" s="6" t="s">
        <v>160</v>
      </c>
      <c r="F433" s="6" t="s">
        <v>41</v>
      </c>
      <c r="G433" s="7">
        <v>45673</v>
      </c>
      <c r="H433" s="40" t="s">
        <v>167</v>
      </c>
      <c r="I433" s="6">
        <v>2025</v>
      </c>
      <c r="J433" s="6">
        <v>25</v>
      </c>
      <c r="K433" s="6" t="str">
        <f>_xlfn.XLOOKUP(Table7[[#This Row],[رقم امر الشراء]],'[1]فواتير منصة'!$E:$E,'[1]فواتير منصة'!$F:$F)</f>
        <v>مستند تم إرساله</v>
      </c>
      <c r="L433" s="6" t="s">
        <v>63</v>
      </c>
      <c r="M433" s="8">
        <v>7249.6</v>
      </c>
    </row>
    <row r="434" spans="3:13" s="17" customFormat="1" x14ac:dyDescent="0.25">
      <c r="C434" s="5">
        <v>432</v>
      </c>
      <c r="D434" s="10">
        <v>6000064414</v>
      </c>
      <c r="E434" s="10" t="s">
        <v>29</v>
      </c>
      <c r="F434" s="10" t="s">
        <v>6</v>
      </c>
      <c r="G434" s="11">
        <v>45676</v>
      </c>
      <c r="H434" s="40" t="s">
        <v>167</v>
      </c>
      <c r="I434" s="6">
        <v>2025</v>
      </c>
      <c r="J434" s="6">
        <v>25</v>
      </c>
      <c r="K434" s="6" t="str">
        <f>_xlfn.XLOOKUP(Table7[[#This Row],[رقم امر الشراء]],'[1]فواتير منصة'!$E:$E,'[1]فواتير منصة'!$F:$F)</f>
        <v>مستند تم إرساله</v>
      </c>
      <c r="L434" s="6" t="s">
        <v>63</v>
      </c>
      <c r="M434" s="12">
        <v>134762.75</v>
      </c>
    </row>
    <row r="435" spans="3:13" s="17" customFormat="1" x14ac:dyDescent="0.25">
      <c r="C435" s="5">
        <v>433</v>
      </c>
      <c r="D435" s="6">
        <v>6000064419</v>
      </c>
      <c r="E435" s="6" t="s">
        <v>66</v>
      </c>
      <c r="F435" s="6" t="s">
        <v>100</v>
      </c>
      <c r="G435" s="7">
        <v>45676</v>
      </c>
      <c r="H435" s="40" t="s">
        <v>167</v>
      </c>
      <c r="I435" s="6">
        <v>2025</v>
      </c>
      <c r="J435" s="6">
        <v>25</v>
      </c>
      <c r="K435" s="6" t="str">
        <f>_xlfn.XLOOKUP(Table7[[#This Row],[رقم امر الشراء]],'[1]فواتير منصة'!$E:$E,'[1]فواتير منصة'!$F:$F)</f>
        <v>مستند تم إرساله</v>
      </c>
      <c r="L435" s="6" t="s">
        <v>63</v>
      </c>
      <c r="M435" s="8">
        <v>2132.1</v>
      </c>
    </row>
    <row r="436" spans="3:13" s="17" customFormat="1" x14ac:dyDescent="0.25">
      <c r="C436" s="9">
        <v>434</v>
      </c>
      <c r="D436" s="10">
        <v>6000064520</v>
      </c>
      <c r="E436" s="10" t="s">
        <v>74</v>
      </c>
      <c r="F436" s="10" t="s">
        <v>31</v>
      </c>
      <c r="G436" s="11">
        <v>45677</v>
      </c>
      <c r="H436" s="40" t="s">
        <v>167</v>
      </c>
      <c r="I436" s="6">
        <v>2025</v>
      </c>
      <c r="J436" s="6">
        <v>25</v>
      </c>
      <c r="K436" s="6" t="str">
        <f>_xlfn.XLOOKUP(Table7[[#This Row],[رقم امر الشراء]],'[1]فواتير منصة'!$E:$E,'[1]فواتير منصة'!$F:$F)</f>
        <v>مقبول من الجهة</v>
      </c>
      <c r="L436" s="6" t="s">
        <v>63</v>
      </c>
      <c r="M436" s="12">
        <v>2566.8000000000002</v>
      </c>
    </row>
    <row r="437" spans="3:13" s="17" customFormat="1" x14ac:dyDescent="0.25">
      <c r="C437" s="5">
        <v>435</v>
      </c>
      <c r="D437" s="6">
        <v>6000064512</v>
      </c>
      <c r="E437" s="6" t="s">
        <v>74</v>
      </c>
      <c r="F437" s="6" t="s">
        <v>31</v>
      </c>
      <c r="G437" s="7">
        <v>45677</v>
      </c>
      <c r="H437" s="40" t="s">
        <v>167</v>
      </c>
      <c r="I437" s="6">
        <v>2025</v>
      </c>
      <c r="J437" s="6">
        <v>25</v>
      </c>
      <c r="K437" s="6" t="str">
        <f>_xlfn.XLOOKUP(Table7[[#This Row],[رقم امر الشراء]],'[1]فواتير منصة'!$E:$E,'[1]فواتير منصة'!$F:$F)</f>
        <v>مقبول من الجهة</v>
      </c>
      <c r="L437" s="6" t="s">
        <v>63</v>
      </c>
      <c r="M437" s="8">
        <v>713</v>
      </c>
    </row>
    <row r="438" spans="3:13" s="17" customFormat="1" x14ac:dyDescent="0.25">
      <c r="C438" s="5">
        <v>436</v>
      </c>
      <c r="D438" s="10">
        <v>6000064522</v>
      </c>
      <c r="E438" s="10" t="s">
        <v>74</v>
      </c>
      <c r="F438" s="10" t="s">
        <v>9</v>
      </c>
      <c r="G438" s="11">
        <v>45677</v>
      </c>
      <c r="H438" s="40" t="s">
        <v>167</v>
      </c>
      <c r="I438" s="6">
        <v>2025</v>
      </c>
      <c r="J438" s="6">
        <v>25</v>
      </c>
      <c r="K438" s="6" t="str">
        <f>_xlfn.XLOOKUP(Table7[[#This Row],[رقم امر الشراء]],'[1]فواتير منصة'!$E:$E,'[1]فواتير منصة'!$F:$F)</f>
        <v>مقبول من الجهة</v>
      </c>
      <c r="L438" s="6" t="s">
        <v>63</v>
      </c>
      <c r="M438" s="12">
        <v>626.75</v>
      </c>
    </row>
    <row r="439" spans="3:13" s="17" customFormat="1" x14ac:dyDescent="0.25">
      <c r="C439" s="9">
        <v>437</v>
      </c>
      <c r="D439" s="6">
        <v>6000064524</v>
      </c>
      <c r="E439" s="6" t="s">
        <v>74</v>
      </c>
      <c r="F439" s="6" t="s">
        <v>31</v>
      </c>
      <c r="G439" s="7">
        <v>45677</v>
      </c>
      <c r="H439" s="40" t="s">
        <v>167</v>
      </c>
      <c r="I439" s="6">
        <v>2025</v>
      </c>
      <c r="J439" s="6">
        <v>25</v>
      </c>
      <c r="K439" s="6" t="str">
        <f>_xlfn.XLOOKUP(Table7[[#This Row],[رقم امر الشراء]],'[1]فواتير منصة'!$E:$E,'[1]فواتير منصة'!$F:$F)</f>
        <v>مقبول من الجهة</v>
      </c>
      <c r="L439" s="6" t="s">
        <v>63</v>
      </c>
      <c r="M439" s="8">
        <v>276</v>
      </c>
    </row>
    <row r="440" spans="3:13" s="17" customFormat="1" x14ac:dyDescent="0.25">
      <c r="C440" s="5">
        <v>438</v>
      </c>
      <c r="D440" s="10">
        <v>6000064514</v>
      </c>
      <c r="E440" s="10" t="s">
        <v>74</v>
      </c>
      <c r="F440" s="10" t="s">
        <v>31</v>
      </c>
      <c r="G440" s="11">
        <v>45677</v>
      </c>
      <c r="H440" s="40" t="s">
        <v>167</v>
      </c>
      <c r="I440" s="6">
        <v>2025</v>
      </c>
      <c r="J440" s="6">
        <v>25</v>
      </c>
      <c r="K440" s="6" t="str">
        <f>_xlfn.XLOOKUP(Table7[[#This Row],[رقم امر الشراء]],'[1]فواتير منصة'!$E:$E,'[1]فواتير منصة'!$F:$F)</f>
        <v>مستند تم إرساله</v>
      </c>
      <c r="L440" s="6" t="s">
        <v>63</v>
      </c>
      <c r="M440" s="12">
        <v>189.75</v>
      </c>
    </row>
    <row r="441" spans="3:13" s="17" customFormat="1" x14ac:dyDescent="0.25">
      <c r="C441" s="5">
        <v>439</v>
      </c>
      <c r="D441" s="6">
        <v>6000064525</v>
      </c>
      <c r="E441" s="6" t="s">
        <v>74</v>
      </c>
      <c r="F441" s="6" t="s">
        <v>31</v>
      </c>
      <c r="G441" s="7">
        <v>45677</v>
      </c>
      <c r="H441" s="40" t="s">
        <v>167</v>
      </c>
      <c r="I441" s="6">
        <v>2025</v>
      </c>
      <c r="J441" s="6">
        <v>25</v>
      </c>
      <c r="K441" s="6" t="str">
        <f>_xlfn.XLOOKUP(Table7[[#This Row],[رقم امر الشراء]],'[1]فواتير منصة'!$E:$E,'[1]فواتير منصة'!$F:$F)</f>
        <v>مقبول من الجهة</v>
      </c>
      <c r="L441" s="6" t="s">
        <v>63</v>
      </c>
      <c r="M441" s="8">
        <v>552</v>
      </c>
    </row>
    <row r="442" spans="3:13" s="17" customFormat="1" x14ac:dyDescent="0.25">
      <c r="C442" s="9">
        <v>440</v>
      </c>
      <c r="D442" s="10">
        <v>6000064516</v>
      </c>
      <c r="E442" s="10" t="s">
        <v>74</v>
      </c>
      <c r="F442" s="10" t="s">
        <v>31</v>
      </c>
      <c r="G442" s="11">
        <v>45677</v>
      </c>
      <c r="H442" s="40" t="s">
        <v>167</v>
      </c>
      <c r="I442" s="6">
        <v>2025</v>
      </c>
      <c r="J442" s="6">
        <v>25</v>
      </c>
      <c r="K442" s="6" t="str">
        <f>_xlfn.XLOOKUP(Table7[[#This Row],[رقم امر الشراء]],'[1]فواتير منصة'!$E:$E,'[1]فواتير منصة'!$F:$F)</f>
        <v>مقبول من الجهة</v>
      </c>
      <c r="L442" s="6" t="s">
        <v>63</v>
      </c>
      <c r="M442" s="12">
        <v>339.25</v>
      </c>
    </row>
    <row r="443" spans="3:13" s="17" customFormat="1" x14ac:dyDescent="0.25">
      <c r="C443" s="5">
        <v>441</v>
      </c>
      <c r="D443" s="6">
        <v>6000064530</v>
      </c>
      <c r="E443" s="6" t="s">
        <v>74</v>
      </c>
      <c r="F443" s="6" t="s">
        <v>31</v>
      </c>
      <c r="G443" s="7">
        <v>45677</v>
      </c>
      <c r="H443" s="40" t="s">
        <v>167</v>
      </c>
      <c r="I443" s="6">
        <v>2025</v>
      </c>
      <c r="J443" s="6">
        <v>25</v>
      </c>
      <c r="K443" s="6" t="str">
        <f>_xlfn.XLOOKUP(Table7[[#This Row],[رقم امر الشراء]],'[1]فواتير منصة'!$E:$E,'[1]فواتير منصة'!$F:$F)</f>
        <v>مقبول من الجهة</v>
      </c>
      <c r="L443" s="6" t="s">
        <v>63</v>
      </c>
      <c r="M443" s="8">
        <v>1012</v>
      </c>
    </row>
    <row r="444" spans="3:13" s="17" customFormat="1" x14ac:dyDescent="0.25">
      <c r="C444" s="5">
        <v>442</v>
      </c>
      <c r="D444" s="10">
        <v>6000064527</v>
      </c>
      <c r="E444" s="10" t="s">
        <v>74</v>
      </c>
      <c r="F444" s="10" t="s">
        <v>31</v>
      </c>
      <c r="G444" s="11">
        <v>45677</v>
      </c>
      <c r="H444" s="40" t="s">
        <v>167</v>
      </c>
      <c r="I444" s="6">
        <v>2025</v>
      </c>
      <c r="J444" s="6">
        <v>25</v>
      </c>
      <c r="K444" s="6" t="str">
        <f>_xlfn.XLOOKUP(Table7[[#This Row],[رقم امر الشراء]],'[1]فواتير منصة'!$E:$E,'[1]فواتير منصة'!$F:$F)</f>
        <v>مقبول من الجهة</v>
      </c>
      <c r="L444" s="6" t="s">
        <v>63</v>
      </c>
      <c r="M444" s="12">
        <v>672.75</v>
      </c>
    </row>
    <row r="445" spans="3:13" s="17" customFormat="1" x14ac:dyDescent="0.25">
      <c r="C445" s="9">
        <v>443</v>
      </c>
      <c r="D445" s="6">
        <v>6000064531</v>
      </c>
      <c r="E445" s="6" t="s">
        <v>74</v>
      </c>
      <c r="F445" s="6" t="s">
        <v>6</v>
      </c>
      <c r="G445" s="7">
        <v>45677</v>
      </c>
      <c r="H445" s="40" t="s">
        <v>167</v>
      </c>
      <c r="I445" s="6">
        <v>2025</v>
      </c>
      <c r="J445" s="6">
        <v>25</v>
      </c>
      <c r="K445" s="6" t="str">
        <f>_xlfn.XLOOKUP(Table7[[#This Row],[رقم امر الشراء]],'[1]فواتير منصة'!$E:$E,'[1]فواتير منصة'!$F:$F)</f>
        <v>مقبول من الجهة</v>
      </c>
      <c r="L445" s="6" t="s">
        <v>63</v>
      </c>
      <c r="M445" s="8">
        <v>12443</v>
      </c>
    </row>
    <row r="446" spans="3:13" s="17" customFormat="1" x14ac:dyDescent="0.25">
      <c r="C446" s="5">
        <v>444</v>
      </c>
      <c r="D446" s="10">
        <v>6000064532</v>
      </c>
      <c r="E446" s="10" t="s">
        <v>74</v>
      </c>
      <c r="F446" s="10" t="s">
        <v>7</v>
      </c>
      <c r="G446" s="11">
        <v>45677</v>
      </c>
      <c r="H446" s="40" t="s">
        <v>167</v>
      </c>
      <c r="I446" s="6">
        <v>2025</v>
      </c>
      <c r="J446" s="6">
        <v>25</v>
      </c>
      <c r="K446" s="6" t="str">
        <f>_xlfn.XLOOKUP(Table7[[#This Row],[رقم امر الشراء]],'[1]فواتير منصة'!$E:$E,'[1]فواتير منصة'!$F:$F)</f>
        <v>مقبول من الجهة</v>
      </c>
      <c r="L446" s="6" t="s">
        <v>63</v>
      </c>
      <c r="M446" s="12">
        <v>552</v>
      </c>
    </row>
    <row r="447" spans="3:13" s="17" customFormat="1" x14ac:dyDescent="0.25">
      <c r="C447" s="5">
        <v>445</v>
      </c>
      <c r="D447" s="6">
        <v>6000064533</v>
      </c>
      <c r="E447" s="6" t="s">
        <v>74</v>
      </c>
      <c r="F447" s="6" t="s">
        <v>7</v>
      </c>
      <c r="G447" s="7">
        <v>45677</v>
      </c>
      <c r="H447" s="40" t="s">
        <v>167</v>
      </c>
      <c r="I447" s="6">
        <v>2025</v>
      </c>
      <c r="J447" s="6">
        <v>25</v>
      </c>
      <c r="K447" s="6" t="str">
        <f>_xlfn.XLOOKUP(Table7[[#This Row],[رقم امر الشراء]],'[1]فواتير منصة'!$E:$E,'[1]فواتير منصة'!$F:$F)</f>
        <v>مقبول من الجهة</v>
      </c>
      <c r="L447" s="6" t="s">
        <v>63</v>
      </c>
      <c r="M447" s="8">
        <v>1414.5</v>
      </c>
    </row>
    <row r="448" spans="3:13" s="17" customFormat="1" x14ac:dyDescent="0.25">
      <c r="C448" s="9">
        <v>446</v>
      </c>
      <c r="D448" s="10">
        <v>6000064818</v>
      </c>
      <c r="E448" s="10" t="s">
        <v>94</v>
      </c>
      <c r="F448" s="10" t="s">
        <v>20</v>
      </c>
      <c r="G448" s="11">
        <v>45679</v>
      </c>
      <c r="H448" s="40" t="s">
        <v>167</v>
      </c>
      <c r="I448" s="6">
        <v>2025</v>
      </c>
      <c r="J448" s="6">
        <v>25</v>
      </c>
      <c r="K448" s="6" t="str">
        <f>_xlfn.XLOOKUP(Table7[[#This Row],[رقم امر الشراء]],'[1]فواتير منصة'!$E:$E,'[1]فواتير منصة'!$F:$F)</f>
        <v>مستند تم إرساله</v>
      </c>
      <c r="L448" s="6" t="s">
        <v>63</v>
      </c>
      <c r="M448" s="12">
        <v>10766.3</v>
      </c>
    </row>
    <row r="449" spans="3:13" s="17" customFormat="1" x14ac:dyDescent="0.25">
      <c r="C449" s="5">
        <v>447</v>
      </c>
      <c r="D449" s="6">
        <v>6000065034</v>
      </c>
      <c r="E449" s="6" t="s">
        <v>115</v>
      </c>
      <c r="F449" s="6" t="s">
        <v>6</v>
      </c>
      <c r="G449" s="7">
        <v>45683</v>
      </c>
      <c r="H449" s="40" t="s">
        <v>167</v>
      </c>
      <c r="I449" s="6">
        <v>2025</v>
      </c>
      <c r="J449" s="6">
        <v>25</v>
      </c>
      <c r="K449" s="6" t="str">
        <f>_xlfn.XLOOKUP(Table7[[#This Row],[رقم امر الشراء]],'[1]فواتير منصة'!$E:$E,'[1]فواتير منصة'!$F:$F)</f>
        <v>مستند تم إرساله</v>
      </c>
      <c r="L449" s="6" t="s">
        <v>63</v>
      </c>
      <c r="M449" s="8">
        <v>21614.25</v>
      </c>
    </row>
    <row r="450" spans="3:13" s="17" customFormat="1" x14ac:dyDescent="0.25">
      <c r="C450" s="5">
        <v>448</v>
      </c>
      <c r="D450" s="10">
        <v>6000065713</v>
      </c>
      <c r="E450" s="10" t="s">
        <v>66</v>
      </c>
      <c r="F450" s="10" t="s">
        <v>7</v>
      </c>
      <c r="G450" s="11">
        <v>45687</v>
      </c>
      <c r="H450" s="40" t="s">
        <v>167</v>
      </c>
      <c r="I450" s="6">
        <v>2025</v>
      </c>
      <c r="J450" s="6">
        <v>25</v>
      </c>
      <c r="K450" s="6" t="str">
        <f>_xlfn.XLOOKUP(Table7[[#This Row],[رقم امر الشراء]],'[1]فواتير منصة'!$E:$E,'[1]فواتير منصة'!$F:$F)</f>
        <v>مستند تم إرساله</v>
      </c>
      <c r="L450" s="6" t="s">
        <v>63</v>
      </c>
      <c r="M450" s="12">
        <v>1919.35</v>
      </c>
    </row>
    <row r="451" spans="3:13" s="17" customFormat="1" x14ac:dyDescent="0.25">
      <c r="C451" s="9">
        <v>449</v>
      </c>
      <c r="D451" s="6">
        <v>6000065890</v>
      </c>
      <c r="E451" s="6" t="s">
        <v>105</v>
      </c>
      <c r="F451" s="6" t="s">
        <v>7</v>
      </c>
      <c r="G451" s="7">
        <v>45691</v>
      </c>
      <c r="H451" s="40" t="s">
        <v>168</v>
      </c>
      <c r="I451" s="6">
        <v>2025</v>
      </c>
      <c r="J451" s="6">
        <v>26</v>
      </c>
      <c r="K451" s="6" t="str">
        <f>_xlfn.XLOOKUP(Table7[[#This Row],[رقم امر الشراء]],'[1]فواتير منصة'!$E:$E,'[1]فواتير منصة'!$F:$F)</f>
        <v>مقبول من الجهة</v>
      </c>
      <c r="L451" s="6" t="s">
        <v>63</v>
      </c>
      <c r="M451" s="8">
        <v>9171.25</v>
      </c>
    </row>
    <row r="452" spans="3:13" s="17" customFormat="1" x14ac:dyDescent="0.25">
      <c r="C452" s="5">
        <v>450</v>
      </c>
      <c r="D452" s="10">
        <v>6000066095</v>
      </c>
      <c r="E452" s="10" t="s">
        <v>86</v>
      </c>
      <c r="F452" s="10" t="s">
        <v>6</v>
      </c>
      <c r="G452" s="11">
        <v>45692</v>
      </c>
      <c r="H452" s="40" t="s">
        <v>168</v>
      </c>
      <c r="I452" s="6">
        <v>2025</v>
      </c>
      <c r="J452" s="6">
        <v>26</v>
      </c>
      <c r="K452" s="6" t="str">
        <f>_xlfn.XLOOKUP(Table7[[#This Row],[رقم امر الشراء]],'[1]فواتير منصة'!$E:$E,'[1]فواتير منصة'!$F:$F)</f>
        <v>مقبول من الجهة</v>
      </c>
      <c r="L452" s="6" t="s">
        <v>63</v>
      </c>
      <c r="M452" s="12">
        <v>586.5</v>
      </c>
    </row>
    <row r="453" spans="3:13" s="17" customFormat="1" x14ac:dyDescent="0.25">
      <c r="C453" s="5">
        <v>451</v>
      </c>
      <c r="D453" s="6">
        <v>6000066191</v>
      </c>
      <c r="E453" s="6" t="s">
        <v>118</v>
      </c>
      <c r="F453" s="6" t="s">
        <v>6</v>
      </c>
      <c r="G453" s="7">
        <v>45693</v>
      </c>
      <c r="H453" s="40" t="s">
        <v>168</v>
      </c>
      <c r="I453" s="6">
        <v>2025</v>
      </c>
      <c r="J453" s="6">
        <v>26</v>
      </c>
      <c r="K453" s="6" t="str">
        <f>_xlfn.XLOOKUP(Table7[[#This Row],[رقم امر الشراء]],'[1]فواتير منصة'!$E:$E,'[1]فواتير منصة'!$F:$F)</f>
        <v>مقبول من الجهة</v>
      </c>
      <c r="L453" s="6" t="s">
        <v>63</v>
      </c>
      <c r="M453" s="8">
        <v>4542.5</v>
      </c>
    </row>
    <row r="454" spans="3:13" s="17" customFormat="1" x14ac:dyDescent="0.25">
      <c r="C454" s="9">
        <v>452</v>
      </c>
      <c r="D454" s="10">
        <v>6000066274</v>
      </c>
      <c r="E454" s="10" t="s">
        <v>74</v>
      </c>
      <c r="F454" s="10" t="s">
        <v>28</v>
      </c>
      <c r="G454" s="11">
        <v>45694</v>
      </c>
      <c r="H454" s="40" t="s">
        <v>168</v>
      </c>
      <c r="I454" s="6">
        <v>2025</v>
      </c>
      <c r="J454" s="6">
        <v>26</v>
      </c>
      <c r="K454" s="6" t="str">
        <f>_xlfn.XLOOKUP(Table7[[#This Row],[رقم امر الشراء]],'[1]فواتير منصة'!$E:$E,'[1]فواتير منصة'!$F:$F)</f>
        <v>مقبول من الجهة</v>
      </c>
      <c r="L454" s="6" t="s">
        <v>63</v>
      </c>
      <c r="M454" s="12">
        <v>195.5</v>
      </c>
    </row>
    <row r="455" spans="3:13" s="17" customFormat="1" x14ac:dyDescent="0.25">
      <c r="C455" s="5">
        <v>453</v>
      </c>
      <c r="D455" s="6">
        <v>6000066286</v>
      </c>
      <c r="E455" s="6" t="s">
        <v>74</v>
      </c>
      <c r="F455" s="6" t="s">
        <v>6</v>
      </c>
      <c r="G455" s="7">
        <v>45694</v>
      </c>
      <c r="H455" s="40" t="s">
        <v>168</v>
      </c>
      <c r="I455" s="6">
        <v>2025</v>
      </c>
      <c r="J455" s="6">
        <v>26</v>
      </c>
      <c r="K455" s="6" t="str">
        <f>_xlfn.XLOOKUP(Table7[[#This Row],[رقم امر الشراء]],'[1]فواتير منصة'!$E:$E,'[1]فواتير منصة'!$F:$F)</f>
        <v>مستند تم إرساله</v>
      </c>
      <c r="L455" s="6" t="s">
        <v>63</v>
      </c>
      <c r="M455" s="8">
        <v>2047</v>
      </c>
    </row>
    <row r="456" spans="3:13" s="17" customFormat="1" x14ac:dyDescent="0.25">
      <c r="C456" s="5">
        <v>454</v>
      </c>
      <c r="D456" s="10">
        <v>6000066288</v>
      </c>
      <c r="E456" s="10" t="s">
        <v>74</v>
      </c>
      <c r="F456" s="10" t="s">
        <v>9</v>
      </c>
      <c r="G456" s="11">
        <v>45694</v>
      </c>
      <c r="H456" s="40" t="s">
        <v>168</v>
      </c>
      <c r="I456" s="6">
        <v>2025</v>
      </c>
      <c r="J456" s="6">
        <v>26</v>
      </c>
      <c r="K456" s="6" t="str">
        <f>_xlfn.XLOOKUP(Table7[[#This Row],[رقم امر الشراء]],'[1]فواتير منصة'!$E:$E,'[1]فواتير منصة'!$F:$F)</f>
        <v>مستند تم إرساله</v>
      </c>
      <c r="L456" s="6" t="s">
        <v>63</v>
      </c>
      <c r="M456" s="12">
        <v>333.5</v>
      </c>
    </row>
    <row r="457" spans="3:13" s="17" customFormat="1" x14ac:dyDescent="0.25">
      <c r="C457" s="9">
        <v>455</v>
      </c>
      <c r="D457" s="6">
        <v>6000066290</v>
      </c>
      <c r="E457" s="6" t="s">
        <v>74</v>
      </c>
      <c r="F457" s="6" t="s">
        <v>9</v>
      </c>
      <c r="G457" s="7">
        <v>45694</v>
      </c>
      <c r="H457" s="40" t="s">
        <v>168</v>
      </c>
      <c r="I457" s="6">
        <v>2025</v>
      </c>
      <c r="J457" s="6">
        <v>26</v>
      </c>
      <c r="K457" s="6" t="str">
        <f>_xlfn.XLOOKUP(Table7[[#This Row],[رقم امر الشراء]],'[1]فواتير منصة'!$E:$E,'[1]فواتير منصة'!$F:$F)</f>
        <v>مقبول من الجهة</v>
      </c>
      <c r="L457" s="6" t="s">
        <v>63</v>
      </c>
      <c r="M457" s="8">
        <v>897</v>
      </c>
    </row>
    <row r="458" spans="3:13" s="17" customFormat="1" x14ac:dyDescent="0.25">
      <c r="C458" s="5">
        <v>456</v>
      </c>
      <c r="D458" s="10">
        <v>6000066278</v>
      </c>
      <c r="E458" s="10" t="s">
        <v>161</v>
      </c>
      <c r="F458" s="10" t="s">
        <v>17</v>
      </c>
      <c r="G458" s="11">
        <v>45694</v>
      </c>
      <c r="H458" s="40" t="s">
        <v>168</v>
      </c>
      <c r="I458" s="6">
        <v>2025</v>
      </c>
      <c r="J458" s="6">
        <v>26</v>
      </c>
      <c r="K458" s="6" t="s">
        <v>157</v>
      </c>
      <c r="L458" s="6" t="s">
        <v>63</v>
      </c>
      <c r="M458" s="12">
        <v>31625</v>
      </c>
    </row>
    <row r="459" spans="3:13" s="17" customFormat="1" x14ac:dyDescent="0.25">
      <c r="C459" s="5">
        <v>457</v>
      </c>
      <c r="D459" s="6">
        <v>6000066292</v>
      </c>
      <c r="E459" s="6" t="s">
        <v>161</v>
      </c>
      <c r="F459" s="6" t="s">
        <v>17</v>
      </c>
      <c r="G459" s="7">
        <v>45694</v>
      </c>
      <c r="H459" s="40" t="s">
        <v>168</v>
      </c>
      <c r="I459" s="6">
        <v>2025</v>
      </c>
      <c r="J459" s="6">
        <v>26</v>
      </c>
      <c r="K459" s="6" t="s">
        <v>157</v>
      </c>
      <c r="L459" s="6" t="s">
        <v>63</v>
      </c>
      <c r="M459" s="8">
        <v>31625</v>
      </c>
    </row>
    <row r="460" spans="3:13" s="17" customFormat="1" x14ac:dyDescent="0.25">
      <c r="C460" s="9">
        <v>458</v>
      </c>
      <c r="D460" s="10">
        <v>6000066279</v>
      </c>
      <c r="E460" s="10" t="s">
        <v>161</v>
      </c>
      <c r="F460" s="10" t="s">
        <v>17</v>
      </c>
      <c r="G460" s="11">
        <v>45694</v>
      </c>
      <c r="H460" s="40" t="s">
        <v>168</v>
      </c>
      <c r="I460" s="6">
        <v>2025</v>
      </c>
      <c r="J460" s="6">
        <v>26</v>
      </c>
      <c r="K460" s="6" t="s">
        <v>157</v>
      </c>
      <c r="L460" s="6" t="s">
        <v>63</v>
      </c>
      <c r="M460" s="12">
        <v>51750</v>
      </c>
    </row>
    <row r="461" spans="3:13" s="17" customFormat="1" x14ac:dyDescent="0.25">
      <c r="C461" s="5">
        <v>459</v>
      </c>
      <c r="D461" s="6">
        <v>6000066521</v>
      </c>
      <c r="E461" s="6" t="s">
        <v>78</v>
      </c>
      <c r="F461" s="6" t="s">
        <v>9</v>
      </c>
      <c r="G461" s="7">
        <v>45697</v>
      </c>
      <c r="H461" s="40" t="s">
        <v>168</v>
      </c>
      <c r="I461" s="6">
        <v>2025</v>
      </c>
      <c r="J461" s="6">
        <v>26</v>
      </c>
      <c r="K461" s="6" t="s">
        <v>157</v>
      </c>
      <c r="L461" s="6" t="s">
        <v>63</v>
      </c>
      <c r="M461" s="8">
        <v>117990</v>
      </c>
    </row>
    <row r="462" spans="3:13" s="17" customFormat="1" x14ac:dyDescent="0.25">
      <c r="C462" s="5">
        <v>460</v>
      </c>
      <c r="D462" s="10">
        <v>6000066549</v>
      </c>
      <c r="E462" s="10" t="s">
        <v>78</v>
      </c>
      <c r="F462" s="10" t="s">
        <v>9</v>
      </c>
      <c r="G462" s="11">
        <v>45698</v>
      </c>
      <c r="H462" s="40" t="s">
        <v>168</v>
      </c>
      <c r="I462" s="6">
        <v>2025</v>
      </c>
      <c r="J462" s="6">
        <v>26</v>
      </c>
      <c r="K462" s="6" t="str">
        <f>_xlfn.XLOOKUP(Table7[[#This Row],[رقم امر الشراء]],'[1]فواتير منصة'!$E:$E,'[1]فواتير منصة'!$F:$F)</f>
        <v>مقبول من الجهة</v>
      </c>
      <c r="L462" s="6" t="s">
        <v>63</v>
      </c>
      <c r="M462" s="12">
        <v>3162.5</v>
      </c>
    </row>
    <row r="463" spans="3:13" s="17" customFormat="1" x14ac:dyDescent="0.25">
      <c r="C463" s="9">
        <v>461</v>
      </c>
      <c r="D463" s="6">
        <v>6000066554</v>
      </c>
      <c r="E463" s="6" t="s">
        <v>78</v>
      </c>
      <c r="F463" s="6" t="s">
        <v>9</v>
      </c>
      <c r="G463" s="7">
        <v>45698</v>
      </c>
      <c r="H463" s="40" t="s">
        <v>168</v>
      </c>
      <c r="I463" s="6">
        <v>2025</v>
      </c>
      <c r="J463" s="6">
        <v>26</v>
      </c>
      <c r="K463" s="6" t="str">
        <f>_xlfn.XLOOKUP(Table7[[#This Row],[رقم امر الشراء]],'[1]فواتير منصة'!$E:$E,'[1]فواتير منصة'!$F:$F)</f>
        <v>مقبول من الجهة</v>
      </c>
      <c r="L463" s="6" t="s">
        <v>63</v>
      </c>
      <c r="M463" s="8">
        <v>9056.25</v>
      </c>
    </row>
    <row r="464" spans="3:13" s="17" customFormat="1" x14ac:dyDescent="0.25">
      <c r="C464" s="5">
        <v>462</v>
      </c>
      <c r="D464" s="10">
        <v>6000066562</v>
      </c>
      <c r="E464" s="10" t="s">
        <v>78</v>
      </c>
      <c r="F464" s="10" t="s">
        <v>9</v>
      </c>
      <c r="G464" s="11">
        <v>45698</v>
      </c>
      <c r="H464" s="40" t="s">
        <v>168</v>
      </c>
      <c r="I464" s="6">
        <v>2025</v>
      </c>
      <c r="J464" s="6">
        <v>26</v>
      </c>
      <c r="K464" s="6" t="str">
        <f>_xlfn.XLOOKUP(Table7[[#This Row],[رقم امر الشراء]],'[1]فواتير منصة'!$E:$E,'[1]فواتير منصة'!$F:$F)</f>
        <v>مقبول من الجهة</v>
      </c>
      <c r="L464" s="6" t="s">
        <v>63</v>
      </c>
      <c r="M464" s="12">
        <v>9056.25</v>
      </c>
    </row>
    <row r="465" spans="3:13" s="17" customFormat="1" x14ac:dyDescent="0.25">
      <c r="C465" s="5">
        <v>463</v>
      </c>
      <c r="D465" s="6">
        <v>6000066563</v>
      </c>
      <c r="E465" s="6" t="s">
        <v>78</v>
      </c>
      <c r="F465" s="6" t="s">
        <v>9</v>
      </c>
      <c r="G465" s="7">
        <v>45698</v>
      </c>
      <c r="H465" s="40" t="s">
        <v>168</v>
      </c>
      <c r="I465" s="6">
        <v>2025</v>
      </c>
      <c r="J465" s="6">
        <v>26</v>
      </c>
      <c r="K465" s="6" t="str">
        <f>_xlfn.XLOOKUP(Table7[[#This Row],[رقم امر الشراء]],'[1]فواتير منصة'!$E:$E,'[1]فواتير منصة'!$F:$F)</f>
        <v>مقبول من الجهة</v>
      </c>
      <c r="L465" s="6" t="s">
        <v>63</v>
      </c>
      <c r="M465" s="8">
        <v>9056.25</v>
      </c>
    </row>
    <row r="466" spans="3:13" s="17" customFormat="1" x14ac:dyDescent="0.25">
      <c r="C466" s="9">
        <v>464</v>
      </c>
      <c r="D466" s="10">
        <v>6000066555</v>
      </c>
      <c r="E466" s="10" t="s">
        <v>78</v>
      </c>
      <c r="F466" s="10" t="s">
        <v>9</v>
      </c>
      <c r="G466" s="11">
        <v>45698</v>
      </c>
      <c r="H466" s="40" t="s">
        <v>168</v>
      </c>
      <c r="I466" s="6">
        <v>2025</v>
      </c>
      <c r="J466" s="6">
        <v>26</v>
      </c>
      <c r="K466" s="6" t="str">
        <f>_xlfn.XLOOKUP(Table7[[#This Row],[رقم امر الشراء]],'[1]فواتير منصة'!$E:$E,'[1]فواتير منصة'!$F:$F)</f>
        <v>مقبول من الجهة</v>
      </c>
      <c r="L466" s="6" t="s">
        <v>63</v>
      </c>
      <c r="M466" s="12">
        <v>9056.25</v>
      </c>
    </row>
    <row r="467" spans="3:13" s="17" customFormat="1" x14ac:dyDescent="0.25">
      <c r="C467" s="5">
        <v>465</v>
      </c>
      <c r="D467" s="6">
        <v>6000066751</v>
      </c>
      <c r="E467" s="6" t="s">
        <v>78</v>
      </c>
      <c r="F467" s="6" t="s">
        <v>9</v>
      </c>
      <c r="G467" s="7">
        <v>45699</v>
      </c>
      <c r="H467" s="40" t="s">
        <v>168</v>
      </c>
      <c r="I467" s="6">
        <v>2025</v>
      </c>
      <c r="J467" s="6">
        <v>26</v>
      </c>
      <c r="K467" s="6" t="str">
        <f>_xlfn.XLOOKUP(Table7[[#This Row],[رقم امر الشراء]],'[1]فواتير منصة'!$E:$E,'[1]فواتير منصة'!$F:$F)</f>
        <v>مقبول من الجهة</v>
      </c>
      <c r="L467" s="6" t="s">
        <v>63</v>
      </c>
      <c r="M467" s="8">
        <v>2679.5</v>
      </c>
    </row>
    <row r="468" spans="3:13" s="17" customFormat="1" x14ac:dyDescent="0.25">
      <c r="C468" s="5">
        <v>466</v>
      </c>
      <c r="D468" s="10">
        <v>6000066793</v>
      </c>
      <c r="E468" s="10" t="s">
        <v>162</v>
      </c>
      <c r="F468" s="10" t="s">
        <v>17</v>
      </c>
      <c r="G468" s="11">
        <v>45699</v>
      </c>
      <c r="H468" s="40" t="s">
        <v>168</v>
      </c>
      <c r="I468" s="6">
        <v>2025</v>
      </c>
      <c r="J468" s="6">
        <v>26</v>
      </c>
      <c r="K468" s="6" t="str">
        <f>_xlfn.XLOOKUP(Table7[[#This Row],[رقم امر الشراء]],'[1]فواتير منصة'!$E:$E,'[1]فواتير منصة'!$F:$F)</f>
        <v>مستند تم إرساله</v>
      </c>
      <c r="L468" s="6" t="s">
        <v>63</v>
      </c>
      <c r="M468" s="12">
        <v>26507.5</v>
      </c>
    </row>
    <row r="469" spans="3:13" s="17" customFormat="1" x14ac:dyDescent="0.25">
      <c r="C469" s="9">
        <v>467</v>
      </c>
      <c r="D469" s="6">
        <v>6000066800</v>
      </c>
      <c r="E469" s="6" t="s">
        <v>162</v>
      </c>
      <c r="F469" s="6" t="s">
        <v>17</v>
      </c>
      <c r="G469" s="7">
        <v>45699</v>
      </c>
      <c r="H469" s="40" t="s">
        <v>168</v>
      </c>
      <c r="I469" s="6">
        <v>2025</v>
      </c>
      <c r="J469" s="6">
        <v>26</v>
      </c>
      <c r="K469" s="6" t="str">
        <f>_xlfn.XLOOKUP(Table7[[#This Row],[رقم امر الشراء]],'[1]فواتير منصة'!$E:$E,'[1]فواتير منصة'!$F:$F)</f>
        <v>مستند تم إرساله</v>
      </c>
      <c r="L469" s="6" t="s">
        <v>63</v>
      </c>
      <c r="M469" s="8">
        <v>465.75</v>
      </c>
    </row>
    <row r="470" spans="3:13" s="17" customFormat="1" x14ac:dyDescent="0.25">
      <c r="C470" s="5">
        <v>468</v>
      </c>
      <c r="D470" s="10">
        <v>6000066799</v>
      </c>
      <c r="E470" s="10" t="s">
        <v>162</v>
      </c>
      <c r="F470" s="10" t="s">
        <v>17</v>
      </c>
      <c r="G470" s="11">
        <v>45699</v>
      </c>
      <c r="H470" s="40" t="s">
        <v>168</v>
      </c>
      <c r="I470" s="6">
        <v>2025</v>
      </c>
      <c r="J470" s="6">
        <v>26</v>
      </c>
      <c r="K470" s="6" t="str">
        <f>_xlfn.XLOOKUP(Table7[[#This Row],[رقم امر الشراء]],'[1]فواتير منصة'!$E:$E,'[1]فواتير منصة'!$F:$F)</f>
        <v>مستند تم إرساله</v>
      </c>
      <c r="L470" s="6" t="s">
        <v>63</v>
      </c>
      <c r="M470" s="12">
        <v>1414.5</v>
      </c>
    </row>
    <row r="471" spans="3:13" s="17" customFormat="1" x14ac:dyDescent="0.25">
      <c r="C471" s="5">
        <v>469</v>
      </c>
      <c r="D471" s="6">
        <v>6000067154</v>
      </c>
      <c r="E471" s="6" t="s">
        <v>163</v>
      </c>
      <c r="F471" s="6" t="s">
        <v>11</v>
      </c>
      <c r="G471" s="7">
        <v>45704</v>
      </c>
      <c r="H471" s="40" t="s">
        <v>168</v>
      </c>
      <c r="I471" s="6">
        <v>2025</v>
      </c>
      <c r="J471" s="6">
        <v>26</v>
      </c>
      <c r="K471" s="6" t="str">
        <f>_xlfn.XLOOKUP(Table7[[#This Row],[رقم امر الشراء]],'[1]فواتير منصة'!$E:$E,'[1]فواتير منصة'!$F:$F)</f>
        <v>مقبول من الجهة</v>
      </c>
      <c r="L471" s="6" t="s">
        <v>63</v>
      </c>
      <c r="M471" s="8">
        <v>948.75</v>
      </c>
    </row>
    <row r="472" spans="3:13" s="17" customFormat="1" x14ac:dyDescent="0.25">
      <c r="C472" s="9">
        <v>470</v>
      </c>
      <c r="D472" s="10">
        <v>6000067216</v>
      </c>
      <c r="E472" s="10" t="s">
        <v>29</v>
      </c>
      <c r="F472" s="10" t="s">
        <v>6</v>
      </c>
      <c r="G472" s="11">
        <v>45704</v>
      </c>
      <c r="H472" s="40" t="s">
        <v>168</v>
      </c>
      <c r="I472" s="6">
        <v>2025</v>
      </c>
      <c r="J472" s="6">
        <v>26</v>
      </c>
      <c r="K472" s="6" t="str">
        <f>_xlfn.XLOOKUP(Table7[[#This Row],[رقم امر الشراء]],'[1]فواتير منصة'!$E:$E,'[1]فواتير منصة'!$F:$F)</f>
        <v>مستند تم إرساله</v>
      </c>
      <c r="L472" s="6" t="s">
        <v>63</v>
      </c>
      <c r="M472" s="12">
        <v>586.5</v>
      </c>
    </row>
    <row r="473" spans="3:13" s="17" customFormat="1" x14ac:dyDescent="0.25">
      <c r="C473" s="5">
        <v>471</v>
      </c>
      <c r="D473" s="6">
        <v>6000067323</v>
      </c>
      <c r="E473" s="6" t="s">
        <v>163</v>
      </c>
      <c r="F473" s="6" t="s">
        <v>11</v>
      </c>
      <c r="G473" s="7">
        <v>45705</v>
      </c>
      <c r="H473" s="40" t="s">
        <v>168</v>
      </c>
      <c r="I473" s="6">
        <v>2025</v>
      </c>
      <c r="J473" s="6">
        <v>26</v>
      </c>
      <c r="K473" s="6" t="str">
        <f>_xlfn.XLOOKUP(Table7[[#This Row],[رقم امر الشراء]],'[1]فواتير منصة'!$E:$E,'[1]فواتير منصة'!$F:$F)</f>
        <v>مستند تم إرساله</v>
      </c>
      <c r="L473" s="6" t="s">
        <v>63</v>
      </c>
      <c r="M473" s="8">
        <v>16042.5</v>
      </c>
    </row>
    <row r="474" spans="3:13" s="17" customFormat="1" x14ac:dyDescent="0.25">
      <c r="C474" s="5">
        <v>472</v>
      </c>
      <c r="D474" s="10">
        <v>6000067579</v>
      </c>
      <c r="E474" s="10" t="s">
        <v>164</v>
      </c>
      <c r="F474" s="10" t="s">
        <v>6</v>
      </c>
      <c r="G474" s="11">
        <v>45707</v>
      </c>
      <c r="H474" s="40" t="s">
        <v>168</v>
      </c>
      <c r="I474" s="6">
        <v>2025</v>
      </c>
      <c r="J474" s="6">
        <v>26</v>
      </c>
      <c r="K474" s="6" t="str">
        <f>_xlfn.XLOOKUP(Table7[[#This Row],[رقم امر الشراء]],'[1]فواتير منصة'!$E:$E,'[1]فواتير منصة'!$F:$F)</f>
        <v>مقبول من الجهة</v>
      </c>
      <c r="L474" s="6" t="s">
        <v>63</v>
      </c>
      <c r="M474" s="12">
        <v>40192.5</v>
      </c>
    </row>
    <row r="475" spans="3:13" s="17" customFormat="1" x14ac:dyDescent="0.25">
      <c r="C475" s="9">
        <v>473</v>
      </c>
      <c r="D475" s="6">
        <v>6000067633</v>
      </c>
      <c r="E475" s="6" t="s">
        <v>66</v>
      </c>
      <c r="F475" s="6" t="s">
        <v>6</v>
      </c>
      <c r="G475" s="7">
        <v>45708</v>
      </c>
      <c r="H475" s="40" t="s">
        <v>168</v>
      </c>
      <c r="I475" s="6">
        <v>2025</v>
      </c>
      <c r="J475" s="6">
        <v>26</v>
      </c>
      <c r="K475" s="6" t="str">
        <f>_xlfn.XLOOKUP(Table7[[#This Row],[رقم امر الشراء]],'[1]فواتير منصة'!$E:$E,'[1]فواتير منصة'!$F:$F)</f>
        <v>مستند تم إرساله</v>
      </c>
      <c r="L475" s="6" t="s">
        <v>63</v>
      </c>
      <c r="M475" s="8">
        <v>15525</v>
      </c>
    </row>
    <row r="476" spans="3:13" s="17" customFormat="1" x14ac:dyDescent="0.25">
      <c r="C476" s="5">
        <v>474</v>
      </c>
      <c r="D476" s="10">
        <v>6000067766</v>
      </c>
      <c r="E476" s="10" t="s">
        <v>66</v>
      </c>
      <c r="F476" s="10" t="s">
        <v>6</v>
      </c>
      <c r="G476" s="11">
        <v>45708</v>
      </c>
      <c r="H476" s="40" t="s">
        <v>168</v>
      </c>
      <c r="I476" s="6">
        <v>2025</v>
      </c>
      <c r="J476" s="6">
        <v>26</v>
      </c>
      <c r="K476" s="6" t="str">
        <f>_xlfn.XLOOKUP(Table7[[#This Row],[رقم امر الشراء]],'[1]فواتير منصة'!$E:$E,'[1]فواتير منصة'!$F:$F)</f>
        <v>مقبول من الجهة</v>
      </c>
      <c r="L476" s="6" t="s">
        <v>63</v>
      </c>
      <c r="M476" s="12">
        <v>4335.5</v>
      </c>
    </row>
    <row r="477" spans="3:13" s="17" customFormat="1" x14ac:dyDescent="0.25">
      <c r="C477" s="5">
        <v>475</v>
      </c>
      <c r="D477" s="6">
        <v>6000067839</v>
      </c>
      <c r="E477" s="6" t="s">
        <v>90</v>
      </c>
      <c r="F477" s="6" t="s">
        <v>11</v>
      </c>
      <c r="G477" s="7">
        <v>45712</v>
      </c>
      <c r="H477" s="40" t="s">
        <v>168</v>
      </c>
      <c r="I477" s="6">
        <v>2025</v>
      </c>
      <c r="J477" s="6">
        <v>26</v>
      </c>
      <c r="K477" s="6" t="str">
        <f>_xlfn.XLOOKUP(Table7[[#This Row],[رقم امر الشراء]],'[1]فواتير منصة'!$E:$E,'[1]فواتير منصة'!$F:$F)</f>
        <v>مقبول من الجهة</v>
      </c>
      <c r="L477" s="6" t="s">
        <v>63</v>
      </c>
      <c r="M477" s="8">
        <v>16773.900000000001</v>
      </c>
    </row>
    <row r="478" spans="3:13" s="17" customFormat="1" x14ac:dyDescent="0.25">
      <c r="C478" s="9">
        <v>476</v>
      </c>
      <c r="D478" s="10">
        <v>6000068036</v>
      </c>
      <c r="E478" s="10" t="s">
        <v>106</v>
      </c>
      <c r="F478" s="10" t="s">
        <v>7</v>
      </c>
      <c r="G478" s="11">
        <v>45714</v>
      </c>
      <c r="H478" s="40" t="s">
        <v>168</v>
      </c>
      <c r="I478" s="6">
        <v>2025</v>
      </c>
      <c r="J478" s="6">
        <v>26</v>
      </c>
      <c r="K478" s="6" t="str">
        <f>_xlfn.XLOOKUP(Table7[[#This Row],[رقم امر الشراء]],'[1]فواتير منصة'!$E:$E,'[1]فواتير منصة'!$F:$F)</f>
        <v>مستند تم إرساله</v>
      </c>
      <c r="L478" s="6" t="s">
        <v>63</v>
      </c>
      <c r="M478" s="12">
        <v>437</v>
      </c>
    </row>
    <row r="479" spans="3:13" s="17" customFormat="1" x14ac:dyDescent="0.25">
      <c r="C479" s="5">
        <v>477</v>
      </c>
      <c r="D479" s="6">
        <v>6000068175</v>
      </c>
      <c r="E479" s="6" t="s">
        <v>74</v>
      </c>
      <c r="F479" s="6" t="s">
        <v>6</v>
      </c>
      <c r="G479" s="7">
        <v>45715</v>
      </c>
      <c r="H479" s="40" t="s">
        <v>168</v>
      </c>
      <c r="I479" s="6">
        <v>2025</v>
      </c>
      <c r="J479" s="6">
        <v>26</v>
      </c>
      <c r="K479" s="6" t="str">
        <f>_xlfn.XLOOKUP(Table7[[#This Row],[رقم امر الشراء]],'[1]فواتير منصة'!$E:$E,'[1]فواتير منصة'!$F:$F)</f>
        <v>مستند تم إرساله</v>
      </c>
      <c r="L479" s="6" t="s">
        <v>63</v>
      </c>
      <c r="M479" s="8">
        <v>8124.75</v>
      </c>
    </row>
    <row r="480" spans="3:13" s="17" customFormat="1" x14ac:dyDescent="0.25">
      <c r="C480" s="5">
        <v>478</v>
      </c>
      <c r="D480" s="10">
        <v>6000068177</v>
      </c>
      <c r="E480" s="10" t="s">
        <v>74</v>
      </c>
      <c r="F480" s="10" t="s">
        <v>9</v>
      </c>
      <c r="G480" s="11">
        <v>45715</v>
      </c>
      <c r="H480" s="40" t="s">
        <v>168</v>
      </c>
      <c r="I480" s="6">
        <v>2025</v>
      </c>
      <c r="J480" s="6">
        <v>26</v>
      </c>
      <c r="K480" s="6" t="str">
        <f>_xlfn.XLOOKUP(Table7[[#This Row],[رقم امر الشراء]],'[1]فواتير منصة'!$E:$E,'[1]فواتير منصة'!$F:$F)</f>
        <v>مستند تم إرساله</v>
      </c>
      <c r="L480" s="6" t="s">
        <v>63</v>
      </c>
      <c r="M480" s="12">
        <v>235.75</v>
      </c>
    </row>
    <row r="481" spans="3:13" s="17" customFormat="1" x14ac:dyDescent="0.25">
      <c r="C481" s="9">
        <v>479</v>
      </c>
      <c r="D481" s="6">
        <v>6000068167</v>
      </c>
      <c r="E481" s="6" t="s">
        <v>74</v>
      </c>
      <c r="F481" s="6" t="s">
        <v>6</v>
      </c>
      <c r="G481" s="7">
        <v>45715</v>
      </c>
      <c r="H481" s="40" t="s">
        <v>168</v>
      </c>
      <c r="I481" s="6">
        <v>2025</v>
      </c>
      <c r="J481" s="6">
        <v>26</v>
      </c>
      <c r="K481" s="6" t="s">
        <v>157</v>
      </c>
      <c r="L481" s="6" t="s">
        <v>63</v>
      </c>
      <c r="M481" s="8">
        <v>905</v>
      </c>
    </row>
    <row r="482" spans="3:13" s="17" customFormat="1" x14ac:dyDescent="0.25">
      <c r="C482" s="5">
        <v>480</v>
      </c>
      <c r="D482" s="10">
        <v>6000068210</v>
      </c>
      <c r="E482" s="10" t="s">
        <v>33</v>
      </c>
      <c r="F482" s="10" t="s">
        <v>9</v>
      </c>
      <c r="G482" s="11">
        <v>45715</v>
      </c>
      <c r="H482" s="40" t="s">
        <v>168</v>
      </c>
      <c r="I482" s="6">
        <v>2025</v>
      </c>
      <c r="J482" s="6">
        <v>26</v>
      </c>
      <c r="K482" s="6" t="str">
        <f>_xlfn.XLOOKUP(Table7[[#This Row],[رقم امر الشراء]],'[1]فواتير منصة'!$E:$E,'[1]فواتير منصة'!$F:$F)</f>
        <v>مقبول من الجهة</v>
      </c>
      <c r="L482" s="6" t="s">
        <v>63</v>
      </c>
      <c r="M482" s="12">
        <v>4025</v>
      </c>
    </row>
    <row r="483" spans="3:13" s="17" customFormat="1" x14ac:dyDescent="0.25">
      <c r="C483" s="5">
        <v>481</v>
      </c>
      <c r="D483" s="6">
        <v>6000068254</v>
      </c>
      <c r="E483" s="6" t="s">
        <v>80</v>
      </c>
      <c r="F483" s="6" t="s">
        <v>6</v>
      </c>
      <c r="G483" s="7">
        <v>45715</v>
      </c>
      <c r="H483" s="40" t="s">
        <v>168</v>
      </c>
      <c r="I483" s="6">
        <v>2025</v>
      </c>
      <c r="J483" s="6">
        <v>26</v>
      </c>
      <c r="K483" s="6" t="str">
        <f>_xlfn.XLOOKUP(Table7[[#This Row],[رقم امر الشراء]],'[1]فواتير منصة'!$E:$E,'[1]فواتير منصة'!$F:$F)</f>
        <v>مقبول من الجهة</v>
      </c>
      <c r="L483" s="6" t="s">
        <v>63</v>
      </c>
      <c r="M483" s="8">
        <v>5646.5</v>
      </c>
    </row>
    <row r="484" spans="3:13" s="17" customFormat="1" x14ac:dyDescent="0.25">
      <c r="C484" s="9">
        <v>482</v>
      </c>
      <c r="D484" s="10">
        <v>6000068291</v>
      </c>
      <c r="E484" s="10" t="s">
        <v>106</v>
      </c>
      <c r="F484" s="10" t="s">
        <v>7</v>
      </c>
      <c r="G484" s="11">
        <v>45718</v>
      </c>
      <c r="H484" s="41" t="s">
        <v>169</v>
      </c>
      <c r="I484" s="6">
        <v>2025</v>
      </c>
      <c r="J484" s="6">
        <v>27</v>
      </c>
      <c r="K484" s="6" t="str">
        <f>_xlfn.XLOOKUP(Table7[[#This Row],[رقم امر الشراء]],'[1]فواتير منصة'!$E:$E,'[1]فواتير منصة'!$F:$F)</f>
        <v>مقبول من الجهة</v>
      </c>
      <c r="L484" s="6" t="s">
        <v>63</v>
      </c>
      <c r="M484" s="12">
        <v>1150</v>
      </c>
    </row>
    <row r="485" spans="3:13" s="17" customFormat="1" x14ac:dyDescent="0.25">
      <c r="C485" s="5">
        <v>483</v>
      </c>
      <c r="D485" s="6">
        <v>6000068359</v>
      </c>
      <c r="E485" s="6" t="s">
        <v>36</v>
      </c>
      <c r="F485" s="6" t="s">
        <v>9</v>
      </c>
      <c r="G485" s="7">
        <v>45719</v>
      </c>
      <c r="H485" s="41" t="s">
        <v>169</v>
      </c>
      <c r="I485" s="6">
        <v>2025</v>
      </c>
      <c r="J485" s="6">
        <v>27</v>
      </c>
      <c r="K485" s="6" t="s">
        <v>157</v>
      </c>
      <c r="L485" s="6" t="s">
        <v>63</v>
      </c>
      <c r="M485" s="8">
        <v>63.25</v>
      </c>
    </row>
    <row r="486" spans="3:13" s="17" customFormat="1" x14ac:dyDescent="0.25">
      <c r="C486" s="5">
        <v>484</v>
      </c>
      <c r="D486" s="10">
        <v>6000068554</v>
      </c>
      <c r="E486" s="10" t="s">
        <v>99</v>
      </c>
      <c r="F486" s="10" t="s">
        <v>15</v>
      </c>
      <c r="G486" s="11">
        <v>45721</v>
      </c>
      <c r="H486" s="41" t="s">
        <v>169</v>
      </c>
      <c r="I486" s="6">
        <v>2025</v>
      </c>
      <c r="J486" s="6">
        <v>27</v>
      </c>
      <c r="K486" s="6" t="str">
        <f>_xlfn.XLOOKUP(Table7[[#This Row],[رقم امر الشراء]],'[1]فواتير منصة'!$E:$E,'[1]فواتير منصة'!$F:$F)</f>
        <v>مقبول من الجهة</v>
      </c>
      <c r="L486" s="6" t="s">
        <v>63</v>
      </c>
      <c r="M486" s="12">
        <v>189.75</v>
      </c>
    </row>
    <row r="487" spans="3:13" s="17" customFormat="1" x14ac:dyDescent="0.25">
      <c r="C487" s="9">
        <v>485</v>
      </c>
      <c r="D487" s="6">
        <v>6000068557</v>
      </c>
      <c r="E487" s="6" t="s">
        <v>165</v>
      </c>
      <c r="F487" s="6" t="s">
        <v>17</v>
      </c>
      <c r="G487" s="7">
        <v>45721</v>
      </c>
      <c r="H487" s="41" t="s">
        <v>169</v>
      </c>
      <c r="I487" s="6">
        <v>2025</v>
      </c>
      <c r="J487" s="6">
        <v>27</v>
      </c>
      <c r="K487" s="6" t="s">
        <v>157</v>
      </c>
      <c r="L487" s="6" t="s">
        <v>63</v>
      </c>
      <c r="M487" s="8">
        <v>204700</v>
      </c>
    </row>
    <row r="488" spans="3:13" s="17" customFormat="1" x14ac:dyDescent="0.25">
      <c r="C488" s="5">
        <v>486</v>
      </c>
      <c r="D488" s="10">
        <v>6000068649</v>
      </c>
      <c r="E488" s="10" t="s">
        <v>45</v>
      </c>
      <c r="F488" s="10" t="s">
        <v>6</v>
      </c>
      <c r="G488" s="11">
        <v>45722</v>
      </c>
      <c r="H488" s="41" t="s">
        <v>169</v>
      </c>
      <c r="I488" s="6">
        <v>2025</v>
      </c>
      <c r="J488" s="6">
        <v>27</v>
      </c>
      <c r="K488" s="6" t="s">
        <v>157</v>
      </c>
      <c r="L488" s="6" t="s">
        <v>63</v>
      </c>
      <c r="M488" s="12">
        <v>20558.55</v>
      </c>
    </row>
    <row r="489" spans="3:13" s="17" customFormat="1" x14ac:dyDescent="0.25">
      <c r="C489" s="5">
        <v>487</v>
      </c>
      <c r="D489" s="6">
        <v>6000069109</v>
      </c>
      <c r="E489" s="6" t="s">
        <v>99</v>
      </c>
      <c r="F489" s="6" t="s">
        <v>17</v>
      </c>
      <c r="G489" s="7">
        <v>45728</v>
      </c>
      <c r="H489" s="41" t="s">
        <v>169</v>
      </c>
      <c r="I489" s="6">
        <v>2025</v>
      </c>
      <c r="J489" s="6">
        <v>27</v>
      </c>
      <c r="K489" s="6" t="s">
        <v>157</v>
      </c>
      <c r="L489" s="6" t="s">
        <v>63</v>
      </c>
      <c r="M489" s="8">
        <v>915.4</v>
      </c>
    </row>
    <row r="490" spans="3:13" s="17" customFormat="1" x14ac:dyDescent="0.25">
      <c r="C490" s="9">
        <v>488</v>
      </c>
      <c r="D490" s="10">
        <v>6000069337</v>
      </c>
      <c r="E490" s="10" t="s">
        <v>162</v>
      </c>
      <c r="F490" s="10" t="s">
        <v>17</v>
      </c>
      <c r="G490" s="11">
        <v>45732</v>
      </c>
      <c r="H490" s="41" t="s">
        <v>169</v>
      </c>
      <c r="I490" s="6">
        <v>2025</v>
      </c>
      <c r="J490" s="6">
        <v>27</v>
      </c>
      <c r="K490" s="6" t="s">
        <v>157</v>
      </c>
      <c r="L490" s="6" t="s">
        <v>63</v>
      </c>
      <c r="M490" s="12">
        <v>3645.5</v>
      </c>
    </row>
    <row r="491" spans="3:13" s="17" customFormat="1" x14ac:dyDescent="0.25">
      <c r="C491" s="5">
        <v>489</v>
      </c>
      <c r="D491" s="6">
        <v>6000069573</v>
      </c>
      <c r="E491" s="6" t="s">
        <v>104</v>
      </c>
      <c r="F491" s="6" t="s">
        <v>28</v>
      </c>
      <c r="G491" s="7">
        <v>45733</v>
      </c>
      <c r="H491" s="41" t="s">
        <v>169</v>
      </c>
      <c r="I491" s="6">
        <v>2025</v>
      </c>
      <c r="J491" s="6">
        <v>27</v>
      </c>
      <c r="K491" s="6" t="str">
        <f>_xlfn.XLOOKUP(Table7[[#This Row],[رقم امر الشراء]],'[1]فواتير منصة'!$E:$E,'[1]فواتير منصة'!$F:$F)</f>
        <v>مقبول من الجهة</v>
      </c>
      <c r="L491" s="6" t="s">
        <v>63</v>
      </c>
      <c r="M491" s="8">
        <v>22494</v>
      </c>
    </row>
    <row r="492" spans="3:13" s="17" customFormat="1" x14ac:dyDescent="0.25">
      <c r="C492" s="5">
        <v>490</v>
      </c>
      <c r="D492" s="10">
        <v>6000069867</v>
      </c>
      <c r="E492" s="10" t="s">
        <v>49</v>
      </c>
      <c r="F492" s="10" t="s">
        <v>11</v>
      </c>
      <c r="G492" s="11">
        <v>45736</v>
      </c>
      <c r="H492" s="41" t="s">
        <v>169</v>
      </c>
      <c r="I492" s="6">
        <v>2025</v>
      </c>
      <c r="J492" s="6">
        <v>27</v>
      </c>
      <c r="K492" s="6" t="s">
        <v>157</v>
      </c>
      <c r="L492" s="6" t="s">
        <v>63</v>
      </c>
      <c r="M492" s="12">
        <v>189.75</v>
      </c>
    </row>
    <row r="493" spans="3:13" s="17" customFormat="1" x14ac:dyDescent="0.25">
      <c r="C493" s="9">
        <v>491</v>
      </c>
      <c r="D493" s="6">
        <v>6000070606</v>
      </c>
      <c r="E493" s="6" t="s">
        <v>14</v>
      </c>
      <c r="F493" s="6" t="s">
        <v>15</v>
      </c>
      <c r="G493" s="7">
        <v>45755</v>
      </c>
      <c r="H493" s="40" t="s">
        <v>170</v>
      </c>
      <c r="I493" s="6">
        <v>2025</v>
      </c>
      <c r="J493" s="6">
        <v>28</v>
      </c>
      <c r="K493" s="6" t="s">
        <v>157</v>
      </c>
      <c r="L493" s="6" t="s">
        <v>63</v>
      </c>
      <c r="M493" s="8">
        <v>422579</v>
      </c>
    </row>
    <row r="494" spans="3:13" s="17" customFormat="1" x14ac:dyDescent="0.25">
      <c r="C494" s="5">
        <v>492</v>
      </c>
      <c r="D494" s="10">
        <v>6000070598</v>
      </c>
      <c r="E494" s="10" t="s">
        <v>47</v>
      </c>
      <c r="F494" s="10" t="s">
        <v>6</v>
      </c>
      <c r="G494" s="11">
        <v>45755</v>
      </c>
      <c r="H494" s="40" t="s">
        <v>170</v>
      </c>
      <c r="I494" s="6">
        <v>2025</v>
      </c>
      <c r="J494" s="6">
        <v>28</v>
      </c>
      <c r="K494" s="6" t="s">
        <v>157</v>
      </c>
      <c r="L494" s="6" t="s">
        <v>63</v>
      </c>
      <c r="M494" s="12">
        <v>73197.5</v>
      </c>
    </row>
    <row r="495" spans="3:13" s="17" customFormat="1" x14ac:dyDescent="0.25">
      <c r="C495" s="5">
        <v>493</v>
      </c>
      <c r="D495" s="6">
        <v>6000070643</v>
      </c>
      <c r="E495" s="6" t="s">
        <v>91</v>
      </c>
      <c r="F495" s="6" t="s">
        <v>7</v>
      </c>
      <c r="G495" s="7">
        <v>45756</v>
      </c>
      <c r="H495" s="40" t="s">
        <v>170</v>
      </c>
      <c r="I495" s="6">
        <v>2025</v>
      </c>
      <c r="J495" s="6">
        <v>28</v>
      </c>
      <c r="K495" s="6" t="s">
        <v>157</v>
      </c>
      <c r="L495" s="6" t="s">
        <v>63</v>
      </c>
      <c r="M495" s="8">
        <v>1426</v>
      </c>
    </row>
    <row r="496" spans="3:13" s="17" customFormat="1" x14ac:dyDescent="0.25">
      <c r="C496" s="9">
        <v>494</v>
      </c>
      <c r="D496" s="10">
        <v>6000070725</v>
      </c>
      <c r="E496" s="10" t="s">
        <v>51</v>
      </c>
      <c r="F496" s="10" t="s">
        <v>31</v>
      </c>
      <c r="G496" s="11">
        <v>45756</v>
      </c>
      <c r="H496" s="40" t="s">
        <v>170</v>
      </c>
      <c r="I496" s="6">
        <v>2025</v>
      </c>
      <c r="J496" s="6">
        <v>28</v>
      </c>
      <c r="K496" s="6" t="s">
        <v>157</v>
      </c>
      <c r="L496" s="6" t="s">
        <v>63</v>
      </c>
      <c r="M496" s="12">
        <v>39917.65</v>
      </c>
    </row>
    <row r="497" spans="3:13" s="17" customFormat="1" x14ac:dyDescent="0.25">
      <c r="C497" s="5">
        <v>495</v>
      </c>
      <c r="D497" s="6">
        <v>6000070765</v>
      </c>
      <c r="E497" s="6" t="s">
        <v>25</v>
      </c>
      <c r="F497" s="6" t="s">
        <v>20</v>
      </c>
      <c r="G497" s="7">
        <v>45756</v>
      </c>
      <c r="H497" s="40" t="s">
        <v>170</v>
      </c>
      <c r="I497" s="6">
        <v>2025</v>
      </c>
      <c r="J497" s="6">
        <v>28</v>
      </c>
      <c r="K497" s="6" t="s">
        <v>157</v>
      </c>
      <c r="L497" s="6" t="s">
        <v>63</v>
      </c>
      <c r="M497" s="8">
        <v>5554.5</v>
      </c>
    </row>
    <row r="498" spans="3:13" s="17" customFormat="1" x14ac:dyDescent="0.25">
      <c r="C498" s="5">
        <v>496</v>
      </c>
      <c r="D498" s="10">
        <v>6000070846</v>
      </c>
      <c r="E498" s="10" t="s">
        <v>14</v>
      </c>
      <c r="F498" s="10" t="s">
        <v>15</v>
      </c>
      <c r="G498" s="11">
        <v>45757</v>
      </c>
      <c r="H498" s="40" t="s">
        <v>170</v>
      </c>
      <c r="I498" s="6">
        <v>2025</v>
      </c>
      <c r="J498" s="6">
        <v>28</v>
      </c>
      <c r="K498" s="6" t="s">
        <v>157</v>
      </c>
      <c r="L498" s="6" t="s">
        <v>63</v>
      </c>
      <c r="M498" s="12">
        <v>10764</v>
      </c>
    </row>
    <row r="499" spans="3:13" s="17" customFormat="1" x14ac:dyDescent="0.25">
      <c r="C499" s="9">
        <v>497</v>
      </c>
      <c r="D499" s="6">
        <v>6000070885</v>
      </c>
      <c r="E499" s="6" t="s">
        <v>117</v>
      </c>
      <c r="F499" s="6" t="s">
        <v>7</v>
      </c>
      <c r="G499" s="7">
        <v>45757</v>
      </c>
      <c r="H499" s="40" t="s">
        <v>170</v>
      </c>
      <c r="I499" s="6">
        <v>2025</v>
      </c>
      <c r="J499" s="6">
        <v>28</v>
      </c>
      <c r="K499" s="6" t="s">
        <v>157</v>
      </c>
      <c r="L499" s="6" t="s">
        <v>63</v>
      </c>
      <c r="M499" s="8">
        <v>625763.30000000005</v>
      </c>
    </row>
    <row r="500" spans="3:13" s="17" customFormat="1" x14ac:dyDescent="0.25">
      <c r="C500" s="5">
        <v>498</v>
      </c>
      <c r="D500" s="10">
        <v>6000070898</v>
      </c>
      <c r="E500" s="10" t="s">
        <v>114</v>
      </c>
      <c r="F500" s="10" t="s">
        <v>6</v>
      </c>
      <c r="G500" s="11">
        <v>45757</v>
      </c>
      <c r="H500" s="40" t="s">
        <v>170</v>
      </c>
      <c r="I500" s="6">
        <v>2025</v>
      </c>
      <c r="J500" s="6">
        <v>28</v>
      </c>
      <c r="K500" s="6" t="s">
        <v>157</v>
      </c>
      <c r="L500" s="6" t="s">
        <v>63</v>
      </c>
      <c r="M500" s="12">
        <v>20648.25</v>
      </c>
    </row>
    <row r="501" spans="3:13" s="17" customFormat="1" x14ac:dyDescent="0.25">
      <c r="C501" s="5">
        <v>499</v>
      </c>
      <c r="D501" s="6">
        <v>6000071217</v>
      </c>
      <c r="E501" s="6" t="s">
        <v>162</v>
      </c>
      <c r="F501" s="6" t="s">
        <v>17</v>
      </c>
      <c r="G501" s="7">
        <v>45761</v>
      </c>
      <c r="H501" s="40" t="s">
        <v>170</v>
      </c>
      <c r="I501" s="6">
        <v>2025</v>
      </c>
      <c r="J501" s="6">
        <v>28</v>
      </c>
      <c r="K501" s="6" t="s">
        <v>157</v>
      </c>
      <c r="L501" s="6" t="s">
        <v>63</v>
      </c>
      <c r="M501" s="8">
        <v>30285.25</v>
      </c>
    </row>
    <row r="502" spans="3:13" s="17" customFormat="1" x14ac:dyDescent="0.25">
      <c r="C502" s="9">
        <v>500</v>
      </c>
      <c r="D502" s="10">
        <v>6000071511</v>
      </c>
      <c r="E502" s="10" t="s">
        <v>166</v>
      </c>
      <c r="F502" s="10" t="s">
        <v>9</v>
      </c>
      <c r="G502" s="11">
        <v>45762</v>
      </c>
      <c r="H502" s="40" t="s">
        <v>170</v>
      </c>
      <c r="I502" s="6">
        <v>2025</v>
      </c>
      <c r="J502" s="6">
        <v>28</v>
      </c>
      <c r="K502" s="6" t="s">
        <v>157</v>
      </c>
      <c r="L502" s="6" t="s">
        <v>63</v>
      </c>
      <c r="M502" s="12">
        <v>18759.95</v>
      </c>
    </row>
    <row r="503" spans="3:13" s="17" customFormat="1" x14ac:dyDescent="0.25">
      <c r="C503" s="5">
        <v>501</v>
      </c>
      <c r="D503" s="6">
        <v>6000071849</v>
      </c>
      <c r="E503" s="6" t="s">
        <v>89</v>
      </c>
      <c r="F503" s="6" t="s">
        <v>7</v>
      </c>
      <c r="G503" s="7">
        <v>45767</v>
      </c>
      <c r="H503" s="40" t="s">
        <v>170</v>
      </c>
      <c r="I503" s="6">
        <v>2025</v>
      </c>
      <c r="J503" s="6">
        <v>28</v>
      </c>
      <c r="K503" s="6" t="s">
        <v>157</v>
      </c>
      <c r="L503" s="6" t="s">
        <v>63</v>
      </c>
      <c r="M503" s="8">
        <v>9549.6</v>
      </c>
    </row>
    <row r="504" spans="3:13" s="17" customFormat="1" x14ac:dyDescent="0.25">
      <c r="C504" s="5">
        <v>502</v>
      </c>
      <c r="D504" s="10">
        <v>6000071977</v>
      </c>
      <c r="E504" s="10" t="s">
        <v>27</v>
      </c>
      <c r="F504" s="10" t="s">
        <v>28</v>
      </c>
      <c r="G504" s="11">
        <v>45768</v>
      </c>
      <c r="H504" s="40" t="s">
        <v>170</v>
      </c>
      <c r="I504" s="6">
        <v>2025</v>
      </c>
      <c r="J504" s="6">
        <v>28</v>
      </c>
      <c r="K504" s="6" t="s">
        <v>157</v>
      </c>
      <c r="L504" s="6" t="s">
        <v>63</v>
      </c>
      <c r="M504" s="12">
        <v>540.5</v>
      </c>
    </row>
    <row r="505" spans="3:13" s="17" customFormat="1" x14ac:dyDescent="0.25">
      <c r="C505" s="9">
        <v>503</v>
      </c>
      <c r="D505" s="6">
        <v>6000071978</v>
      </c>
      <c r="E505" s="6" t="s">
        <v>27</v>
      </c>
      <c r="F505" s="6" t="s">
        <v>28</v>
      </c>
      <c r="G505" s="7">
        <v>45768</v>
      </c>
      <c r="H505" s="40" t="s">
        <v>170</v>
      </c>
      <c r="I505" s="6">
        <v>2025</v>
      </c>
      <c r="J505" s="6">
        <v>28</v>
      </c>
      <c r="K505" s="6" t="s">
        <v>157</v>
      </c>
      <c r="L505" s="6" t="s">
        <v>63</v>
      </c>
      <c r="M505" s="8">
        <v>2346</v>
      </c>
    </row>
    <row r="506" spans="3:13" s="17" customFormat="1" x14ac:dyDescent="0.25">
      <c r="C506" s="5">
        <v>504</v>
      </c>
      <c r="D506" s="10">
        <v>6000071988</v>
      </c>
      <c r="E506" s="10" t="s">
        <v>27</v>
      </c>
      <c r="F506" s="10" t="s">
        <v>28</v>
      </c>
      <c r="G506" s="11">
        <v>45768</v>
      </c>
      <c r="H506" s="40" t="s">
        <v>170</v>
      </c>
      <c r="I506" s="6">
        <v>2025</v>
      </c>
      <c r="J506" s="6">
        <v>28</v>
      </c>
      <c r="K506" s="6" t="s">
        <v>157</v>
      </c>
      <c r="L506" s="6" t="s">
        <v>63</v>
      </c>
      <c r="M506" s="12">
        <v>6325</v>
      </c>
    </row>
    <row r="507" spans="3:13" s="17" customFormat="1" x14ac:dyDescent="0.25">
      <c r="C507" s="5">
        <v>505</v>
      </c>
      <c r="D507" s="6">
        <v>6000071989</v>
      </c>
      <c r="E507" s="6" t="s">
        <v>27</v>
      </c>
      <c r="F507" s="6" t="s">
        <v>28</v>
      </c>
      <c r="G507" s="7">
        <v>45768</v>
      </c>
      <c r="H507" s="40" t="s">
        <v>170</v>
      </c>
      <c r="I507" s="6">
        <v>2025</v>
      </c>
      <c r="J507" s="6">
        <v>28</v>
      </c>
      <c r="K507" s="6" t="s">
        <v>157</v>
      </c>
      <c r="L507" s="6" t="s">
        <v>63</v>
      </c>
      <c r="M507" s="8">
        <v>1552.5</v>
      </c>
    </row>
    <row r="508" spans="3:13" s="17" customFormat="1" x14ac:dyDescent="0.25">
      <c r="C508" s="9">
        <v>506</v>
      </c>
      <c r="D508" s="10">
        <v>6000072131</v>
      </c>
      <c r="E508" s="10" t="s">
        <v>110</v>
      </c>
      <c r="F508" s="10" t="s">
        <v>6</v>
      </c>
      <c r="G508" s="11">
        <v>45769</v>
      </c>
      <c r="H508" s="40" t="s">
        <v>170</v>
      </c>
      <c r="I508" s="6">
        <v>2025</v>
      </c>
      <c r="J508" s="6">
        <v>28</v>
      </c>
      <c r="K508" s="6" t="s">
        <v>157</v>
      </c>
      <c r="L508" s="6" t="s">
        <v>63</v>
      </c>
      <c r="M508" s="12">
        <v>22367.5</v>
      </c>
    </row>
    <row r="509" spans="3:13" s="17" customFormat="1" x14ac:dyDescent="0.25">
      <c r="C509" s="5">
        <v>507</v>
      </c>
      <c r="D509" s="6">
        <v>6000072216</v>
      </c>
      <c r="E509" s="6" t="s">
        <v>49</v>
      </c>
      <c r="F509" s="6" t="s">
        <v>7</v>
      </c>
      <c r="G509" s="7">
        <v>45769</v>
      </c>
      <c r="H509" s="40" t="s">
        <v>170</v>
      </c>
      <c r="I509" s="6">
        <v>2025</v>
      </c>
      <c r="J509" s="6">
        <v>28</v>
      </c>
      <c r="K509" s="6" t="s">
        <v>157</v>
      </c>
      <c r="L509" s="6" t="s">
        <v>63</v>
      </c>
      <c r="M509" s="8">
        <v>293.25</v>
      </c>
    </row>
    <row r="510" spans="3:13" s="17" customFormat="1" x14ac:dyDescent="0.25">
      <c r="C510" s="5">
        <v>508</v>
      </c>
      <c r="D510" s="10">
        <v>6000072221</v>
      </c>
      <c r="E510" s="10" t="s">
        <v>66</v>
      </c>
      <c r="F510" s="10" t="s">
        <v>17</v>
      </c>
      <c r="G510" s="11">
        <v>45769</v>
      </c>
      <c r="H510" s="40" t="s">
        <v>170</v>
      </c>
      <c r="I510" s="6">
        <v>2025</v>
      </c>
      <c r="J510" s="6">
        <v>28</v>
      </c>
      <c r="K510" s="6" t="s">
        <v>157</v>
      </c>
      <c r="L510" s="6" t="s">
        <v>63</v>
      </c>
      <c r="M510" s="12">
        <v>149040</v>
      </c>
    </row>
    <row r="511" spans="3:13" s="17" customFormat="1" x14ac:dyDescent="0.25">
      <c r="C511" s="9">
        <v>509</v>
      </c>
      <c r="D511" s="6">
        <v>6000072370</v>
      </c>
      <c r="E511" s="6" t="s">
        <v>27</v>
      </c>
      <c r="F511" s="6" t="s">
        <v>28</v>
      </c>
      <c r="G511" s="7">
        <v>45770</v>
      </c>
      <c r="H511" s="40" t="s">
        <v>170</v>
      </c>
      <c r="I511" s="6">
        <v>2025</v>
      </c>
      <c r="J511" s="6">
        <v>28</v>
      </c>
      <c r="K511" s="6" t="s">
        <v>157</v>
      </c>
      <c r="L511" s="6" t="s">
        <v>63</v>
      </c>
      <c r="M511" s="8">
        <v>2794.5</v>
      </c>
    </row>
    <row r="512" spans="3:13" s="17" customFormat="1" x14ac:dyDescent="0.25">
      <c r="C512" s="5">
        <v>510</v>
      </c>
      <c r="D512" s="10">
        <v>6000072789</v>
      </c>
      <c r="E512" s="10" t="s">
        <v>74</v>
      </c>
      <c r="F512" s="10" t="s">
        <v>20</v>
      </c>
      <c r="G512" s="11">
        <v>45775</v>
      </c>
      <c r="H512" s="40" t="s">
        <v>170</v>
      </c>
      <c r="I512" s="6">
        <v>2025</v>
      </c>
      <c r="J512" s="6">
        <v>28</v>
      </c>
      <c r="K512" s="6" t="s">
        <v>157</v>
      </c>
      <c r="L512" s="6" t="s">
        <v>63</v>
      </c>
      <c r="M512" s="12">
        <v>63.25</v>
      </c>
    </row>
    <row r="513" spans="3:13" s="17" customFormat="1" x14ac:dyDescent="0.25">
      <c r="C513" s="5">
        <v>511</v>
      </c>
      <c r="D513" s="6">
        <v>6000073074</v>
      </c>
      <c r="E513" s="6" t="s">
        <v>171</v>
      </c>
      <c r="F513" s="6" t="s">
        <v>20</v>
      </c>
      <c r="G513" s="7">
        <v>45777</v>
      </c>
      <c r="H513" s="40" t="s">
        <v>170</v>
      </c>
      <c r="I513" s="6">
        <v>2025</v>
      </c>
      <c r="J513" s="6">
        <v>28</v>
      </c>
      <c r="K513" s="6" t="s">
        <v>157</v>
      </c>
      <c r="L513" s="6" t="s">
        <v>63</v>
      </c>
      <c r="M513" s="8">
        <v>8165</v>
      </c>
    </row>
    <row r="514" spans="3:13" s="17" customFormat="1" x14ac:dyDescent="0.25">
      <c r="C514" s="9">
        <v>512</v>
      </c>
      <c r="D514" s="10">
        <v>6000073104</v>
      </c>
      <c r="E514" s="10" t="s">
        <v>66</v>
      </c>
      <c r="F514" s="10" t="s">
        <v>6</v>
      </c>
      <c r="G514" s="11">
        <v>45777</v>
      </c>
      <c r="H514" s="40" t="s">
        <v>170</v>
      </c>
      <c r="I514" s="6">
        <v>2025</v>
      </c>
      <c r="J514" s="6">
        <v>28</v>
      </c>
      <c r="K514" s="6" t="s">
        <v>157</v>
      </c>
      <c r="L514" s="6" t="s">
        <v>63</v>
      </c>
      <c r="M514" s="12">
        <v>16715.25</v>
      </c>
    </row>
    <row r="515" spans="3:13" s="17" customFormat="1" x14ac:dyDescent="0.25">
      <c r="C515" s="5">
        <v>513</v>
      </c>
      <c r="D515" s="6">
        <v>6000073120</v>
      </c>
      <c r="E515" s="6" t="s">
        <v>29</v>
      </c>
      <c r="F515" s="6" t="s">
        <v>6</v>
      </c>
      <c r="G515" s="7">
        <v>45777</v>
      </c>
      <c r="H515" s="40" t="s">
        <v>170</v>
      </c>
      <c r="I515" s="6">
        <v>2025</v>
      </c>
      <c r="J515" s="6">
        <v>28</v>
      </c>
      <c r="K515" s="6" t="s">
        <v>157</v>
      </c>
      <c r="L515" s="6" t="s">
        <v>63</v>
      </c>
      <c r="M515" s="8">
        <v>8004</v>
      </c>
    </row>
    <row r="516" spans="3:13" s="17" customFormat="1" x14ac:dyDescent="0.25">
      <c r="C516" s="5">
        <v>514</v>
      </c>
      <c r="D516" s="10">
        <v>6000073478</v>
      </c>
      <c r="E516" s="10" t="s">
        <v>66</v>
      </c>
      <c r="F516" s="10" t="s">
        <v>6</v>
      </c>
      <c r="G516" s="11">
        <v>45782</v>
      </c>
      <c r="H516" s="40" t="s">
        <v>172</v>
      </c>
      <c r="I516" s="6">
        <v>2025</v>
      </c>
      <c r="J516" s="6">
        <v>29</v>
      </c>
      <c r="K516" s="6" t="s">
        <v>157</v>
      </c>
      <c r="L516" s="6" t="s">
        <v>63</v>
      </c>
      <c r="M516" s="12">
        <v>1541</v>
      </c>
    </row>
    <row r="517" spans="3:13" s="17" customFormat="1" x14ac:dyDescent="0.25">
      <c r="C517" s="9">
        <v>515</v>
      </c>
      <c r="D517" s="6">
        <v>6000073582</v>
      </c>
      <c r="E517" s="6" t="s">
        <v>74</v>
      </c>
      <c r="F517" s="6" t="s">
        <v>31</v>
      </c>
      <c r="G517" s="7">
        <v>45783</v>
      </c>
      <c r="H517" s="40" t="s">
        <v>172</v>
      </c>
      <c r="I517" s="6">
        <v>2025</v>
      </c>
      <c r="J517" s="6">
        <v>29</v>
      </c>
      <c r="K517" s="6" t="s">
        <v>157</v>
      </c>
      <c r="L517" s="6" t="s">
        <v>63</v>
      </c>
      <c r="M517" s="8">
        <v>124.2</v>
      </c>
    </row>
    <row r="518" spans="3:13" s="17" customFormat="1" x14ac:dyDescent="0.25">
      <c r="C518" s="5">
        <v>516</v>
      </c>
      <c r="D518" s="10">
        <v>6000073591</v>
      </c>
      <c r="E518" s="10" t="s">
        <v>74</v>
      </c>
      <c r="F518" s="10" t="s">
        <v>100</v>
      </c>
      <c r="G518" s="11">
        <v>45783</v>
      </c>
      <c r="H518" s="40" t="s">
        <v>172</v>
      </c>
      <c r="I518" s="6">
        <v>2025</v>
      </c>
      <c r="J518" s="6">
        <v>29</v>
      </c>
      <c r="K518" s="6" t="s">
        <v>157</v>
      </c>
      <c r="L518" s="6" t="s">
        <v>63</v>
      </c>
      <c r="M518" s="12">
        <v>587.65</v>
      </c>
    </row>
    <row r="519" spans="3:13" s="17" customFormat="1" x14ac:dyDescent="0.25">
      <c r="C519" s="5">
        <v>517</v>
      </c>
      <c r="D519" s="6">
        <v>6000073661</v>
      </c>
      <c r="E519" s="6" t="s">
        <v>92</v>
      </c>
      <c r="F519" s="6" t="s">
        <v>6</v>
      </c>
      <c r="G519" s="7">
        <v>45783</v>
      </c>
      <c r="H519" s="40" t="s">
        <v>172</v>
      </c>
      <c r="I519" s="6">
        <v>2025</v>
      </c>
      <c r="J519" s="6">
        <v>29</v>
      </c>
      <c r="K519" s="6" t="s">
        <v>157</v>
      </c>
      <c r="L519" s="6" t="s">
        <v>63</v>
      </c>
      <c r="M519" s="8">
        <v>540.5</v>
      </c>
    </row>
    <row r="520" spans="3:13" s="17" customFormat="1" x14ac:dyDescent="0.25">
      <c r="C520" s="9">
        <v>518</v>
      </c>
      <c r="D520" s="10">
        <v>6000073708</v>
      </c>
      <c r="E520" s="10" t="s">
        <v>14</v>
      </c>
      <c r="F520" s="10" t="s">
        <v>6</v>
      </c>
      <c r="G520" s="11">
        <v>45783</v>
      </c>
      <c r="H520" s="40" t="s">
        <v>172</v>
      </c>
      <c r="I520" s="6">
        <v>2025</v>
      </c>
      <c r="J520" s="6">
        <v>29</v>
      </c>
      <c r="K520" s="6" t="s">
        <v>157</v>
      </c>
      <c r="L520" s="6" t="s">
        <v>63</v>
      </c>
      <c r="M520" s="12">
        <v>26487.95</v>
      </c>
    </row>
    <row r="521" spans="3:13" s="17" customFormat="1" x14ac:dyDescent="0.25">
      <c r="C521" s="5">
        <v>519</v>
      </c>
      <c r="D521" s="6">
        <v>6000073813</v>
      </c>
      <c r="E521" s="6" t="s">
        <v>19</v>
      </c>
      <c r="F521" s="6" t="s">
        <v>15</v>
      </c>
      <c r="G521" s="7">
        <v>45784</v>
      </c>
      <c r="H521" s="40" t="s">
        <v>172</v>
      </c>
      <c r="I521" s="6">
        <v>2025</v>
      </c>
      <c r="J521" s="6">
        <v>29</v>
      </c>
      <c r="K521" s="6" t="s">
        <v>157</v>
      </c>
      <c r="L521" s="6" t="s">
        <v>63</v>
      </c>
      <c r="M521" s="8">
        <v>128989.75</v>
      </c>
    </row>
    <row r="522" spans="3:13" s="17" customFormat="1" x14ac:dyDescent="0.25">
      <c r="C522" s="5">
        <v>520</v>
      </c>
      <c r="D522" s="10">
        <v>6000073955</v>
      </c>
      <c r="E522" s="10" t="s">
        <v>14</v>
      </c>
      <c r="F522" s="10" t="s">
        <v>11</v>
      </c>
      <c r="G522" s="11">
        <v>45785</v>
      </c>
      <c r="H522" s="40" t="s">
        <v>172</v>
      </c>
      <c r="I522" s="6">
        <v>2025</v>
      </c>
      <c r="J522" s="6">
        <v>29</v>
      </c>
      <c r="K522" s="6" t="s">
        <v>157</v>
      </c>
      <c r="L522" s="6" t="s">
        <v>63</v>
      </c>
      <c r="M522" s="12">
        <v>16162.1</v>
      </c>
    </row>
    <row r="523" spans="3:13" s="17" customFormat="1" x14ac:dyDescent="0.25">
      <c r="C523" s="5">
        <v>521</v>
      </c>
      <c r="D523" s="6">
        <v>6000073991</v>
      </c>
      <c r="E523" s="6" t="s">
        <v>97</v>
      </c>
      <c r="F523" s="6" t="s">
        <v>6</v>
      </c>
      <c r="G523" s="7">
        <v>45785</v>
      </c>
      <c r="H523" s="40" t="s">
        <v>172</v>
      </c>
      <c r="I523" s="6">
        <v>2025</v>
      </c>
      <c r="J523" s="6">
        <v>29</v>
      </c>
      <c r="K523" s="6" t="s">
        <v>157</v>
      </c>
      <c r="L523" s="6" t="s">
        <v>63</v>
      </c>
      <c r="M523" s="8">
        <v>625657.5</v>
      </c>
    </row>
    <row r="524" spans="3:13" s="17" customFormat="1" x14ac:dyDescent="0.25">
      <c r="C524" s="9">
        <v>522</v>
      </c>
      <c r="D524" s="10">
        <v>6000074574</v>
      </c>
      <c r="E524" s="10" t="s">
        <v>22</v>
      </c>
      <c r="F524" s="10" t="s">
        <v>6</v>
      </c>
      <c r="G524" s="11">
        <v>45785</v>
      </c>
      <c r="H524" s="41" t="s">
        <v>172</v>
      </c>
      <c r="I524" s="10">
        <v>2025</v>
      </c>
      <c r="J524" s="10">
        <v>29</v>
      </c>
      <c r="K524" s="10" t="s">
        <v>157</v>
      </c>
      <c r="L524" s="10" t="s">
        <v>63</v>
      </c>
      <c r="M524" s="12">
        <v>19854.75</v>
      </c>
    </row>
    <row r="525" spans="3:13" s="17" customFormat="1" x14ac:dyDescent="0.25">
      <c r="C525" s="5">
        <v>523</v>
      </c>
      <c r="D525" s="6"/>
      <c r="E525" s="6"/>
      <c r="F525" s="6"/>
      <c r="G525" s="7"/>
      <c r="H525" s="6"/>
      <c r="I525" s="6"/>
      <c r="J525" s="6"/>
      <c r="K525" s="6"/>
      <c r="L525" s="6"/>
      <c r="M525" s="8"/>
    </row>
    <row r="526" spans="3:13" s="17" customFormat="1" x14ac:dyDescent="0.25">
      <c r="C526" s="9">
        <v>524</v>
      </c>
      <c r="D526" s="10"/>
      <c r="E526" s="10"/>
      <c r="F526" s="10"/>
      <c r="G526" s="11"/>
      <c r="H526" s="10"/>
      <c r="I526" s="6"/>
      <c r="J526" s="6"/>
      <c r="K526" s="6"/>
      <c r="L526" s="6"/>
      <c r="M526" s="12"/>
    </row>
    <row r="527" spans="3:13" s="17" customFormat="1" x14ac:dyDescent="0.25">
      <c r="C527" s="5">
        <v>525</v>
      </c>
      <c r="D527" s="6"/>
      <c r="E527" s="6"/>
      <c r="F527" s="6"/>
      <c r="G527" s="7"/>
      <c r="H527" s="6"/>
      <c r="I527" s="6"/>
      <c r="J527" s="6"/>
      <c r="K527" s="6"/>
      <c r="L527" s="6"/>
      <c r="M527" s="8"/>
    </row>
    <row r="528" spans="3:13" s="17" customFormat="1" x14ac:dyDescent="0.25">
      <c r="C528" s="5">
        <v>526</v>
      </c>
      <c r="D528" s="10"/>
      <c r="E528" s="10"/>
      <c r="F528" s="10"/>
      <c r="G528" s="11"/>
      <c r="H528" s="10"/>
      <c r="I528" s="6"/>
      <c r="J528" s="6"/>
      <c r="K528" s="6"/>
      <c r="L528" s="6"/>
      <c r="M528" s="12"/>
    </row>
    <row r="529" spans="3:13" s="17" customFormat="1" x14ac:dyDescent="0.25">
      <c r="C529" s="9">
        <v>527</v>
      </c>
      <c r="D529" s="6"/>
      <c r="E529" s="6"/>
      <c r="F529" s="6"/>
      <c r="G529" s="7"/>
      <c r="H529" s="6"/>
      <c r="I529" s="6"/>
      <c r="J529" s="6"/>
      <c r="K529" s="6"/>
      <c r="L529" s="6"/>
      <c r="M529" s="8"/>
    </row>
    <row r="530" spans="3:13" s="17" customFormat="1" x14ac:dyDescent="0.25">
      <c r="C530" s="5">
        <v>528</v>
      </c>
      <c r="D530" s="10"/>
      <c r="E530" s="10"/>
      <c r="F530" s="10"/>
      <c r="G530" s="11"/>
      <c r="H530" s="10"/>
      <c r="I530" s="6"/>
      <c r="J530" s="6"/>
      <c r="K530" s="6"/>
      <c r="L530" s="6"/>
      <c r="M530" s="12"/>
    </row>
    <row r="531" spans="3:13" s="17" customFormat="1" x14ac:dyDescent="0.25">
      <c r="C531" s="5">
        <v>529</v>
      </c>
      <c r="D531" s="6"/>
      <c r="E531" s="6"/>
      <c r="F531" s="6"/>
      <c r="G531" s="7"/>
      <c r="H531" s="6"/>
      <c r="I531" s="6"/>
      <c r="J531" s="6"/>
      <c r="K531" s="6"/>
      <c r="L531" s="6"/>
      <c r="M531" s="8"/>
    </row>
    <row r="532" spans="3:13" s="17" customFormat="1" x14ac:dyDescent="0.25">
      <c r="C532" s="9">
        <v>530</v>
      </c>
      <c r="D532" s="10"/>
      <c r="E532" s="10"/>
      <c r="F532" s="10"/>
      <c r="G532" s="11"/>
      <c r="H532" s="10"/>
      <c r="I532" s="6"/>
      <c r="J532" s="6"/>
      <c r="K532" s="6"/>
      <c r="L532" s="6"/>
      <c r="M532" s="12"/>
    </row>
    <row r="533" spans="3:13" s="17" customFormat="1" x14ac:dyDescent="0.25">
      <c r="C533" s="5">
        <v>531</v>
      </c>
      <c r="D533" s="6"/>
      <c r="E533" s="6"/>
      <c r="F533" s="6"/>
      <c r="G533" s="7"/>
      <c r="H533" s="6"/>
      <c r="I533" s="6"/>
      <c r="J533" s="6"/>
      <c r="K533" s="6"/>
      <c r="L533" s="6"/>
      <c r="M533" s="8"/>
    </row>
    <row r="534" spans="3:13" s="17" customFormat="1" x14ac:dyDescent="0.25">
      <c r="C534" s="5">
        <v>532</v>
      </c>
      <c r="D534" s="10"/>
      <c r="E534" s="10"/>
      <c r="F534" s="10"/>
      <c r="G534" s="11"/>
      <c r="H534" s="10"/>
      <c r="I534" s="6"/>
      <c r="J534" s="6"/>
      <c r="K534" s="6"/>
      <c r="L534" s="6"/>
      <c r="M534" s="12"/>
    </row>
    <row r="535" spans="3:13" s="17" customFormat="1" x14ac:dyDescent="0.25">
      <c r="C535" s="9">
        <v>533</v>
      </c>
      <c r="D535" s="6"/>
      <c r="E535" s="6"/>
      <c r="F535" s="6"/>
      <c r="G535" s="7"/>
      <c r="H535" s="6"/>
      <c r="I535" s="6"/>
      <c r="J535" s="6"/>
      <c r="K535" s="6"/>
      <c r="L535" s="6"/>
      <c r="M535" s="8"/>
    </row>
    <row r="536" spans="3:13" s="17" customFormat="1" x14ac:dyDescent="0.25">
      <c r="C536" s="5">
        <v>534</v>
      </c>
      <c r="D536" s="10"/>
      <c r="E536" s="10"/>
      <c r="F536" s="10"/>
      <c r="G536" s="11"/>
      <c r="H536" s="10"/>
      <c r="I536" s="6"/>
      <c r="J536" s="6"/>
      <c r="K536" s="6"/>
      <c r="L536" s="6"/>
      <c r="M536" s="12"/>
    </row>
    <row r="537" spans="3:13" s="17" customFormat="1" x14ac:dyDescent="0.25">
      <c r="C537" s="5">
        <v>535</v>
      </c>
      <c r="D537" s="6"/>
      <c r="E537" s="6"/>
      <c r="F537" s="6"/>
      <c r="G537" s="7"/>
      <c r="H537" s="6"/>
      <c r="I537" s="6"/>
      <c r="J537" s="6"/>
      <c r="K537" s="6"/>
      <c r="L537" s="6"/>
      <c r="M537" s="8"/>
    </row>
    <row r="538" spans="3:13" s="17" customFormat="1" x14ac:dyDescent="0.25">
      <c r="C538" s="9">
        <v>536</v>
      </c>
      <c r="D538" s="10"/>
      <c r="E538" s="10"/>
      <c r="F538" s="10"/>
      <c r="G538" s="11"/>
      <c r="H538" s="10"/>
      <c r="I538" s="6"/>
      <c r="J538" s="6"/>
      <c r="K538" s="6"/>
      <c r="L538" s="6"/>
      <c r="M538" s="12"/>
    </row>
    <row r="539" spans="3:13" s="17" customFormat="1" x14ac:dyDescent="0.25">
      <c r="C539" s="5">
        <v>537</v>
      </c>
      <c r="D539" s="6"/>
      <c r="E539" s="6"/>
      <c r="F539" s="6"/>
      <c r="G539" s="7"/>
      <c r="H539" s="6"/>
      <c r="I539" s="6"/>
      <c r="J539" s="6"/>
      <c r="K539" s="6"/>
      <c r="L539" s="6"/>
      <c r="M539" s="8"/>
    </row>
    <row r="540" spans="3:13" s="17" customFormat="1" x14ac:dyDescent="0.25">
      <c r="C540" s="5">
        <v>538</v>
      </c>
      <c r="D540" s="10"/>
      <c r="E540" s="10"/>
      <c r="F540" s="10"/>
      <c r="G540" s="11"/>
      <c r="H540" s="10"/>
      <c r="I540" s="6"/>
      <c r="J540" s="6"/>
      <c r="K540" s="6"/>
      <c r="L540" s="6"/>
      <c r="M540" s="12"/>
    </row>
    <row r="541" spans="3:13" s="17" customFormat="1" x14ac:dyDescent="0.25">
      <c r="C541" s="9">
        <v>539</v>
      </c>
      <c r="D541" s="6"/>
      <c r="E541" s="6"/>
      <c r="F541" s="6"/>
      <c r="G541" s="7"/>
      <c r="H541" s="6"/>
      <c r="I541" s="6"/>
      <c r="J541" s="6"/>
      <c r="K541" s="6"/>
      <c r="L541" s="6"/>
      <c r="M541" s="8"/>
    </row>
    <row r="542" spans="3:13" s="17" customFormat="1" x14ac:dyDescent="0.25">
      <c r="C542" s="5">
        <v>540</v>
      </c>
      <c r="D542" s="10"/>
      <c r="E542" s="10"/>
      <c r="F542" s="10"/>
      <c r="G542" s="11"/>
      <c r="H542" s="10"/>
      <c r="I542" s="6"/>
      <c r="J542" s="6"/>
      <c r="K542" s="6"/>
      <c r="L542" s="6"/>
      <c r="M542" s="12"/>
    </row>
    <row r="543" spans="3:13" s="17" customFormat="1" x14ac:dyDescent="0.25">
      <c r="C543" s="5">
        <v>541</v>
      </c>
      <c r="D543" s="6"/>
      <c r="E543" s="6"/>
      <c r="F543" s="6"/>
      <c r="G543" s="7"/>
      <c r="H543" s="6"/>
      <c r="I543" s="6"/>
      <c r="J543" s="6"/>
      <c r="K543" s="6"/>
      <c r="L543" s="6"/>
      <c r="M543" s="8"/>
    </row>
    <row r="544" spans="3:13" s="17" customFormat="1" x14ac:dyDescent="0.25">
      <c r="C544" s="9">
        <v>542</v>
      </c>
      <c r="D544" s="10"/>
      <c r="E544" s="10"/>
      <c r="F544" s="10"/>
      <c r="G544" s="11"/>
      <c r="H544" s="10"/>
      <c r="I544" s="6"/>
      <c r="J544" s="6"/>
      <c r="K544" s="6"/>
      <c r="L544" s="6"/>
      <c r="M544" s="12"/>
    </row>
    <row r="545" spans="3:13" s="17" customFormat="1" x14ac:dyDescent="0.25">
      <c r="C545" s="5">
        <v>543</v>
      </c>
      <c r="D545" s="6"/>
      <c r="E545" s="6"/>
      <c r="F545" s="6"/>
      <c r="G545" s="7"/>
      <c r="H545" s="6"/>
      <c r="I545" s="6"/>
      <c r="J545" s="6"/>
      <c r="K545" s="6"/>
      <c r="L545" s="6"/>
      <c r="M545" s="8"/>
    </row>
    <row r="546" spans="3:13" s="17" customFormat="1" x14ac:dyDescent="0.25">
      <c r="C546" s="5">
        <v>544</v>
      </c>
      <c r="D546" s="10"/>
      <c r="E546" s="10"/>
      <c r="F546" s="10"/>
      <c r="G546" s="11"/>
      <c r="H546" s="10"/>
      <c r="I546" s="6"/>
      <c r="J546" s="6"/>
      <c r="K546" s="6"/>
      <c r="L546" s="6"/>
      <c r="M546" s="12"/>
    </row>
    <row r="547" spans="3:13" s="17" customFormat="1" x14ac:dyDescent="0.25">
      <c r="C547" s="9">
        <v>545</v>
      </c>
      <c r="D547" s="6"/>
      <c r="E547" s="6"/>
      <c r="F547" s="6"/>
      <c r="G547" s="7"/>
      <c r="H547" s="6"/>
      <c r="I547" s="6"/>
      <c r="J547" s="6"/>
      <c r="K547" s="6"/>
      <c r="L547" s="6"/>
      <c r="M547" s="8"/>
    </row>
    <row r="548" spans="3:13" s="17" customFormat="1" x14ac:dyDescent="0.25">
      <c r="C548" s="5">
        <v>546</v>
      </c>
      <c r="D548" s="10"/>
      <c r="E548" s="10"/>
      <c r="F548" s="10"/>
      <c r="G548" s="11"/>
      <c r="H548" s="10"/>
      <c r="I548" s="6"/>
      <c r="J548" s="6"/>
      <c r="K548" s="6"/>
      <c r="L548" s="6"/>
      <c r="M548" s="12"/>
    </row>
    <row r="549" spans="3:13" s="17" customFormat="1" x14ac:dyDescent="0.25">
      <c r="C549" s="5">
        <v>547</v>
      </c>
      <c r="D549" s="6"/>
      <c r="E549" s="6"/>
      <c r="F549" s="6"/>
      <c r="G549" s="7"/>
      <c r="H549" s="6"/>
      <c r="I549" s="6"/>
      <c r="J549" s="6"/>
      <c r="K549" s="6"/>
      <c r="L549" s="6"/>
      <c r="M549" s="8"/>
    </row>
    <row r="550" spans="3:13" s="17" customFormat="1" x14ac:dyDescent="0.25">
      <c r="C550" s="9">
        <v>548</v>
      </c>
      <c r="D550" s="10"/>
      <c r="E550" s="10"/>
      <c r="F550" s="10"/>
      <c r="G550" s="11"/>
      <c r="H550" s="10"/>
      <c r="I550" s="6"/>
      <c r="J550" s="6"/>
      <c r="K550" s="6"/>
      <c r="L550" s="6"/>
      <c r="M550" s="12"/>
    </row>
    <row r="551" spans="3:13" s="17" customFormat="1" x14ac:dyDescent="0.25">
      <c r="C551" s="5">
        <v>549</v>
      </c>
      <c r="D551" s="6"/>
      <c r="E551" s="6"/>
      <c r="F551" s="6"/>
      <c r="G551" s="7"/>
      <c r="H551" s="6"/>
      <c r="I551" s="6"/>
      <c r="J551" s="6"/>
      <c r="K551" s="6"/>
      <c r="L551" s="6"/>
      <c r="M551" s="8"/>
    </row>
    <row r="552" spans="3:13" s="17" customFormat="1" x14ac:dyDescent="0.25">
      <c r="C552" s="5">
        <v>550</v>
      </c>
      <c r="D552" s="10"/>
      <c r="E552" s="10"/>
      <c r="F552" s="10"/>
      <c r="G552" s="11"/>
      <c r="H552" s="10"/>
      <c r="I552" s="6"/>
      <c r="J552" s="6"/>
      <c r="K552" s="6"/>
      <c r="L552" s="6"/>
      <c r="M552" s="12"/>
    </row>
    <row r="553" spans="3:13" s="17" customFormat="1" x14ac:dyDescent="0.25">
      <c r="C553" s="9">
        <v>551</v>
      </c>
      <c r="D553" s="6"/>
      <c r="E553" s="6"/>
      <c r="F553" s="6"/>
      <c r="G553" s="7"/>
      <c r="H553" s="6"/>
      <c r="I553" s="6"/>
      <c r="J553" s="6"/>
      <c r="K553" s="6"/>
      <c r="L553" s="6"/>
      <c r="M553" s="8"/>
    </row>
    <row r="554" spans="3:13" s="17" customFormat="1" x14ac:dyDescent="0.25">
      <c r="C554" s="5">
        <v>552</v>
      </c>
      <c r="D554" s="10"/>
      <c r="E554" s="10"/>
      <c r="F554" s="10"/>
      <c r="G554" s="11"/>
      <c r="H554" s="10"/>
      <c r="I554" s="6"/>
      <c r="J554" s="6"/>
      <c r="K554" s="6"/>
      <c r="L554" s="6"/>
      <c r="M554" s="12"/>
    </row>
    <row r="555" spans="3:13" s="17" customFormat="1" x14ac:dyDescent="0.25">
      <c r="C555" s="5">
        <v>553</v>
      </c>
      <c r="D555" s="6"/>
      <c r="E555" s="6"/>
      <c r="F555" s="6"/>
      <c r="G555" s="7"/>
      <c r="H555" s="6"/>
      <c r="I555" s="6"/>
      <c r="J555" s="6"/>
      <c r="K555" s="6"/>
      <c r="L555" s="6"/>
      <c r="M555" s="8"/>
    </row>
    <row r="556" spans="3:13" s="17" customFormat="1" x14ac:dyDescent="0.25">
      <c r="C556" s="9">
        <v>554</v>
      </c>
      <c r="D556" s="10"/>
      <c r="E556" s="10"/>
      <c r="F556" s="10"/>
      <c r="G556" s="11"/>
      <c r="H556" s="10"/>
      <c r="I556" s="6"/>
      <c r="J556" s="6"/>
      <c r="K556" s="6"/>
      <c r="L556" s="6"/>
      <c r="M556" s="12"/>
    </row>
    <row r="557" spans="3:13" s="17" customFormat="1" x14ac:dyDescent="0.25">
      <c r="C557" s="5">
        <v>555</v>
      </c>
      <c r="D557" s="6"/>
      <c r="E557" s="6"/>
      <c r="F557" s="6"/>
      <c r="G557" s="7"/>
      <c r="H557" s="6"/>
      <c r="I557" s="6"/>
      <c r="J557" s="6"/>
      <c r="K557" s="6"/>
      <c r="L557" s="6"/>
      <c r="M557" s="8"/>
    </row>
    <row r="558" spans="3:13" s="17" customFormat="1" x14ac:dyDescent="0.25">
      <c r="C558" s="5">
        <v>556</v>
      </c>
      <c r="D558" s="10"/>
      <c r="E558" s="10"/>
      <c r="F558" s="10"/>
      <c r="G558" s="11"/>
      <c r="H558" s="10"/>
      <c r="I558" s="6"/>
      <c r="J558" s="6"/>
      <c r="K558" s="6"/>
      <c r="L558" s="6"/>
      <c r="M558" s="12"/>
    </row>
    <row r="559" spans="3:13" s="17" customFormat="1" x14ac:dyDescent="0.25">
      <c r="C559" s="9">
        <v>557</v>
      </c>
      <c r="D559" s="6"/>
      <c r="E559" s="6"/>
      <c r="F559" s="6"/>
      <c r="G559" s="7"/>
      <c r="H559" s="6"/>
      <c r="I559" s="6"/>
      <c r="J559" s="6"/>
      <c r="K559" s="6"/>
      <c r="L559" s="6"/>
      <c r="M559" s="8"/>
    </row>
    <row r="560" spans="3:13" s="17" customFormat="1" x14ac:dyDescent="0.25">
      <c r="C560" s="5">
        <v>558</v>
      </c>
      <c r="D560" s="10"/>
      <c r="E560" s="10"/>
      <c r="F560" s="10"/>
      <c r="G560" s="11"/>
      <c r="H560" s="10"/>
      <c r="I560" s="6"/>
      <c r="J560" s="6"/>
      <c r="K560" s="6"/>
      <c r="L560" s="6"/>
      <c r="M560" s="12"/>
    </row>
    <row r="561" spans="3:13" s="17" customFormat="1" x14ac:dyDescent="0.25">
      <c r="C561" s="5">
        <v>559</v>
      </c>
      <c r="D561" s="6"/>
      <c r="E561" s="6"/>
      <c r="F561" s="6"/>
      <c r="G561" s="7"/>
      <c r="H561" s="6"/>
      <c r="I561" s="6"/>
      <c r="J561" s="6"/>
      <c r="K561" s="6"/>
      <c r="L561" s="6"/>
      <c r="M561" s="8"/>
    </row>
    <row r="562" spans="3:13" s="17" customFormat="1" x14ac:dyDescent="0.25">
      <c r="C562" s="9">
        <v>560</v>
      </c>
      <c r="D562" s="10"/>
      <c r="E562" s="10"/>
      <c r="F562" s="10"/>
      <c r="G562" s="11"/>
      <c r="H562" s="10"/>
      <c r="I562" s="6"/>
      <c r="J562" s="6"/>
      <c r="K562" s="6"/>
      <c r="L562" s="6"/>
      <c r="M562" s="12"/>
    </row>
    <row r="563" spans="3:13" s="17" customFormat="1" x14ac:dyDescent="0.25">
      <c r="C563" s="5">
        <v>561</v>
      </c>
      <c r="D563" s="6"/>
      <c r="E563" s="6"/>
      <c r="F563" s="6"/>
      <c r="G563" s="7"/>
      <c r="H563" s="6"/>
      <c r="I563" s="6"/>
      <c r="J563" s="6"/>
      <c r="K563" s="6"/>
      <c r="L563" s="6"/>
      <c r="M563" s="8"/>
    </row>
    <row r="564" spans="3:13" s="17" customFormat="1" x14ac:dyDescent="0.25">
      <c r="C564" s="5">
        <v>562</v>
      </c>
      <c r="D564" s="10"/>
      <c r="E564" s="10"/>
      <c r="F564" s="10"/>
      <c r="G564" s="11"/>
      <c r="H564" s="10"/>
      <c r="I564" s="6"/>
      <c r="J564" s="6"/>
      <c r="K564" s="6"/>
      <c r="L564" s="6"/>
      <c r="M564" s="12"/>
    </row>
    <row r="565" spans="3:13" s="17" customFormat="1" x14ac:dyDescent="0.25">
      <c r="C565" s="9">
        <v>563</v>
      </c>
      <c r="D565" s="6"/>
      <c r="E565" s="6"/>
      <c r="F565" s="6"/>
      <c r="G565" s="7"/>
      <c r="H565" s="6"/>
      <c r="I565" s="6"/>
      <c r="J565" s="6"/>
      <c r="K565" s="6"/>
      <c r="L565" s="6"/>
      <c r="M565" s="8"/>
    </row>
    <row r="566" spans="3:13" s="17" customFormat="1" x14ac:dyDescent="0.25">
      <c r="C566" s="5">
        <v>564</v>
      </c>
      <c r="D566" s="10"/>
      <c r="E566" s="10"/>
      <c r="F566" s="10"/>
      <c r="G566" s="11"/>
      <c r="H566" s="10"/>
      <c r="I566" s="6"/>
      <c r="J566" s="6"/>
      <c r="K566" s="6"/>
      <c r="L566" s="6"/>
      <c r="M566" s="12"/>
    </row>
    <row r="567" spans="3:13" s="17" customFormat="1" x14ac:dyDescent="0.25">
      <c r="C567" s="5">
        <v>565</v>
      </c>
      <c r="D567" s="6"/>
      <c r="E567" s="6"/>
      <c r="F567" s="6"/>
      <c r="G567" s="7"/>
      <c r="H567" s="6"/>
      <c r="I567" s="6"/>
      <c r="J567" s="6"/>
      <c r="K567" s="6"/>
      <c r="L567" s="6"/>
      <c r="M567" s="8"/>
    </row>
    <row r="568" spans="3:13" s="17" customFormat="1" x14ac:dyDescent="0.25">
      <c r="C568" s="9">
        <v>566</v>
      </c>
      <c r="D568" s="10"/>
      <c r="E568" s="10"/>
      <c r="F568" s="10"/>
      <c r="G568" s="11"/>
      <c r="H568" s="10"/>
      <c r="I568" s="6"/>
      <c r="J568" s="6"/>
      <c r="K568" s="6"/>
      <c r="L568" s="6"/>
      <c r="M568" s="12"/>
    </row>
    <row r="569" spans="3:13" s="17" customFormat="1" x14ac:dyDescent="0.25">
      <c r="C569" s="5">
        <v>567</v>
      </c>
      <c r="D569" s="6"/>
      <c r="E569" s="6"/>
      <c r="F569" s="6"/>
      <c r="G569" s="7"/>
      <c r="H569" s="6"/>
      <c r="I569" s="6"/>
      <c r="J569" s="6"/>
      <c r="K569" s="6"/>
      <c r="L569" s="6"/>
      <c r="M569" s="8"/>
    </row>
    <row r="570" spans="3:13" s="17" customFormat="1" x14ac:dyDescent="0.25">
      <c r="C570" s="5">
        <v>568</v>
      </c>
      <c r="D570" s="10"/>
      <c r="E570" s="10"/>
      <c r="F570" s="10"/>
      <c r="G570" s="11"/>
      <c r="H570" s="10"/>
      <c r="I570" s="6"/>
      <c r="J570" s="6"/>
      <c r="K570" s="6"/>
      <c r="L570" s="6"/>
      <c r="M570" s="12"/>
    </row>
    <row r="571" spans="3:13" s="17" customFormat="1" x14ac:dyDescent="0.25">
      <c r="C571" s="9">
        <v>569</v>
      </c>
      <c r="D571" s="6"/>
      <c r="E571" s="6"/>
      <c r="F571" s="6"/>
      <c r="G571" s="7"/>
      <c r="H571" s="6"/>
      <c r="I571" s="6"/>
      <c r="J571" s="6"/>
      <c r="K571" s="6"/>
      <c r="L571" s="6"/>
      <c r="M571" s="8"/>
    </row>
    <row r="572" spans="3:13" s="17" customFormat="1" x14ac:dyDescent="0.25">
      <c r="C572" s="5">
        <v>570</v>
      </c>
      <c r="D572" s="10"/>
      <c r="E572" s="10"/>
      <c r="F572" s="10"/>
      <c r="G572" s="11"/>
      <c r="H572" s="10"/>
      <c r="I572" s="6"/>
      <c r="J572" s="6"/>
      <c r="K572" s="6"/>
      <c r="L572" s="6"/>
      <c r="M572" s="12"/>
    </row>
    <row r="573" spans="3:13" s="17" customFormat="1" x14ac:dyDescent="0.25">
      <c r="C573" s="5">
        <v>571</v>
      </c>
      <c r="D573" s="6"/>
      <c r="E573" s="6"/>
      <c r="F573" s="6"/>
      <c r="G573" s="7"/>
      <c r="H573" s="6"/>
      <c r="I573" s="6"/>
      <c r="J573" s="6"/>
      <c r="K573" s="6"/>
      <c r="L573" s="6"/>
      <c r="M573" s="8"/>
    </row>
    <row r="574" spans="3:13" s="17" customFormat="1" x14ac:dyDescent="0.25">
      <c r="C574" s="9">
        <v>572</v>
      </c>
      <c r="D574" s="10"/>
      <c r="E574" s="10"/>
      <c r="F574" s="10"/>
      <c r="G574" s="11"/>
      <c r="H574" s="10"/>
      <c r="I574" s="6"/>
      <c r="J574" s="6"/>
      <c r="K574" s="6"/>
      <c r="L574" s="6"/>
      <c r="M574" s="12"/>
    </row>
    <row r="575" spans="3:13" s="17" customFormat="1" x14ac:dyDescent="0.25">
      <c r="C575" s="5">
        <v>573</v>
      </c>
      <c r="D575" s="6"/>
      <c r="E575" s="6"/>
      <c r="F575" s="6"/>
      <c r="G575" s="7"/>
      <c r="H575" s="6"/>
      <c r="I575" s="6"/>
      <c r="J575" s="6"/>
      <c r="K575" s="6"/>
      <c r="L575" s="6"/>
      <c r="M575" s="8"/>
    </row>
    <row r="576" spans="3:13" s="17" customFormat="1" x14ac:dyDescent="0.25">
      <c r="C576" s="5">
        <v>574</v>
      </c>
      <c r="D576" s="10"/>
      <c r="E576" s="10"/>
      <c r="F576" s="10"/>
      <c r="G576" s="11"/>
      <c r="H576" s="10"/>
      <c r="I576" s="6"/>
      <c r="J576" s="6"/>
      <c r="K576" s="6"/>
      <c r="L576" s="6"/>
      <c r="M576" s="12"/>
    </row>
    <row r="577" spans="3:13" s="17" customFormat="1" x14ac:dyDescent="0.25">
      <c r="C577" s="9">
        <v>575</v>
      </c>
      <c r="D577" s="6"/>
      <c r="E577" s="6"/>
      <c r="F577" s="6"/>
      <c r="G577" s="7"/>
      <c r="H577" s="6"/>
      <c r="I577" s="6"/>
      <c r="J577" s="6"/>
      <c r="K577" s="6"/>
      <c r="L577" s="6"/>
      <c r="M577" s="8"/>
    </row>
    <row r="578" spans="3:13" s="17" customFormat="1" x14ac:dyDescent="0.25">
      <c r="C578" s="5">
        <v>576</v>
      </c>
      <c r="D578" s="10"/>
      <c r="E578" s="10"/>
      <c r="F578" s="10"/>
      <c r="G578" s="11"/>
      <c r="H578" s="10"/>
      <c r="I578" s="6"/>
      <c r="J578" s="6"/>
      <c r="K578" s="6"/>
      <c r="L578" s="6"/>
      <c r="M578" s="12"/>
    </row>
    <row r="579" spans="3:13" s="17" customFormat="1" x14ac:dyDescent="0.25">
      <c r="C579" s="5">
        <v>577</v>
      </c>
      <c r="D579" s="6"/>
      <c r="E579" s="6"/>
      <c r="F579" s="6"/>
      <c r="G579" s="7"/>
      <c r="H579" s="6"/>
      <c r="I579" s="6"/>
      <c r="J579" s="6"/>
      <c r="K579" s="6"/>
      <c r="L579" s="6"/>
      <c r="M579" s="8"/>
    </row>
    <row r="580" spans="3:13" s="17" customFormat="1" x14ac:dyDescent="0.25">
      <c r="C580" s="9">
        <v>578</v>
      </c>
      <c r="D580" s="10"/>
      <c r="E580" s="10"/>
      <c r="F580" s="10"/>
      <c r="G580" s="11"/>
      <c r="H580" s="10"/>
      <c r="I580" s="6"/>
      <c r="J580" s="6"/>
      <c r="K580" s="6"/>
      <c r="L580" s="6"/>
      <c r="M580" s="12"/>
    </row>
    <row r="581" spans="3:13" ht="13.5" customHeight="1" x14ac:dyDescent="0.2"/>
    <row r="582" spans="3:13" ht="13.5" customHeight="1" x14ac:dyDescent="0.2"/>
    <row r="583" spans="3:13" ht="13.5" customHeight="1" x14ac:dyDescent="0.2"/>
    <row r="584" spans="3:13" ht="13.5" customHeight="1" x14ac:dyDescent="0.2"/>
    <row r="585" spans="3:13" ht="13.5" customHeight="1" x14ac:dyDescent="0.2"/>
    <row r="586" spans="3:13" ht="13.5" customHeight="1" x14ac:dyDescent="0.2"/>
    <row r="587" spans="3:13" ht="13.5" customHeight="1" x14ac:dyDescent="0.2"/>
    <row r="588" spans="3:13" ht="13.5" customHeight="1" x14ac:dyDescent="0.2"/>
    <row r="589" spans="3:13" ht="13.5" customHeight="1" x14ac:dyDescent="0.2"/>
    <row r="590" spans="3:13" ht="13.5" customHeight="1" x14ac:dyDescent="0.2"/>
    <row r="591" spans="3:13" ht="13.5" customHeight="1" x14ac:dyDescent="0.2"/>
    <row r="592" spans="3:13"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row r="1004" ht="13.5" customHeight="1" x14ac:dyDescent="0.2"/>
    <row r="1005" ht="13.5" customHeight="1" x14ac:dyDescent="0.2"/>
    <row r="1006" ht="13.5" customHeight="1" x14ac:dyDescent="0.2"/>
    <row r="1007" ht="13.5" customHeight="1" x14ac:dyDescent="0.2"/>
    <row r="1008" ht="13.5" customHeight="1" x14ac:dyDescent="0.2"/>
    <row r="1009" ht="13.5" customHeight="1" x14ac:dyDescent="0.2"/>
    <row r="1010" ht="13.5" customHeight="1" x14ac:dyDescent="0.2"/>
    <row r="1011" ht="13.5" customHeight="1" x14ac:dyDescent="0.2"/>
    <row r="1012" ht="13.5" customHeight="1" x14ac:dyDescent="0.2"/>
    <row r="1013" ht="13.5" customHeight="1" x14ac:dyDescent="0.2"/>
    <row r="1014" ht="13.5" customHeight="1" x14ac:dyDescent="0.2"/>
    <row r="1015" ht="13.5" customHeight="1" x14ac:dyDescent="0.2"/>
    <row r="1016" ht="13.5" customHeight="1" x14ac:dyDescent="0.2"/>
    <row r="1017" ht="13.5" customHeight="1" x14ac:dyDescent="0.2"/>
    <row r="1018" ht="13.5" customHeight="1" x14ac:dyDescent="0.2"/>
    <row r="1019" ht="13.5" customHeight="1" x14ac:dyDescent="0.2"/>
    <row r="1020" ht="13.5" customHeight="1" x14ac:dyDescent="0.2"/>
    <row r="1021" ht="13.5" customHeight="1" x14ac:dyDescent="0.2"/>
    <row r="1022" ht="13.5" customHeight="1" x14ac:dyDescent="0.2"/>
    <row r="1023" ht="13.5" customHeight="1" x14ac:dyDescent="0.2"/>
    <row r="1024" ht="13.5" customHeight="1" x14ac:dyDescent="0.2"/>
    <row r="1025" ht="13.5" customHeight="1" x14ac:dyDescent="0.2"/>
    <row r="1026" ht="13.5" customHeight="1" x14ac:dyDescent="0.2"/>
    <row r="1027" ht="13.5" customHeight="1" x14ac:dyDescent="0.2"/>
    <row r="1028" ht="13.5" customHeight="1" x14ac:dyDescent="0.2"/>
    <row r="1029" ht="13.5" customHeight="1" x14ac:dyDescent="0.2"/>
    <row r="1030" ht="13.5" customHeight="1" x14ac:dyDescent="0.2"/>
    <row r="1031" ht="13.5" customHeight="1" x14ac:dyDescent="0.2"/>
    <row r="1032" ht="13.5" customHeight="1" x14ac:dyDescent="0.2"/>
    <row r="1033" ht="13.5" customHeight="1" x14ac:dyDescent="0.2"/>
    <row r="1034" ht="13.5" customHeight="1" x14ac:dyDescent="0.2"/>
    <row r="1035" ht="13.5" customHeight="1" x14ac:dyDescent="0.2"/>
    <row r="1036" ht="13.5" customHeight="1" x14ac:dyDescent="0.2"/>
    <row r="1037" ht="13.5" customHeight="1" x14ac:dyDescent="0.2"/>
    <row r="1038" ht="13.5" customHeight="1" x14ac:dyDescent="0.2"/>
    <row r="1039" ht="13.5" customHeight="1" x14ac:dyDescent="0.2"/>
    <row r="1040" ht="13.5" customHeight="1" x14ac:dyDescent="0.2"/>
    <row r="1041" ht="13.5" customHeight="1" x14ac:dyDescent="0.2"/>
    <row r="1042" ht="13.5" customHeight="1" x14ac:dyDescent="0.2"/>
    <row r="1043" ht="13.5" customHeight="1" x14ac:dyDescent="0.2"/>
    <row r="1044" ht="13.5" customHeight="1" x14ac:dyDescent="0.2"/>
    <row r="1045" ht="13.5" customHeight="1" x14ac:dyDescent="0.2"/>
    <row r="1046" ht="13.5" customHeight="1" x14ac:dyDescent="0.2"/>
    <row r="1047" ht="13.5" customHeight="1" x14ac:dyDescent="0.2"/>
    <row r="1048" ht="13.5" customHeight="1" x14ac:dyDescent="0.2"/>
    <row r="1049" ht="13.5" customHeight="1" x14ac:dyDescent="0.2"/>
    <row r="1050" ht="13.5" customHeight="1" x14ac:dyDescent="0.2"/>
    <row r="1051" ht="13.5" customHeight="1" x14ac:dyDescent="0.2"/>
    <row r="1052" ht="13.5" customHeight="1" x14ac:dyDescent="0.2"/>
    <row r="1053" ht="13.5" customHeight="1" x14ac:dyDescent="0.2"/>
    <row r="1054" ht="13.5" customHeight="1" x14ac:dyDescent="0.2"/>
    <row r="1055" ht="13.5" customHeight="1" x14ac:dyDescent="0.2"/>
    <row r="1056" ht="13.5" customHeight="1" x14ac:dyDescent="0.2"/>
    <row r="1057" ht="13.5" customHeight="1" x14ac:dyDescent="0.2"/>
    <row r="1058" ht="13.5" customHeight="1" x14ac:dyDescent="0.2"/>
    <row r="1059" ht="13.5" customHeight="1" x14ac:dyDescent="0.2"/>
    <row r="1060" ht="13.5" customHeight="1" x14ac:dyDescent="0.2"/>
    <row r="1061" ht="13.5" customHeight="1" x14ac:dyDescent="0.2"/>
    <row r="1062" ht="13.5" customHeight="1" x14ac:dyDescent="0.2"/>
    <row r="1063" ht="13.5" customHeight="1" x14ac:dyDescent="0.2"/>
    <row r="1064" ht="13.5" customHeight="1" x14ac:dyDescent="0.2"/>
    <row r="1065" ht="13.5" customHeight="1" x14ac:dyDescent="0.2"/>
    <row r="1066" ht="13.5" customHeight="1" x14ac:dyDescent="0.2"/>
    <row r="1067" ht="13.5" customHeight="1" x14ac:dyDescent="0.2"/>
    <row r="1068" ht="13.5" customHeight="1" x14ac:dyDescent="0.2"/>
    <row r="1069" ht="13.5" customHeight="1" x14ac:dyDescent="0.2"/>
    <row r="1070" ht="13.5" customHeight="1" x14ac:dyDescent="0.2"/>
    <row r="1071" ht="13.5" customHeight="1" x14ac:dyDescent="0.2"/>
    <row r="1072" ht="13.5" customHeight="1" x14ac:dyDescent="0.2"/>
    <row r="1073" ht="13.5" customHeight="1" x14ac:dyDescent="0.2"/>
    <row r="1074" ht="13.5" customHeight="1" x14ac:dyDescent="0.2"/>
    <row r="1075" ht="13.5" customHeight="1" x14ac:dyDescent="0.2"/>
    <row r="1076" ht="13.5" customHeight="1" x14ac:dyDescent="0.2"/>
    <row r="1077" ht="13.5" customHeight="1" x14ac:dyDescent="0.2"/>
  </sheetData>
  <conditionalFormatting sqref="D1 D581:D1048576">
    <cfRule type="duplicateValues" dxfId="0" priority="10"/>
  </conditionalFormatting>
  <pageMargins left="0.7" right="0.7" top="0.75" bottom="0.75" header="0" footer="0"/>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A3DE7-B12D-405D-AEAB-F5AEB630296D}">
  <dimension ref="I52"/>
  <sheetViews>
    <sheetView rightToLeft="1" tabSelected="1" view="pageBreakPreview" zoomScale="90" zoomScaleNormal="80" zoomScaleSheetLayoutView="90" workbookViewId="0"/>
  </sheetViews>
  <sheetFormatPr defaultColWidth="8.75" defaultRowHeight="14.25" x14ac:dyDescent="0.2"/>
  <cols>
    <col min="1" max="16384" width="8.75" style="39"/>
  </cols>
  <sheetData>
    <row r="52" spans="9:9" ht="23.25" x14ac:dyDescent="0.35">
      <c r="I52" s="77"/>
    </row>
  </sheetData>
  <pageMargins left="0.7" right="0.7" top="0.75" bottom="0.75" header="0.3" footer="0.3"/>
  <pageSetup paperSize="9" scale="6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4</vt:i4>
      </vt:variant>
      <vt:variant>
        <vt:lpstr>النطاقات المسماة</vt:lpstr>
      </vt:variant>
      <vt:variant>
        <vt:i4>6</vt:i4>
      </vt:variant>
    </vt:vector>
  </HeadingPairs>
  <TitlesOfParts>
    <vt:vector size="10" baseType="lpstr">
      <vt:lpstr>Main</vt:lpstr>
      <vt:lpstr>FILTER</vt:lpstr>
      <vt:lpstr>TABLE</vt:lpstr>
      <vt:lpstr>DASHBOARD</vt:lpstr>
      <vt:lpstr>FILTER!Criteria</vt:lpstr>
      <vt:lpstr>TABLE!Criteria</vt:lpstr>
      <vt:lpstr>FILTER!Extract</vt:lpstr>
      <vt:lpstr>TABLE!Extract</vt:lpstr>
      <vt:lpstr>DASHBOARD!Print_Area</vt:lpstr>
      <vt:lpstr>Main!Print_Area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ali</dc:creator>
  <cp:lastModifiedBy>hisham alg</cp:lastModifiedBy>
  <cp:lastPrinted>2025-05-20T12:22:44Z</cp:lastPrinted>
  <dcterms:created xsi:type="dcterms:W3CDTF">2023-10-05T08:20:33Z</dcterms:created>
  <dcterms:modified xsi:type="dcterms:W3CDTF">2025-05-27T08:34:00Z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2023-11-15T06:24:00Z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5eaba6f7-d15b-49fb-8357-02d0f1480be6</vt:lpwstr>
  </property>
  <property fmtid="{D5CDD505-2E9C-101B-9397-08002B2CF9AE}" pid="7" name="MSIP_Label_defa4170-0d19-0005-0004-bc88714345d2_ActionId">
    <vt:lpwstr>81180aac-2abd-4d09-9230-39fd1dab9d0c</vt:lpwstr>
  </property>
  <property fmtid="{D5CDD505-2E9C-101B-9397-08002B2CF9AE}" pid="8" name="MSIP_Label_defa4170-0d19-0005-0004-bc88714345d2_ContentBits">
    <vt:lpwstr>0</vt:lpwstr>
  </property>
</Properties>
</file>