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di\OneDrive\Desktop\"/>
    </mc:Choice>
  </mc:AlternateContent>
  <bookViews>
    <workbookView xWindow="0" yWindow="0" windowWidth="20490" windowHeight="7755" activeTab="1"/>
  </bookViews>
  <sheets>
    <sheet name="p_o_5" sheetId="12" r:id="rId1"/>
    <sheet name="PO5" sheetId="9" r:id="rId2"/>
  </sheets>
  <externalReferences>
    <externalReference r:id="rId3"/>
    <externalReference r:id="rId4"/>
  </externalReferences>
  <definedNames>
    <definedName name="A">#REF!</definedName>
    <definedName name="AA">#REF!</definedName>
    <definedName name="AL">#REF!</definedName>
    <definedName name="AM">#REF!</definedName>
    <definedName name="AP">#REF!</definedName>
    <definedName name="D">#REF!</definedName>
    <definedName name="DL">#REF!</definedName>
    <definedName name="F">#REF!</definedName>
    <definedName name="G">#REF!</definedName>
    <definedName name="GO">#REF!</definedName>
    <definedName name="M">#REF!</definedName>
    <definedName name="Sigma">#REF!</definedName>
    <definedName name="solver_adj" localSheetId="0" hidden="1">p_o_5!$AT$4:$AT$8</definedName>
    <definedName name="solver_adj" localSheetId="1" hidden="1">'PO5'!$AB$32:$AB$36</definedName>
    <definedName name="solver_cvg" localSheetId="0" hidden="1">0.0001</definedName>
    <definedName name="solver_cvg" localSheetId="1" hidden="1">"0/0001"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p_o_5!$AT$10</definedName>
    <definedName name="solver_lhs1" localSheetId="1" hidden="1">'PO5'!$AB$37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"0/075"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p_o_5!$AT$15</definedName>
    <definedName name="solver_opt" localSheetId="1" hidden="1">'PO5'!$AB$41</definedName>
    <definedName name="solver_pre" localSheetId="0" hidden="1">0.000001</definedName>
    <definedName name="solver_pre" localSheetId="1" hidden="1">"0/000001"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X">#REF!</definedName>
  </definedNames>
  <calcPr calcId="152511"/>
  <fileRecoveryPr repairLoad="1"/>
</workbook>
</file>

<file path=xl/calcChain.xml><?xml version="1.0" encoding="utf-8"?>
<calcChain xmlns="http://schemas.openxmlformats.org/spreadsheetml/2006/main">
  <c r="X100" i="12" l="1"/>
  <c r="W100" i="12"/>
  <c r="V100" i="12"/>
  <c r="U100" i="12"/>
  <c r="T100" i="12"/>
  <c r="X99" i="12"/>
  <c r="W99" i="12"/>
  <c r="V99" i="12"/>
  <c r="AB99" i="12" s="1"/>
  <c r="U99" i="12"/>
  <c r="T99" i="12"/>
  <c r="X98" i="12"/>
  <c r="W98" i="12"/>
  <c r="V98" i="12"/>
  <c r="U98" i="12"/>
  <c r="T98" i="12"/>
  <c r="X97" i="12"/>
  <c r="W97" i="12"/>
  <c r="V97" i="12"/>
  <c r="U97" i="12"/>
  <c r="T97" i="12"/>
  <c r="AC97" i="12" s="1"/>
  <c r="X96" i="12"/>
  <c r="W96" i="12"/>
  <c r="V96" i="12"/>
  <c r="U96" i="12"/>
  <c r="T96" i="12"/>
  <c r="X95" i="12"/>
  <c r="W95" i="12"/>
  <c r="V95" i="12"/>
  <c r="AB95" i="12" s="1"/>
  <c r="U95" i="12"/>
  <c r="T95" i="12"/>
  <c r="X94" i="12"/>
  <c r="W94" i="12"/>
  <c r="V94" i="12"/>
  <c r="U94" i="12"/>
  <c r="T94" i="12"/>
  <c r="X93" i="12"/>
  <c r="W93" i="12"/>
  <c r="V93" i="12"/>
  <c r="U93" i="12"/>
  <c r="T93" i="12"/>
  <c r="X92" i="12"/>
  <c r="W92" i="12"/>
  <c r="V92" i="12"/>
  <c r="U92" i="12"/>
  <c r="T92" i="12"/>
  <c r="X91" i="12"/>
  <c r="W91" i="12"/>
  <c r="V91" i="12"/>
  <c r="U91" i="12"/>
  <c r="T91" i="12"/>
  <c r="X90" i="12"/>
  <c r="W90" i="12"/>
  <c r="V90" i="12"/>
  <c r="U90" i="12"/>
  <c r="T90" i="12"/>
  <c r="X89" i="12"/>
  <c r="W89" i="12"/>
  <c r="V89" i="12"/>
  <c r="U89" i="12"/>
  <c r="T89" i="12"/>
  <c r="X88" i="12"/>
  <c r="W88" i="12"/>
  <c r="V88" i="12"/>
  <c r="U88" i="12"/>
  <c r="T88" i="12"/>
  <c r="X87" i="12"/>
  <c r="W87" i="12"/>
  <c r="V87" i="12"/>
  <c r="U87" i="12"/>
  <c r="T87" i="12"/>
  <c r="X86" i="12"/>
  <c r="W86" i="12"/>
  <c r="V86" i="12"/>
  <c r="U86" i="12"/>
  <c r="T86" i="12"/>
  <c r="X85" i="12"/>
  <c r="W85" i="12"/>
  <c r="V85" i="12"/>
  <c r="U85" i="12"/>
  <c r="T85" i="12"/>
  <c r="X84" i="12"/>
  <c r="W84" i="12"/>
  <c r="V84" i="12"/>
  <c r="U84" i="12"/>
  <c r="T84" i="12"/>
  <c r="X83" i="12"/>
  <c r="W83" i="12"/>
  <c r="V83" i="12"/>
  <c r="U83" i="12"/>
  <c r="T83" i="12"/>
  <c r="X82" i="12"/>
  <c r="W82" i="12"/>
  <c r="V82" i="12"/>
  <c r="U82" i="12"/>
  <c r="T82" i="12"/>
  <c r="X81" i="12"/>
  <c r="W81" i="12"/>
  <c r="V81" i="12"/>
  <c r="U81" i="12"/>
  <c r="T81" i="12"/>
  <c r="X80" i="12"/>
  <c r="W80" i="12"/>
  <c r="V80" i="12"/>
  <c r="U80" i="12"/>
  <c r="T80" i="12"/>
  <c r="X79" i="12"/>
  <c r="W79" i="12"/>
  <c r="V79" i="12"/>
  <c r="U79" i="12"/>
  <c r="T79" i="12"/>
  <c r="X78" i="12"/>
  <c r="W78" i="12"/>
  <c r="V78" i="12"/>
  <c r="U78" i="12"/>
  <c r="T78" i="12"/>
  <c r="X77" i="12"/>
  <c r="W77" i="12"/>
  <c r="V77" i="12"/>
  <c r="U77" i="12"/>
  <c r="T77" i="12"/>
  <c r="X76" i="12"/>
  <c r="W76" i="12"/>
  <c r="V76" i="12"/>
  <c r="U76" i="12"/>
  <c r="T76" i="12"/>
  <c r="X75" i="12"/>
  <c r="W75" i="12"/>
  <c r="V75" i="12"/>
  <c r="U75" i="12"/>
  <c r="T75" i="12"/>
  <c r="X74" i="12"/>
  <c r="W74" i="12"/>
  <c r="V74" i="12"/>
  <c r="U74" i="12"/>
  <c r="T74" i="12"/>
  <c r="X73" i="12"/>
  <c r="W73" i="12"/>
  <c r="V73" i="12"/>
  <c r="U73" i="12"/>
  <c r="T73" i="12"/>
  <c r="X72" i="12"/>
  <c r="W72" i="12"/>
  <c r="V72" i="12"/>
  <c r="U72" i="12"/>
  <c r="T72" i="12"/>
  <c r="X71" i="12"/>
  <c r="W71" i="12"/>
  <c r="V71" i="12"/>
  <c r="U71" i="12"/>
  <c r="T71" i="12"/>
  <c r="X70" i="12"/>
  <c r="W70" i="12"/>
  <c r="V70" i="12"/>
  <c r="U70" i="12"/>
  <c r="T70" i="12"/>
  <c r="X69" i="12"/>
  <c r="W69" i="12"/>
  <c r="V69" i="12"/>
  <c r="U69" i="12"/>
  <c r="T69" i="12"/>
  <c r="X68" i="12"/>
  <c r="W68" i="12"/>
  <c r="V68" i="12"/>
  <c r="U68" i="12"/>
  <c r="T68" i="12"/>
  <c r="X67" i="12"/>
  <c r="W67" i="12"/>
  <c r="V67" i="12"/>
  <c r="U67" i="12"/>
  <c r="T67" i="12"/>
  <c r="X66" i="12"/>
  <c r="W66" i="12"/>
  <c r="V66" i="12"/>
  <c r="U66" i="12"/>
  <c r="T66" i="12"/>
  <c r="X65" i="12"/>
  <c r="W65" i="12"/>
  <c r="V65" i="12"/>
  <c r="U65" i="12"/>
  <c r="T65" i="12"/>
  <c r="X64" i="12"/>
  <c r="W64" i="12"/>
  <c r="V64" i="12"/>
  <c r="U64" i="12"/>
  <c r="T64" i="12"/>
  <c r="X63" i="12"/>
  <c r="W63" i="12"/>
  <c r="V63" i="12"/>
  <c r="U63" i="12"/>
  <c r="T63" i="12"/>
  <c r="X62" i="12"/>
  <c r="W62" i="12"/>
  <c r="V62" i="12"/>
  <c r="U62" i="12"/>
  <c r="T62" i="12"/>
  <c r="X61" i="12"/>
  <c r="W61" i="12"/>
  <c r="V61" i="12"/>
  <c r="U61" i="12"/>
  <c r="T61" i="12"/>
  <c r="X60" i="12"/>
  <c r="W60" i="12"/>
  <c r="V60" i="12"/>
  <c r="U60" i="12"/>
  <c r="T60" i="12"/>
  <c r="X59" i="12"/>
  <c r="W59" i="12"/>
  <c r="V59" i="12"/>
  <c r="U59" i="12"/>
  <c r="T59" i="12"/>
  <c r="X58" i="12"/>
  <c r="W58" i="12"/>
  <c r="V58" i="12"/>
  <c r="U58" i="12"/>
  <c r="T58" i="12"/>
  <c r="X57" i="12"/>
  <c r="W57" i="12"/>
  <c r="V57" i="12"/>
  <c r="U57" i="12"/>
  <c r="T57" i="12"/>
  <c r="X56" i="12"/>
  <c r="W56" i="12"/>
  <c r="V56" i="12"/>
  <c r="U56" i="12"/>
  <c r="T56" i="12"/>
  <c r="X55" i="12"/>
  <c r="W55" i="12"/>
  <c r="V55" i="12"/>
  <c r="U55" i="12"/>
  <c r="T55" i="12"/>
  <c r="X54" i="12"/>
  <c r="W54" i="12"/>
  <c r="V54" i="12"/>
  <c r="U54" i="12"/>
  <c r="T54" i="12"/>
  <c r="X53" i="12"/>
  <c r="W53" i="12"/>
  <c r="V53" i="12"/>
  <c r="U53" i="12"/>
  <c r="T53" i="12"/>
  <c r="X52" i="12"/>
  <c r="W52" i="12"/>
  <c r="V52" i="12"/>
  <c r="U52" i="12"/>
  <c r="T52" i="12"/>
  <c r="X51" i="12"/>
  <c r="W51" i="12"/>
  <c r="V51" i="12"/>
  <c r="U51" i="12"/>
  <c r="T51" i="12"/>
  <c r="X50" i="12"/>
  <c r="W50" i="12"/>
  <c r="V50" i="12"/>
  <c r="U50" i="12"/>
  <c r="T50" i="12"/>
  <c r="K50" i="12"/>
  <c r="J50" i="12"/>
  <c r="I50" i="12"/>
  <c r="H50" i="12"/>
  <c r="G50" i="12"/>
  <c r="X49" i="12"/>
  <c r="W49" i="12"/>
  <c r="V49" i="12"/>
  <c r="U49" i="12"/>
  <c r="T49" i="12"/>
  <c r="K49" i="12"/>
  <c r="J49" i="12"/>
  <c r="I49" i="12"/>
  <c r="H49" i="12"/>
  <c r="G49" i="12"/>
  <c r="X48" i="12"/>
  <c r="W48" i="12"/>
  <c r="V48" i="12"/>
  <c r="U48" i="12"/>
  <c r="T48" i="12"/>
  <c r="K48" i="12"/>
  <c r="J48" i="12"/>
  <c r="I48" i="12"/>
  <c r="H48" i="12"/>
  <c r="G48" i="12"/>
  <c r="X47" i="12"/>
  <c r="W47" i="12"/>
  <c r="V47" i="12"/>
  <c r="U47" i="12"/>
  <c r="T47" i="12"/>
  <c r="K47" i="12"/>
  <c r="J47" i="12"/>
  <c r="I47" i="12"/>
  <c r="H47" i="12"/>
  <c r="G47" i="12"/>
  <c r="X46" i="12"/>
  <c r="W46" i="12"/>
  <c r="V46" i="12"/>
  <c r="U46" i="12"/>
  <c r="T46" i="12"/>
  <c r="K46" i="12"/>
  <c r="J46" i="12"/>
  <c r="I46" i="12"/>
  <c r="H46" i="12"/>
  <c r="G46" i="12"/>
  <c r="X45" i="12"/>
  <c r="W45" i="12"/>
  <c r="V45" i="12"/>
  <c r="U45" i="12"/>
  <c r="T45" i="12"/>
  <c r="K45" i="12"/>
  <c r="J45" i="12"/>
  <c r="I45" i="12"/>
  <c r="H45" i="12"/>
  <c r="G45" i="12"/>
  <c r="X44" i="12"/>
  <c r="W44" i="12"/>
  <c r="V44" i="12"/>
  <c r="U44" i="12"/>
  <c r="T44" i="12"/>
  <c r="K44" i="12"/>
  <c r="J44" i="12"/>
  <c r="I44" i="12"/>
  <c r="H44" i="12"/>
  <c r="G44" i="12"/>
  <c r="X43" i="12"/>
  <c r="W43" i="12"/>
  <c r="V43" i="12"/>
  <c r="U43" i="12"/>
  <c r="T43" i="12"/>
  <c r="K43" i="12"/>
  <c r="J43" i="12"/>
  <c r="I43" i="12"/>
  <c r="H43" i="12"/>
  <c r="G43" i="12"/>
  <c r="X42" i="12"/>
  <c r="W42" i="12"/>
  <c r="V42" i="12"/>
  <c r="U42" i="12"/>
  <c r="T42" i="12"/>
  <c r="K42" i="12"/>
  <c r="J42" i="12"/>
  <c r="I42" i="12"/>
  <c r="H42" i="12"/>
  <c r="G42" i="12"/>
  <c r="X41" i="12"/>
  <c r="W41" i="12"/>
  <c r="V41" i="12"/>
  <c r="U41" i="12"/>
  <c r="T41" i="12"/>
  <c r="K41" i="12"/>
  <c r="J41" i="12"/>
  <c r="I41" i="12"/>
  <c r="H41" i="12"/>
  <c r="G41" i="12"/>
  <c r="X40" i="12"/>
  <c r="W40" i="12"/>
  <c r="AC40" i="12" s="1"/>
  <c r="V40" i="12"/>
  <c r="U40" i="12"/>
  <c r="T40" i="12"/>
  <c r="K40" i="12"/>
  <c r="J40" i="12"/>
  <c r="I40" i="12"/>
  <c r="H40" i="12"/>
  <c r="G40" i="12"/>
  <c r="X39" i="12"/>
  <c r="W39" i="12"/>
  <c r="V39" i="12"/>
  <c r="U39" i="12"/>
  <c r="T39" i="12"/>
  <c r="K39" i="12"/>
  <c r="J39" i="12"/>
  <c r="I39" i="12"/>
  <c r="H39" i="12"/>
  <c r="G39" i="12"/>
  <c r="X38" i="12"/>
  <c r="W38" i="12"/>
  <c r="V38" i="12"/>
  <c r="U38" i="12"/>
  <c r="T38" i="12"/>
  <c r="K38" i="12"/>
  <c r="J38" i="12"/>
  <c r="I38" i="12"/>
  <c r="H38" i="12"/>
  <c r="G38" i="12"/>
  <c r="X37" i="12"/>
  <c r="W37" i="12"/>
  <c r="V37" i="12"/>
  <c r="U37" i="12"/>
  <c r="T37" i="12"/>
  <c r="K37" i="12"/>
  <c r="J37" i="12"/>
  <c r="I37" i="12"/>
  <c r="H37" i="12"/>
  <c r="G37" i="12"/>
  <c r="X36" i="12"/>
  <c r="W36" i="12"/>
  <c r="AC36" i="12" s="1"/>
  <c r="V36" i="12"/>
  <c r="U36" i="12"/>
  <c r="T36" i="12"/>
  <c r="K36" i="12"/>
  <c r="J36" i="12"/>
  <c r="I36" i="12"/>
  <c r="H36" i="12"/>
  <c r="G36" i="12"/>
  <c r="X35" i="12"/>
  <c r="W35" i="12"/>
  <c r="V35" i="12"/>
  <c r="U35" i="12"/>
  <c r="AA35" i="12" s="1"/>
  <c r="T35" i="12"/>
  <c r="K35" i="12"/>
  <c r="J35" i="12"/>
  <c r="I35" i="12"/>
  <c r="H35" i="12"/>
  <c r="G35" i="12"/>
  <c r="X34" i="12"/>
  <c r="W34" i="12"/>
  <c r="V34" i="12"/>
  <c r="U34" i="12"/>
  <c r="T34" i="12"/>
  <c r="K34" i="12"/>
  <c r="J34" i="12"/>
  <c r="I34" i="12"/>
  <c r="H34" i="12"/>
  <c r="G34" i="12"/>
  <c r="X33" i="12"/>
  <c r="W33" i="12"/>
  <c r="V33" i="12"/>
  <c r="U33" i="12"/>
  <c r="T33" i="12"/>
  <c r="K33" i="12"/>
  <c r="J33" i="12"/>
  <c r="I33" i="12"/>
  <c r="H33" i="12"/>
  <c r="G33" i="12"/>
  <c r="X32" i="12"/>
  <c r="W32" i="12"/>
  <c r="V32" i="12"/>
  <c r="U32" i="12"/>
  <c r="T32" i="12"/>
  <c r="K32" i="12"/>
  <c r="J32" i="12"/>
  <c r="I32" i="12"/>
  <c r="H32" i="12"/>
  <c r="G32" i="12"/>
  <c r="X31" i="12"/>
  <c r="W31" i="12"/>
  <c r="V31" i="12"/>
  <c r="U31" i="12"/>
  <c r="T31" i="12"/>
  <c r="K31" i="12"/>
  <c r="J31" i="12"/>
  <c r="I31" i="12"/>
  <c r="H31" i="12"/>
  <c r="G31" i="12"/>
  <c r="X30" i="12"/>
  <c r="W30" i="12"/>
  <c r="V30" i="12"/>
  <c r="U30" i="12"/>
  <c r="T30" i="12"/>
  <c r="K30" i="12"/>
  <c r="J30" i="12"/>
  <c r="I30" i="12"/>
  <c r="H30" i="12"/>
  <c r="G30" i="12"/>
  <c r="X29" i="12"/>
  <c r="W29" i="12"/>
  <c r="V29" i="12"/>
  <c r="U29" i="12"/>
  <c r="T29" i="12"/>
  <c r="K29" i="12"/>
  <c r="J29" i="12"/>
  <c r="I29" i="12"/>
  <c r="H29" i="12"/>
  <c r="G29" i="12"/>
  <c r="X28" i="12"/>
  <c r="W28" i="12"/>
  <c r="V28" i="12"/>
  <c r="U28" i="12"/>
  <c r="T28" i="12"/>
  <c r="K28" i="12"/>
  <c r="J28" i="12"/>
  <c r="I28" i="12"/>
  <c r="H28" i="12"/>
  <c r="G28" i="12"/>
  <c r="X27" i="12"/>
  <c r="W27" i="12"/>
  <c r="V27" i="12"/>
  <c r="U27" i="12"/>
  <c r="AB27" i="12" s="1"/>
  <c r="T27" i="12"/>
  <c r="K27" i="12"/>
  <c r="J27" i="12"/>
  <c r="I27" i="12"/>
  <c r="H27" i="12"/>
  <c r="G27" i="12"/>
  <c r="X26" i="12"/>
  <c r="W26" i="12"/>
  <c r="AC26" i="12" s="1"/>
  <c r="V26" i="12"/>
  <c r="U26" i="12"/>
  <c r="T26" i="12"/>
  <c r="K26" i="12"/>
  <c r="J26" i="12"/>
  <c r="I26" i="12"/>
  <c r="H26" i="12"/>
  <c r="G26" i="12"/>
  <c r="X25" i="12"/>
  <c r="W25" i="12"/>
  <c r="V25" i="12"/>
  <c r="U25" i="12"/>
  <c r="T25" i="12"/>
  <c r="K25" i="12"/>
  <c r="J25" i="12"/>
  <c r="I25" i="12"/>
  <c r="H25" i="12"/>
  <c r="G25" i="12"/>
  <c r="X24" i="12"/>
  <c r="W24" i="12"/>
  <c r="AC24" i="12" s="1"/>
  <c r="V24" i="12"/>
  <c r="U24" i="12"/>
  <c r="T24" i="12"/>
  <c r="K24" i="12"/>
  <c r="J24" i="12"/>
  <c r="I24" i="12"/>
  <c r="H24" i="12"/>
  <c r="G24" i="12"/>
  <c r="X23" i="12"/>
  <c r="W23" i="12"/>
  <c r="V23" i="12"/>
  <c r="U23" i="12"/>
  <c r="T23" i="12"/>
  <c r="K23" i="12"/>
  <c r="J23" i="12"/>
  <c r="I23" i="12"/>
  <c r="H23" i="12"/>
  <c r="G23" i="12"/>
  <c r="X22" i="12"/>
  <c r="W22" i="12"/>
  <c r="V22" i="12"/>
  <c r="U22" i="12"/>
  <c r="T22" i="12"/>
  <c r="K22" i="12"/>
  <c r="J22" i="12"/>
  <c r="I22" i="12"/>
  <c r="H22" i="12"/>
  <c r="G22" i="12"/>
  <c r="X21" i="12"/>
  <c r="W21" i="12"/>
  <c r="V21" i="12"/>
  <c r="U21" i="12"/>
  <c r="T21" i="12"/>
  <c r="K21" i="12"/>
  <c r="J21" i="12"/>
  <c r="I21" i="12"/>
  <c r="H21" i="12"/>
  <c r="G21" i="12"/>
  <c r="X20" i="12"/>
  <c r="W20" i="12"/>
  <c r="V20" i="12"/>
  <c r="U20" i="12"/>
  <c r="T20" i="12"/>
  <c r="K20" i="12"/>
  <c r="J20" i="12"/>
  <c r="I20" i="12"/>
  <c r="H20" i="12"/>
  <c r="G20" i="12"/>
  <c r="X19" i="12"/>
  <c r="W19" i="12"/>
  <c r="V19" i="12"/>
  <c r="U19" i="12"/>
  <c r="T19" i="12"/>
  <c r="K19" i="12"/>
  <c r="J19" i="12"/>
  <c r="I19" i="12"/>
  <c r="H19" i="12"/>
  <c r="G19" i="12"/>
  <c r="X18" i="12"/>
  <c r="W18" i="12"/>
  <c r="V18" i="12"/>
  <c r="U18" i="12"/>
  <c r="T18" i="12"/>
  <c r="K18" i="12"/>
  <c r="J18" i="12"/>
  <c r="I18" i="12"/>
  <c r="H18" i="12"/>
  <c r="G18" i="12"/>
  <c r="X17" i="12"/>
  <c r="W17" i="12"/>
  <c r="V17" i="12"/>
  <c r="U17" i="12"/>
  <c r="T17" i="12"/>
  <c r="K17" i="12"/>
  <c r="J17" i="12"/>
  <c r="I17" i="12"/>
  <c r="H17" i="12"/>
  <c r="G17" i="12"/>
  <c r="X16" i="12"/>
  <c r="W16" i="12"/>
  <c r="V16" i="12"/>
  <c r="U16" i="12"/>
  <c r="T16" i="12"/>
  <c r="K16" i="12"/>
  <c r="J16" i="12"/>
  <c r="I16" i="12"/>
  <c r="H16" i="12"/>
  <c r="G16" i="12"/>
  <c r="X15" i="12"/>
  <c r="W15" i="12"/>
  <c r="V15" i="12"/>
  <c r="U15" i="12"/>
  <c r="T15" i="12"/>
  <c r="K15" i="12"/>
  <c r="J15" i="12"/>
  <c r="I15" i="12"/>
  <c r="H15" i="12"/>
  <c r="G15" i="12"/>
  <c r="X14" i="12"/>
  <c r="W14" i="12"/>
  <c r="V14" i="12"/>
  <c r="U14" i="12"/>
  <c r="T14" i="12"/>
  <c r="K14" i="12"/>
  <c r="J14" i="12"/>
  <c r="I14" i="12"/>
  <c r="H14" i="12"/>
  <c r="G14" i="12"/>
  <c r="X13" i="12"/>
  <c r="W13" i="12"/>
  <c r="V13" i="12"/>
  <c r="U13" i="12"/>
  <c r="T13" i="12"/>
  <c r="K13" i="12"/>
  <c r="J13" i="12"/>
  <c r="I13" i="12"/>
  <c r="H13" i="12"/>
  <c r="G13" i="12"/>
  <c r="X12" i="12"/>
  <c r="W12" i="12"/>
  <c r="V12" i="12"/>
  <c r="U12" i="12"/>
  <c r="T12" i="12"/>
  <c r="K12" i="12"/>
  <c r="J12" i="12"/>
  <c r="I12" i="12"/>
  <c r="H12" i="12"/>
  <c r="G12" i="12"/>
  <c r="X11" i="12"/>
  <c r="W11" i="12"/>
  <c r="V11" i="12"/>
  <c r="U11" i="12"/>
  <c r="T11" i="12"/>
  <c r="K11" i="12"/>
  <c r="J11" i="12"/>
  <c r="I11" i="12"/>
  <c r="H11" i="12"/>
  <c r="G11" i="12"/>
  <c r="AT10" i="12"/>
  <c r="X10" i="12"/>
  <c r="W10" i="12"/>
  <c r="V10" i="12"/>
  <c r="U10" i="12"/>
  <c r="T10" i="12"/>
  <c r="K10" i="12"/>
  <c r="J10" i="12"/>
  <c r="I10" i="12"/>
  <c r="H10" i="12"/>
  <c r="G10" i="12"/>
  <c r="X9" i="12"/>
  <c r="W9" i="12"/>
  <c r="V9" i="12"/>
  <c r="U9" i="12"/>
  <c r="T9" i="12"/>
  <c r="K9" i="12"/>
  <c r="J9" i="12"/>
  <c r="I9" i="12"/>
  <c r="H9" i="12"/>
  <c r="G9" i="12"/>
  <c r="X8" i="12"/>
  <c r="W8" i="12"/>
  <c r="V8" i="12"/>
  <c r="U8" i="12"/>
  <c r="T8" i="12"/>
  <c r="K8" i="12"/>
  <c r="J8" i="12"/>
  <c r="I8" i="12"/>
  <c r="H8" i="12"/>
  <c r="G8" i="12"/>
  <c r="X7" i="12"/>
  <c r="W7" i="12"/>
  <c r="V7" i="12"/>
  <c r="U7" i="12"/>
  <c r="T7" i="12"/>
  <c r="K7" i="12"/>
  <c r="J7" i="12"/>
  <c r="I7" i="12"/>
  <c r="H7" i="12"/>
  <c r="G7" i="12"/>
  <c r="X6" i="12"/>
  <c r="W6" i="12"/>
  <c r="V6" i="12"/>
  <c r="U6" i="12"/>
  <c r="T6" i="12"/>
  <c r="K6" i="12"/>
  <c r="J6" i="12"/>
  <c r="I6" i="12"/>
  <c r="H6" i="12"/>
  <c r="G6" i="12"/>
  <c r="N2" i="12" s="1"/>
  <c r="X5" i="12"/>
  <c r="W5" i="12"/>
  <c r="V5" i="12"/>
  <c r="U5" i="12"/>
  <c r="T5" i="12"/>
  <c r="N5" i="12"/>
  <c r="K5" i="12"/>
  <c r="N6" i="12" s="1"/>
  <c r="J5" i="12"/>
  <c r="I5" i="12"/>
  <c r="H5" i="12"/>
  <c r="O13" i="12" s="1"/>
  <c r="G5" i="12"/>
  <c r="N10" i="12" s="1"/>
  <c r="X4" i="12"/>
  <c r="W4" i="12"/>
  <c r="V4" i="12"/>
  <c r="U4" i="12"/>
  <c r="T4" i="12"/>
  <c r="K4" i="12"/>
  <c r="O14" i="12" s="1"/>
  <c r="J4" i="12"/>
  <c r="R13" i="12" s="1"/>
  <c r="I4" i="12"/>
  <c r="H4" i="12"/>
  <c r="R11" i="12" s="1"/>
  <c r="G4" i="12"/>
  <c r="O10" i="12" s="1"/>
  <c r="X3" i="12"/>
  <c r="W3" i="12"/>
  <c r="V3" i="12"/>
  <c r="U3" i="12"/>
  <c r="T3" i="12"/>
  <c r="X2" i="12"/>
  <c r="W2" i="12"/>
  <c r="V2" i="12"/>
  <c r="U2" i="12"/>
  <c r="T2" i="12"/>
  <c r="AD3" i="12" l="1"/>
  <c r="AB19" i="12"/>
  <c r="Z20" i="12"/>
  <c r="AA65" i="12"/>
  <c r="AA80" i="12"/>
  <c r="AD82" i="12"/>
  <c r="AB88" i="12"/>
  <c r="AD90" i="12"/>
  <c r="AC3" i="12"/>
  <c r="AD59" i="12"/>
  <c r="AD63" i="12"/>
  <c r="AD41" i="12"/>
  <c r="Z43" i="12"/>
  <c r="AA20" i="12"/>
  <c r="AB22" i="12"/>
  <c r="AB23" i="12"/>
  <c r="AA43" i="12"/>
  <c r="AD45" i="12"/>
  <c r="Z51" i="12"/>
  <c r="AA59" i="12"/>
  <c r="AB65" i="12"/>
  <c r="AA90" i="12"/>
  <c r="AD94" i="12"/>
  <c r="AB96" i="12"/>
  <c r="AD98" i="12"/>
  <c r="AC6" i="12"/>
  <c r="AB8" i="12"/>
  <c r="AC10" i="12"/>
  <c r="AD11" i="12"/>
  <c r="AA12" i="12"/>
  <c r="AA13" i="12"/>
  <c r="AD13" i="12"/>
  <c r="AB16" i="12"/>
  <c r="AB17" i="12"/>
  <c r="AD17" i="12"/>
  <c r="Z19" i="12"/>
  <c r="AC32" i="12"/>
  <c r="AC48" i="12"/>
  <c r="AA49" i="12"/>
  <c r="AC62" i="12"/>
  <c r="AB63" i="12"/>
  <c r="AA67" i="12"/>
  <c r="AC77" i="12"/>
  <c r="AB97" i="12"/>
  <c r="AD55" i="12"/>
  <c r="AA4" i="12"/>
  <c r="AB29" i="12"/>
  <c r="AD29" i="12"/>
  <c r="Z31" i="12"/>
  <c r="AD37" i="12"/>
  <c r="AB46" i="12"/>
  <c r="AD46" i="12"/>
  <c r="AB48" i="12"/>
  <c r="AD48" i="12"/>
  <c r="AC55" i="12"/>
  <c r="AA57" i="12"/>
  <c r="AA61" i="12"/>
  <c r="AA68" i="12"/>
  <c r="AC74" i="12"/>
  <c r="AB75" i="12"/>
  <c r="AA95" i="12"/>
  <c r="AD19" i="12"/>
  <c r="AA3" i="12"/>
  <c r="AA7" i="12"/>
  <c r="Z8" i="12"/>
  <c r="AD8" i="12"/>
  <c r="AA9" i="12"/>
  <c r="AA11" i="12"/>
  <c r="AB12" i="12"/>
  <c r="AC14" i="12"/>
  <c r="Z15" i="12"/>
  <c r="AC18" i="12"/>
  <c r="AC21" i="12"/>
  <c r="AC23" i="12"/>
  <c r="AD24" i="12"/>
  <c r="AB26" i="12"/>
  <c r="AD26" i="12"/>
  <c r="AC28" i="12"/>
  <c r="AC30" i="12"/>
  <c r="AB31" i="12"/>
  <c r="AB34" i="12"/>
  <c r="AD34" i="12"/>
  <c r="AB36" i="12"/>
  <c r="AD36" i="12"/>
  <c r="AA37" i="12"/>
  <c r="AB42" i="12"/>
  <c r="AD42" i="12"/>
  <c r="AB51" i="12"/>
  <c r="AA55" i="12"/>
  <c r="AC58" i="12"/>
  <c r="AB59" i="12"/>
  <c r="AB61" i="12"/>
  <c r="AC70" i="12"/>
  <c r="AD70" i="12"/>
  <c r="AB74" i="12"/>
  <c r="AD79" i="12"/>
  <c r="AA79" i="12"/>
  <c r="AC80" i="12"/>
  <c r="AC82" i="12"/>
  <c r="AB83" i="12"/>
  <c r="AD88" i="12"/>
  <c r="AC91" i="12"/>
  <c r="AA96" i="12"/>
  <c r="AD31" i="12"/>
  <c r="AD49" i="12"/>
  <c r="AC59" i="12"/>
  <c r="AB3" i="12"/>
  <c r="AD6" i="12"/>
  <c r="AB7" i="12"/>
  <c r="AB9" i="12"/>
  <c r="AD10" i="12"/>
  <c r="Z12" i="12"/>
  <c r="AD12" i="12"/>
  <c r="AB13" i="12"/>
  <c r="AC16" i="12"/>
  <c r="AD16" i="12"/>
  <c r="AB18" i="12"/>
  <c r="AD18" i="12"/>
  <c r="AC20" i="12"/>
  <c r="AB21" i="12"/>
  <c r="AD21" i="12"/>
  <c r="Z23" i="12"/>
  <c r="AD23" i="12"/>
  <c r="AA24" i="12"/>
  <c r="AC25" i="12"/>
  <c r="AC27" i="12"/>
  <c r="AD28" i="12"/>
  <c r="AB30" i="12"/>
  <c r="AD30" i="12"/>
  <c r="AA39" i="12"/>
  <c r="AB44" i="12"/>
  <c r="AD44" i="12"/>
  <c r="AA45" i="12"/>
  <c r="AB50" i="12"/>
  <c r="AD50" i="12"/>
  <c r="AD53" i="12"/>
  <c r="AA53" i="12"/>
  <c r="AC54" i="12"/>
  <c r="AB55" i="12"/>
  <c r="AB57" i="12"/>
  <c r="Z71" i="12"/>
  <c r="AC72" i="12"/>
  <c r="AA74" i="12"/>
  <c r="AC75" i="12"/>
  <c r="AB79" i="12"/>
  <c r="AA82" i="12"/>
  <c r="AA88" i="12"/>
  <c r="Z99" i="12"/>
  <c r="AD99" i="12"/>
  <c r="AC4" i="12"/>
  <c r="AB11" i="12"/>
  <c r="AD22" i="12"/>
  <c r="AA2" i="12"/>
  <c r="AC2" i="12"/>
  <c r="Z5" i="12"/>
  <c r="AD5" i="12"/>
  <c r="AA6" i="12"/>
  <c r="Z7" i="12"/>
  <c r="AD7" i="12"/>
  <c r="AA8" i="12"/>
  <c r="Z9" i="12"/>
  <c r="AD9" i="12"/>
  <c r="AB10" i="12"/>
  <c r="AB14" i="12"/>
  <c r="AC15" i="12"/>
  <c r="AC17" i="12"/>
  <c r="AC19" i="12"/>
  <c r="AD20" i="12"/>
  <c r="AC22" i="12"/>
  <c r="AB25" i="12"/>
  <c r="AD25" i="12"/>
  <c r="Z27" i="12"/>
  <c r="AD27" i="12"/>
  <c r="AA28" i="12"/>
  <c r="AC29" i="12"/>
  <c r="AC31" i="12"/>
  <c r="AB32" i="12"/>
  <c r="AD32" i="12"/>
  <c r="AA33" i="12"/>
  <c r="AD33" i="12"/>
  <c r="AB38" i="12"/>
  <c r="AD38" i="12"/>
  <c r="AB40" i="12"/>
  <c r="AD40" i="12"/>
  <c r="AA41" i="12"/>
  <c r="AC44" i="12"/>
  <c r="AA47" i="12"/>
  <c r="AB53" i="12"/>
  <c r="AA63" i="12"/>
  <c r="AC63" i="12"/>
  <c r="AC66" i="12"/>
  <c r="AB67" i="12"/>
  <c r="AC73" i="12"/>
  <c r="AD75" i="12"/>
  <c r="AA75" i="12"/>
  <c r="AD80" i="12"/>
  <c r="AB80" i="12"/>
  <c r="AC83" i="12"/>
  <c r="AA86" i="12"/>
  <c r="AC88" i="12"/>
  <c r="AC90" i="12"/>
  <c r="AB91" i="12"/>
  <c r="AC96" i="12"/>
  <c r="AC98" i="12"/>
  <c r="AA5" i="12"/>
  <c r="Q12" i="12"/>
  <c r="P10" i="12"/>
  <c r="N4" i="12"/>
  <c r="N12" i="12"/>
  <c r="P12" i="12"/>
  <c r="R12" i="12"/>
  <c r="O12" i="12"/>
  <c r="P14" i="12"/>
  <c r="AB5" i="12"/>
  <c r="AC5" i="12"/>
  <c r="AB2" i="12"/>
  <c r="Z2" i="12"/>
  <c r="AD2" i="12"/>
  <c r="Z3" i="12"/>
  <c r="AB4" i="12"/>
  <c r="Z4" i="12"/>
  <c r="AD4" i="12"/>
  <c r="Q10" i="12"/>
  <c r="AT12" i="12" s="1" a="1"/>
  <c r="AT12" i="12" s="1"/>
  <c r="AA10" i="12"/>
  <c r="O11" i="12"/>
  <c r="AC11" i="12"/>
  <c r="AD14" i="12"/>
  <c r="Z39" i="12"/>
  <c r="Z47" i="12"/>
  <c r="AD60" i="12"/>
  <c r="AA60" i="12"/>
  <c r="Z60" i="12"/>
  <c r="AB6" i="12"/>
  <c r="AC7" i="12"/>
  <c r="AC8" i="12"/>
  <c r="R10" i="12"/>
  <c r="P11" i="12"/>
  <c r="Z11" i="12"/>
  <c r="AC12" i="12"/>
  <c r="P13" i="12"/>
  <c r="Z13" i="12"/>
  <c r="Q14" i="12"/>
  <c r="AA14" i="12"/>
  <c r="AA15" i="12"/>
  <c r="Z16" i="12"/>
  <c r="AA17" i="12"/>
  <c r="Z17" i="12"/>
  <c r="AB20" i="12"/>
  <c r="AE20" i="12" s="1"/>
  <c r="AA21" i="12"/>
  <c r="Z21" i="12"/>
  <c r="AB24" i="12"/>
  <c r="AA25" i="12"/>
  <c r="Z25" i="12"/>
  <c r="AB28" i="12"/>
  <c r="AA29" i="12"/>
  <c r="Z29" i="12"/>
  <c r="AB33" i="12"/>
  <c r="AA34" i="12"/>
  <c r="Z34" i="12"/>
  <c r="AC35" i="12"/>
  <c r="AB37" i="12"/>
  <c r="AA38" i="12"/>
  <c r="Z38" i="12"/>
  <c r="AC39" i="12"/>
  <c r="AB41" i="12"/>
  <c r="AA42" i="12"/>
  <c r="Z42" i="12"/>
  <c r="AC43" i="12"/>
  <c r="AB45" i="12"/>
  <c r="AA46" i="12"/>
  <c r="Z46" i="12"/>
  <c r="AC47" i="12"/>
  <c r="AB49" i="12"/>
  <c r="AA50" i="12"/>
  <c r="Z50" i="12"/>
  <c r="AD51" i="12"/>
  <c r="Z58" i="12"/>
  <c r="AB58" i="12"/>
  <c r="AD58" i="12"/>
  <c r="Z66" i="12"/>
  <c r="AB66" i="12"/>
  <c r="AD66" i="12"/>
  <c r="AB68" i="12"/>
  <c r="AD68" i="12"/>
  <c r="AC76" i="12"/>
  <c r="AB76" i="12"/>
  <c r="Z86" i="12"/>
  <c r="AB87" i="12"/>
  <c r="AA87" i="12"/>
  <c r="AC13" i="12"/>
  <c r="Z14" i="12"/>
  <c r="AD15" i="12"/>
  <c r="Z28" i="12"/>
  <c r="Z35" i="12"/>
  <c r="AA51" i="12"/>
  <c r="AD52" i="12"/>
  <c r="AA52" i="12"/>
  <c r="Z52" i="12"/>
  <c r="Z68" i="12"/>
  <c r="AB70" i="12"/>
  <c r="Z70" i="12"/>
  <c r="AC9" i="12"/>
  <c r="N3" i="12"/>
  <c r="Q11" i="12"/>
  <c r="Q13" i="12"/>
  <c r="N14" i="12"/>
  <c r="R14" i="12"/>
  <c r="AB15" i="12"/>
  <c r="AA16" i="12"/>
  <c r="AA18" i="12"/>
  <c r="Z18" i="12"/>
  <c r="AA22" i="12"/>
  <c r="Z22" i="12"/>
  <c r="AA26" i="12"/>
  <c r="Z26" i="12"/>
  <c r="AA30" i="12"/>
  <c r="Z30" i="12"/>
  <c r="Z33" i="12"/>
  <c r="AC34" i="12"/>
  <c r="AD35" i="12"/>
  <c r="Z37" i="12"/>
  <c r="AC38" i="12"/>
  <c r="AD39" i="12"/>
  <c r="Z41" i="12"/>
  <c r="AC42" i="12"/>
  <c r="AD43" i="12"/>
  <c r="Z45" i="12"/>
  <c r="AC46" i="12"/>
  <c r="AD47" i="12"/>
  <c r="Z49" i="12"/>
  <c r="AC50" i="12"/>
  <c r="AC51" i="12"/>
  <c r="AD56" i="12"/>
  <c r="AA56" i="12"/>
  <c r="Z56" i="12"/>
  <c r="AD64" i="12"/>
  <c r="AA64" i="12"/>
  <c r="Z64" i="12"/>
  <c r="Z69" i="12"/>
  <c r="AA69" i="12"/>
  <c r="AD69" i="12"/>
  <c r="AD71" i="12"/>
  <c r="AA78" i="12"/>
  <c r="AD78" i="12"/>
  <c r="Z78" i="12"/>
  <c r="AD86" i="12"/>
  <c r="AA93" i="12"/>
  <c r="Z93" i="12"/>
  <c r="AC93" i="12"/>
  <c r="AD93" i="12"/>
  <c r="Z24" i="12"/>
  <c r="Z6" i="12"/>
  <c r="Z10" i="12"/>
  <c r="N11" i="12"/>
  <c r="N13" i="12"/>
  <c r="AA19" i="12"/>
  <c r="AE19" i="12" s="1"/>
  <c r="AA23" i="12"/>
  <c r="AA27" i="12"/>
  <c r="AA31" i="12"/>
  <c r="AA32" i="12"/>
  <c r="Z32" i="12"/>
  <c r="AC33" i="12"/>
  <c r="AB35" i="12"/>
  <c r="AA36" i="12"/>
  <c r="Z36" i="12"/>
  <c r="AC37" i="12"/>
  <c r="AB39" i="12"/>
  <c r="AA40" i="12"/>
  <c r="Z40" i="12"/>
  <c r="AC41" i="12"/>
  <c r="AB43" i="12"/>
  <c r="AA44" i="12"/>
  <c r="Z44" i="12"/>
  <c r="AC45" i="12"/>
  <c r="AB47" i="12"/>
  <c r="AA48" i="12"/>
  <c r="Z48" i="12"/>
  <c r="AC49" i="12"/>
  <c r="Z54" i="12"/>
  <c r="AB54" i="12"/>
  <c r="AD54" i="12"/>
  <c r="Z62" i="12"/>
  <c r="AB62" i="12"/>
  <c r="AD62" i="12"/>
  <c r="AC69" i="12"/>
  <c r="AA71" i="12"/>
  <c r="AC71" i="12"/>
  <c r="AA72" i="12"/>
  <c r="AB85" i="12"/>
  <c r="AA85" i="12"/>
  <c r="Z85" i="12"/>
  <c r="AC85" i="12"/>
  <c r="AD85" i="12"/>
  <c r="AB52" i="12"/>
  <c r="AC53" i="12"/>
  <c r="AA54" i="12"/>
  <c r="AB56" i="12"/>
  <c r="AC57" i="12"/>
  <c r="AA58" i="12"/>
  <c r="AB60" i="12"/>
  <c r="AC61" i="12"/>
  <c r="AA62" i="12"/>
  <c r="AB64" i="12"/>
  <c r="AC65" i="12"/>
  <c r="AA66" i="12"/>
  <c r="AD67" i="12"/>
  <c r="AB69" i="12"/>
  <c r="Z72" i="12"/>
  <c r="AB77" i="12"/>
  <c r="AA77" i="12"/>
  <c r="Z77" i="12"/>
  <c r="AD77" i="12"/>
  <c r="AC92" i="12"/>
  <c r="AB92" i="12"/>
  <c r="AC100" i="12"/>
  <c r="AB100" i="12"/>
  <c r="AC52" i="12"/>
  <c r="Z55" i="12"/>
  <c r="AC56" i="12"/>
  <c r="Z57" i="12"/>
  <c r="AD57" i="12"/>
  <c r="Z59" i="12"/>
  <c r="AC60" i="12"/>
  <c r="Z61" i="12"/>
  <c r="AD61" i="12"/>
  <c r="Z63" i="12"/>
  <c r="AC64" i="12"/>
  <c r="Z65" i="12"/>
  <c r="AD65" i="12"/>
  <c r="AC67" i="12"/>
  <c r="Z67" i="12"/>
  <c r="AD72" i="12"/>
  <c r="AB72" i="12"/>
  <c r="AC84" i="12"/>
  <c r="AB84" i="12"/>
  <c r="AD87" i="12"/>
  <c r="AB94" i="12"/>
  <c r="AA94" i="12"/>
  <c r="Z94" i="12"/>
  <c r="AA70" i="12"/>
  <c r="AB73" i="12"/>
  <c r="AA73" i="12"/>
  <c r="Z73" i="12"/>
  <c r="AD73" i="12"/>
  <c r="Z74" i="12"/>
  <c r="AA76" i="12"/>
  <c r="AB81" i="12"/>
  <c r="AA81" i="12"/>
  <c r="Z81" i="12"/>
  <c r="AD81" i="12"/>
  <c r="Z82" i="12"/>
  <c r="AD83" i="12"/>
  <c r="AA83" i="12"/>
  <c r="AD84" i="12"/>
  <c r="AB89" i="12"/>
  <c r="AA89" i="12"/>
  <c r="Z89" i="12"/>
  <c r="AD89" i="12"/>
  <c r="Z90" i="12"/>
  <c r="AD91" i="12"/>
  <c r="AA91" i="12"/>
  <c r="AA92" i="12"/>
  <c r="AB93" i="12"/>
  <c r="AC94" i="12"/>
  <c r="AA97" i="12"/>
  <c r="Z97" i="12"/>
  <c r="AD97" i="12"/>
  <c r="AB98" i="12"/>
  <c r="AA98" i="12"/>
  <c r="Z98" i="12"/>
  <c r="AA99" i="12"/>
  <c r="AA100" i="12"/>
  <c r="Z53" i="12"/>
  <c r="AC68" i="12"/>
  <c r="AB71" i="12"/>
  <c r="AD74" i="12"/>
  <c r="AC78" i="12"/>
  <c r="AC79" i="12"/>
  <c r="AC81" i="12"/>
  <c r="AA84" i="12"/>
  <c r="AC86" i="12"/>
  <c r="AC87" i="12"/>
  <c r="AC89" i="12"/>
  <c r="Z95" i="12"/>
  <c r="AD95" i="12"/>
  <c r="Z76" i="12"/>
  <c r="AD76" i="12"/>
  <c r="AB78" i="12"/>
  <c r="Z80" i="12"/>
  <c r="AB82" i="12"/>
  <c r="Z84" i="12"/>
  <c r="AB86" i="12"/>
  <c r="Z88" i="12"/>
  <c r="AB90" i="12"/>
  <c r="Z92" i="12"/>
  <c r="AD92" i="12"/>
  <c r="AC95" i="12"/>
  <c r="Z96" i="12"/>
  <c r="AD96" i="12"/>
  <c r="AC99" i="12"/>
  <c r="Z100" i="12"/>
  <c r="AD100" i="12"/>
  <c r="Z75" i="12"/>
  <c r="Z79" i="12"/>
  <c r="Z83" i="12"/>
  <c r="Z87" i="12"/>
  <c r="Z91" i="12"/>
  <c r="AH5" i="12" l="1" a="1"/>
  <c r="AH5" i="12" s="1"/>
  <c r="AE23" i="12"/>
  <c r="AG5" i="12" a="1"/>
  <c r="AG5" i="12" s="1"/>
  <c r="AE8" i="12"/>
  <c r="AE99" i="12"/>
  <c r="AH43" i="12" a="1"/>
  <c r="AH43" i="12" s="1"/>
  <c r="AG31" i="12" a="1"/>
  <c r="AG31" i="12" s="1"/>
  <c r="AE51" i="12"/>
  <c r="AG12" i="12" a="1"/>
  <c r="AG12" i="12" s="1"/>
  <c r="AG8" i="12" a="1"/>
  <c r="AG8" i="12" s="1"/>
  <c r="AH19" i="12" a="1"/>
  <c r="AH19" i="12" s="1"/>
  <c r="AH12" i="12" a="1"/>
  <c r="AH12" i="12" s="1"/>
  <c r="AE15" i="12"/>
  <c r="AG96" i="12" a="1"/>
  <c r="AG96" i="12" s="1"/>
  <c r="AG71" i="12" a="1"/>
  <c r="AG71" i="12" s="1"/>
  <c r="AE27" i="12"/>
  <c r="AE9" i="12"/>
  <c r="AH7" i="12" a="1"/>
  <c r="AH7" i="12" s="1"/>
  <c r="AE5" i="12"/>
  <c r="AH23" i="12" a="1"/>
  <c r="AH23" i="12" s="1"/>
  <c r="AH74" i="12" a="1"/>
  <c r="AH74" i="12" s="1"/>
  <c r="AH82" i="12" a="1"/>
  <c r="AH82" i="12" s="1"/>
  <c r="AH71" i="12" a="1"/>
  <c r="AH71" i="12" s="1"/>
  <c r="AG99" i="12" a="1"/>
  <c r="AG99" i="12" s="1"/>
  <c r="AG51" i="12" a="1"/>
  <c r="AG51" i="12" s="1"/>
  <c r="AH15" i="12" a="1"/>
  <c r="AH15" i="12" s="1"/>
  <c r="AH65" i="12" a="1"/>
  <c r="AH65" i="12" s="1"/>
  <c r="AG65" i="12" a="1"/>
  <c r="AG65" i="12" s="1"/>
  <c r="AE65" i="12"/>
  <c r="AH57" i="12" a="1"/>
  <c r="AH57" i="12" s="1"/>
  <c r="AG57" i="12" a="1"/>
  <c r="AG57" i="12" s="1"/>
  <c r="AE57" i="12"/>
  <c r="AE54" i="12"/>
  <c r="AH54" i="12" a="1"/>
  <c r="AH54" i="12" s="1"/>
  <c r="AG41" i="12" a="1"/>
  <c r="AG41" i="12" s="1"/>
  <c r="AE41" i="12"/>
  <c r="AH41" i="12" a="1"/>
  <c r="AH41" i="12" s="1"/>
  <c r="AE70" i="12"/>
  <c r="AG70" i="12" a="1"/>
  <c r="AG70" i="12" s="1"/>
  <c r="AH70" i="12" a="1"/>
  <c r="AH70" i="12" s="1"/>
  <c r="AE28" i="12"/>
  <c r="AH28" i="12" a="1"/>
  <c r="AH28" i="12" s="1"/>
  <c r="AG28" i="12" a="1"/>
  <c r="AG28" i="12" s="1"/>
  <c r="AE21" i="12"/>
  <c r="AH21" i="12" a="1"/>
  <c r="AH21" i="12" s="1"/>
  <c r="AG21" i="12" a="1"/>
  <c r="AG21" i="12" s="1"/>
  <c r="AG11" i="12" a="1"/>
  <c r="AG11" i="12" s="1"/>
  <c r="AE11" i="12"/>
  <c r="AH11" i="12" a="1"/>
  <c r="AH11" i="12" s="1"/>
  <c r="AG9" i="12" a="1"/>
  <c r="AG9" i="12" s="1"/>
  <c r="AG3" i="12" a="1"/>
  <c r="AG3" i="12" s="1"/>
  <c r="AE3" i="12"/>
  <c r="AH3" i="12" a="1"/>
  <c r="AH3" i="12" s="1"/>
  <c r="AH31" i="12" a="1"/>
  <c r="AH31" i="12" s="1"/>
  <c r="AG90" i="12" a="1"/>
  <c r="AG90" i="12" s="1"/>
  <c r="AE90" i="12"/>
  <c r="AG82" i="12" a="1"/>
  <c r="AG82" i="12" s="1"/>
  <c r="AE82" i="12"/>
  <c r="AG73" i="12" a="1"/>
  <c r="AG73" i="12" s="1"/>
  <c r="AE73" i="12"/>
  <c r="AH73" i="12" a="1"/>
  <c r="AH73" i="12" s="1"/>
  <c r="AG94" i="12" a="1"/>
  <c r="AG94" i="12" s="1"/>
  <c r="AE94" i="12"/>
  <c r="AH94" i="12" a="1"/>
  <c r="AH94" i="12" s="1"/>
  <c r="AG67" i="12" a="1"/>
  <c r="AG67" i="12" s="1"/>
  <c r="AH67" i="12" a="1"/>
  <c r="AH67" i="12" s="1"/>
  <c r="AE67" i="12"/>
  <c r="AG77" i="12" a="1"/>
  <c r="AG77" i="12" s="1"/>
  <c r="AE77" i="12"/>
  <c r="AH77" i="12" a="1"/>
  <c r="AH77" i="12" s="1"/>
  <c r="AH99" i="12" a="1"/>
  <c r="AH99" i="12" s="1"/>
  <c r="AE62" i="12"/>
  <c r="AH62" i="12" a="1"/>
  <c r="AH62" i="12" s="1"/>
  <c r="AG43" i="12" a="1"/>
  <c r="AG43" i="12" s="1"/>
  <c r="AG93" i="12" a="1"/>
  <c r="AG93" i="12" s="1"/>
  <c r="AE93" i="12"/>
  <c r="AH93" i="12" a="1"/>
  <c r="AH93" i="12" s="1"/>
  <c r="AE71" i="12"/>
  <c r="AH69" i="12" a="1"/>
  <c r="AH69" i="12" s="1"/>
  <c r="AG69" i="12" a="1"/>
  <c r="AG69" i="12" s="1"/>
  <c r="AE69" i="12"/>
  <c r="AG56" i="12" a="1"/>
  <c r="AG56" i="12" s="1"/>
  <c r="AE56" i="12"/>
  <c r="AH56" i="12" a="1"/>
  <c r="AH56" i="12" s="1"/>
  <c r="AG45" i="12" a="1"/>
  <c r="AG45" i="12" s="1"/>
  <c r="AE45" i="12"/>
  <c r="AH45" i="12" a="1"/>
  <c r="AH45" i="12" s="1"/>
  <c r="AE26" i="12"/>
  <c r="AG26" i="12" a="1"/>
  <c r="AG26" i="12" s="1"/>
  <c r="AH26" i="12" a="1"/>
  <c r="AH26" i="12" s="1"/>
  <c r="AH20" i="12" a="1"/>
  <c r="AH20" i="12" s="1"/>
  <c r="AG20" i="12" a="1"/>
  <c r="AG20" i="12" s="1"/>
  <c r="AE58" i="12"/>
  <c r="AH58" i="12" a="1"/>
  <c r="AH58" i="12" s="1"/>
  <c r="AG58" i="12" a="1"/>
  <c r="AG58" i="12" s="1"/>
  <c r="AE25" i="12"/>
  <c r="AH25" i="12" a="1"/>
  <c r="AH25" i="12" s="1"/>
  <c r="AG25" i="12" a="1"/>
  <c r="AG25" i="12" s="1"/>
  <c r="AG16" i="12" a="1"/>
  <c r="AG16" i="12" s="1"/>
  <c r="AE16" i="12"/>
  <c r="AH16" i="12" a="1"/>
  <c r="AH16" i="12" s="1"/>
  <c r="AG13" i="12" a="1"/>
  <c r="AG13" i="12" s="1"/>
  <c r="AE13" i="12"/>
  <c r="AH13" i="12" a="1"/>
  <c r="AH13" i="12" s="1"/>
  <c r="AG47" i="12" a="1"/>
  <c r="AG47" i="12" s="1"/>
  <c r="AE47" i="12"/>
  <c r="AH47" i="12" a="1"/>
  <c r="AH47" i="12" s="1"/>
  <c r="AH27" i="12" a="1"/>
  <c r="AH27" i="12" s="1"/>
  <c r="AH9" i="12" a="1"/>
  <c r="AH9" i="12" s="1"/>
  <c r="AE7" i="12"/>
  <c r="AG23" i="12" a="1"/>
  <c r="AG23" i="12" s="1"/>
  <c r="AE12" i="12"/>
  <c r="AE31" i="12"/>
  <c r="AG15" i="12" a="1"/>
  <c r="AG15" i="12" s="1"/>
  <c r="AG62" i="12" a="1"/>
  <c r="AG62" i="12" s="1"/>
  <c r="AH51" i="12" a="1"/>
  <c r="AH51" i="12" s="1"/>
  <c r="AG19" i="12" a="1"/>
  <c r="AG19" i="12" s="1"/>
  <c r="AH79" i="12" a="1"/>
  <c r="AH79" i="12" s="1"/>
  <c r="AG79" i="12" a="1"/>
  <c r="AG79" i="12" s="1"/>
  <c r="AE79" i="12"/>
  <c r="AH95" i="12" a="1"/>
  <c r="AH95" i="12" s="1"/>
  <c r="AG95" i="12" a="1"/>
  <c r="AG95" i="12" s="1"/>
  <c r="AE95" i="12"/>
  <c r="AH61" i="12" a="1"/>
  <c r="AH61" i="12" s="1"/>
  <c r="AG61" i="12" a="1"/>
  <c r="AG61" i="12" s="1"/>
  <c r="AE61" i="12"/>
  <c r="AH72" i="12" a="1"/>
  <c r="AH72" i="12" s="1"/>
  <c r="AE72" i="12"/>
  <c r="AG72" i="12" a="1"/>
  <c r="AG72" i="12" s="1"/>
  <c r="AG85" i="12" a="1"/>
  <c r="AG85" i="12" s="1"/>
  <c r="AE85" i="12"/>
  <c r="AH85" i="12" a="1"/>
  <c r="AH85" i="12" s="1"/>
  <c r="AG7" i="12" a="1"/>
  <c r="AG7" i="12" s="1"/>
  <c r="AH91" i="12" a="1"/>
  <c r="AH91" i="12" s="1"/>
  <c r="AG91" i="12" a="1"/>
  <c r="AG91" i="12" s="1"/>
  <c r="AE91" i="12"/>
  <c r="AE92" i="12"/>
  <c r="AH92" i="12" a="1"/>
  <c r="AH92" i="12" s="1"/>
  <c r="AG92" i="12" a="1"/>
  <c r="AG92" i="12" s="1"/>
  <c r="AE76" i="12"/>
  <c r="AH76" i="12" a="1"/>
  <c r="AH76" i="12" s="1"/>
  <c r="AG76" i="12" a="1"/>
  <c r="AG76" i="12" s="1"/>
  <c r="AG98" i="12" a="1"/>
  <c r="AG98" i="12" s="1"/>
  <c r="AE98" i="12"/>
  <c r="AG97" i="12" a="1"/>
  <c r="AG97" i="12" s="1"/>
  <c r="AE97" i="12"/>
  <c r="AH97" i="12" a="1"/>
  <c r="AH97" i="12" s="1"/>
  <c r="AG63" i="12" a="1"/>
  <c r="AG63" i="12" s="1"/>
  <c r="AE63" i="12"/>
  <c r="AH63" i="12" a="1"/>
  <c r="AH63" i="12" s="1"/>
  <c r="AG59" i="12" a="1"/>
  <c r="AG59" i="12" s="1"/>
  <c r="AE59" i="12"/>
  <c r="AH59" i="12" a="1"/>
  <c r="AH59" i="12" s="1"/>
  <c r="AG55" i="12" a="1"/>
  <c r="AG55" i="12" s="1"/>
  <c r="AE55" i="12"/>
  <c r="AH55" i="12" a="1"/>
  <c r="AH55" i="12" s="1"/>
  <c r="AG48" i="12" a="1"/>
  <c r="AG48" i="12" s="1"/>
  <c r="AE48" i="12"/>
  <c r="AH48" i="12" a="1"/>
  <c r="AH48" i="12" s="1"/>
  <c r="AG44" i="12" a="1"/>
  <c r="AG44" i="12" s="1"/>
  <c r="AE44" i="12"/>
  <c r="AH44" i="12" a="1"/>
  <c r="AH44" i="12" s="1"/>
  <c r="AG40" i="12" a="1"/>
  <c r="AG40" i="12" s="1"/>
  <c r="AE40" i="12"/>
  <c r="AH40" i="12" a="1"/>
  <c r="AH40" i="12" s="1"/>
  <c r="AG36" i="12" a="1"/>
  <c r="AG36" i="12" s="1"/>
  <c r="AE36" i="12"/>
  <c r="AH36" i="12" a="1"/>
  <c r="AH36" i="12" s="1"/>
  <c r="AG32" i="12" a="1"/>
  <c r="AG32" i="12" s="1"/>
  <c r="AE32" i="12"/>
  <c r="AH32" i="12" a="1"/>
  <c r="AH32" i="12" s="1"/>
  <c r="AH10" i="12" a="1"/>
  <c r="AH10" i="12" s="1"/>
  <c r="AG10" i="12" a="1"/>
  <c r="AG10" i="12" s="1"/>
  <c r="AE10" i="12"/>
  <c r="AE24" i="12"/>
  <c r="AH24" i="12" a="1"/>
  <c r="AH24" i="12" s="1"/>
  <c r="AG24" i="12" a="1"/>
  <c r="AG24" i="12" s="1"/>
  <c r="AG64" i="12" a="1"/>
  <c r="AG64" i="12" s="1"/>
  <c r="AE64" i="12"/>
  <c r="AH64" i="12" a="1"/>
  <c r="AH64" i="12" s="1"/>
  <c r="AG49" i="12" a="1"/>
  <c r="AG49" i="12" s="1"/>
  <c r="AE49" i="12"/>
  <c r="AH49" i="12" a="1"/>
  <c r="AH49" i="12" s="1"/>
  <c r="AG33" i="12" a="1"/>
  <c r="AG33" i="12" s="1"/>
  <c r="AE33" i="12"/>
  <c r="AH33" i="12" a="1"/>
  <c r="AH33" i="12" s="1"/>
  <c r="AE18" i="12"/>
  <c r="AG18" i="12" a="1"/>
  <c r="AG18" i="12" s="1"/>
  <c r="AH18" i="12" a="1"/>
  <c r="AH18" i="12" s="1"/>
  <c r="AH68" i="12" a="1"/>
  <c r="AH68" i="12" s="1"/>
  <c r="AG68" i="12" a="1"/>
  <c r="AG68" i="12" s="1"/>
  <c r="AE68" i="12"/>
  <c r="AE66" i="12"/>
  <c r="AH66" i="12" a="1"/>
  <c r="AH66" i="12" s="1"/>
  <c r="AG66" i="12" a="1"/>
  <c r="AG66" i="12" s="1"/>
  <c r="AE29" i="12"/>
  <c r="AH29" i="12" a="1"/>
  <c r="AH29" i="12" s="1"/>
  <c r="AG29" i="12" a="1"/>
  <c r="AG29" i="12" s="1"/>
  <c r="AG60" i="12" a="1"/>
  <c r="AG60" i="12" s="1"/>
  <c r="AH60" i="12" a="1"/>
  <c r="AH60" i="12" s="1"/>
  <c r="AE60" i="12"/>
  <c r="AG39" i="12" a="1"/>
  <c r="AG39" i="12" s="1"/>
  <c r="AE39" i="12"/>
  <c r="AH39" i="12" a="1"/>
  <c r="AH39" i="12" s="1"/>
  <c r="AG27" i="12" a="1"/>
  <c r="AG27" i="12" s="1"/>
  <c r="AG4" i="12" a="1"/>
  <c r="AG4" i="12" s="1"/>
  <c r="AE4" i="12"/>
  <c r="AH4" i="12" a="1"/>
  <c r="AH4" i="12" s="1"/>
  <c r="AG2" i="12" a="1"/>
  <c r="AG2" i="12" s="1"/>
  <c r="AE2" i="12"/>
  <c r="AH2" i="12"/>
  <c r="AH8" i="12" a="1"/>
  <c r="AH8" i="12" s="1"/>
  <c r="AG54" i="12" a="1"/>
  <c r="AG54" i="12" s="1"/>
  <c r="AT13" i="12" a="1"/>
  <c r="AT13" i="12" s="1"/>
  <c r="AT15" i="12" s="1"/>
  <c r="AE43" i="12"/>
  <c r="AG78" i="12" a="1"/>
  <c r="AG78" i="12" s="1"/>
  <c r="AE78" i="12"/>
  <c r="AH78" i="12" a="1"/>
  <c r="AH78" i="12" s="1"/>
  <c r="AH75" i="12" a="1"/>
  <c r="AH75" i="12" s="1"/>
  <c r="AG75" i="12" a="1"/>
  <c r="AG75" i="12" s="1"/>
  <c r="AE75" i="12"/>
  <c r="AE84" i="12"/>
  <c r="AH84" i="12" a="1"/>
  <c r="AH84" i="12" s="1"/>
  <c r="AG84" i="12" a="1"/>
  <c r="AG84" i="12" s="1"/>
  <c r="AH87" i="12" a="1"/>
  <c r="AH87" i="12" s="1"/>
  <c r="AG87" i="12" a="1"/>
  <c r="AG87" i="12" s="1"/>
  <c r="AE87" i="12"/>
  <c r="AE96" i="12"/>
  <c r="AH96" i="12" a="1"/>
  <c r="AH96" i="12" s="1"/>
  <c r="AH83" i="12" a="1"/>
  <c r="AH83" i="12" s="1"/>
  <c r="AG83" i="12" a="1"/>
  <c r="AG83" i="12" s="1"/>
  <c r="AE83" i="12"/>
  <c r="AE100" i="12"/>
  <c r="AH100" i="12" a="1"/>
  <c r="AH100" i="12" s="1"/>
  <c r="AG100" i="12" a="1"/>
  <c r="AG100" i="12" s="1"/>
  <c r="AE88" i="12"/>
  <c r="AH88" i="12" a="1"/>
  <c r="AH88" i="12" s="1"/>
  <c r="AE80" i="12"/>
  <c r="AH80" i="12" a="1"/>
  <c r="AH80" i="12" s="1"/>
  <c r="AH53" i="12" a="1"/>
  <c r="AH53" i="12" s="1"/>
  <c r="AG53" i="12" a="1"/>
  <c r="AG53" i="12" s="1"/>
  <c r="AE53" i="12"/>
  <c r="AG89" i="12" a="1"/>
  <c r="AG89" i="12" s="1"/>
  <c r="AE89" i="12"/>
  <c r="AH89" i="12" a="1"/>
  <c r="AH89" i="12" s="1"/>
  <c r="AG81" i="12" a="1"/>
  <c r="AG81" i="12" s="1"/>
  <c r="AE81" i="12"/>
  <c r="AH81" i="12" a="1"/>
  <c r="AH81" i="12" s="1"/>
  <c r="AG74" i="12" a="1"/>
  <c r="AG74" i="12" s="1"/>
  <c r="AE74" i="12"/>
  <c r="AH6" i="12"/>
  <c r="AG6" i="12" a="1"/>
  <c r="AG6" i="12" s="1"/>
  <c r="AE6" i="12"/>
  <c r="AG37" i="12" a="1"/>
  <c r="AG37" i="12" s="1"/>
  <c r="AE37" i="12"/>
  <c r="AH37" i="12" a="1"/>
  <c r="AH37" i="12" s="1"/>
  <c r="AE30" i="12"/>
  <c r="AH30" i="12" a="1"/>
  <c r="AH30" i="12" s="1"/>
  <c r="AG30" i="12" a="1"/>
  <c r="AG30" i="12" s="1"/>
  <c r="AE22" i="12"/>
  <c r="AG22" i="12" a="1"/>
  <c r="AG22" i="12" s="1"/>
  <c r="AH22" i="12" a="1"/>
  <c r="AH22" i="12" s="1"/>
  <c r="AG52" i="12" a="1"/>
  <c r="AG52" i="12" s="1"/>
  <c r="AH52" i="12" a="1"/>
  <c r="AH52" i="12" s="1"/>
  <c r="AE52" i="12"/>
  <c r="AG35" i="12" a="1"/>
  <c r="AG35" i="12" s="1"/>
  <c r="AE35" i="12"/>
  <c r="AH35" i="12" a="1"/>
  <c r="AH35" i="12" s="1"/>
  <c r="AH14" i="12" a="1"/>
  <c r="AH14" i="12" s="1"/>
  <c r="AG14" i="12" a="1"/>
  <c r="AG14" i="12" s="1"/>
  <c r="AE14" i="12"/>
  <c r="AG86" i="12" a="1"/>
  <c r="AG86" i="12" s="1"/>
  <c r="AE86" i="12"/>
  <c r="AH86" i="12" a="1"/>
  <c r="AH86" i="12" s="1"/>
  <c r="AG50" i="12" a="1"/>
  <c r="AG50" i="12" s="1"/>
  <c r="AE50" i="12"/>
  <c r="AH50" i="12" a="1"/>
  <c r="AH50" i="12" s="1"/>
  <c r="AG46" i="12" a="1"/>
  <c r="AG46" i="12" s="1"/>
  <c r="AE46" i="12"/>
  <c r="AH46" i="12" a="1"/>
  <c r="AH46" i="12" s="1"/>
  <c r="AG42" i="12" a="1"/>
  <c r="AG42" i="12" s="1"/>
  <c r="AE42" i="12"/>
  <c r="AH42" i="12" a="1"/>
  <c r="AH42" i="12" s="1"/>
  <c r="AG38" i="12" a="1"/>
  <c r="AG38" i="12" s="1"/>
  <c r="AE38" i="12"/>
  <c r="AH38" i="12" a="1"/>
  <c r="AH38" i="12" s="1"/>
  <c r="AG34" i="12" a="1"/>
  <c r="AG34" i="12" s="1"/>
  <c r="AE34" i="12"/>
  <c r="AH34" i="12" a="1"/>
  <c r="AH34" i="12" s="1"/>
  <c r="AE17" i="12"/>
  <c r="AH17" i="12" a="1"/>
  <c r="AH17" i="12" s="1"/>
  <c r="AG17" i="12" a="1"/>
  <c r="AG17" i="12" s="1"/>
  <c r="AG80" i="12" a="1"/>
  <c r="AG80" i="12" s="1"/>
  <c r="AG88" i="12" a="1"/>
  <c r="AG88" i="12" s="1"/>
  <c r="AH98" i="12" a="1"/>
  <c r="AH98" i="12" s="1"/>
  <c r="AH90" i="12" a="1"/>
  <c r="AH90" i="12" s="1"/>
  <c r="AB37" i="9" l="1"/>
  <c r="AB25" i="9"/>
  <c r="H5" i="9"/>
  <c r="I5" i="9"/>
  <c r="J5" i="9"/>
  <c r="K5" i="9"/>
  <c r="L5" i="9"/>
  <c r="H6" i="9"/>
  <c r="I6" i="9"/>
  <c r="J6" i="9"/>
  <c r="K6" i="9"/>
  <c r="L6" i="9"/>
  <c r="H7" i="9"/>
  <c r="I7" i="9"/>
  <c r="J7" i="9"/>
  <c r="K7" i="9"/>
  <c r="L7" i="9"/>
  <c r="H8" i="9"/>
  <c r="I8" i="9"/>
  <c r="J8" i="9"/>
  <c r="K8" i="9"/>
  <c r="L8" i="9"/>
  <c r="H9" i="9"/>
  <c r="I9" i="9"/>
  <c r="J9" i="9"/>
  <c r="K9" i="9"/>
  <c r="L9" i="9"/>
  <c r="H10" i="9"/>
  <c r="I10" i="9"/>
  <c r="J10" i="9"/>
  <c r="K10" i="9"/>
  <c r="L10" i="9"/>
  <c r="H11" i="9"/>
  <c r="I11" i="9"/>
  <c r="J11" i="9"/>
  <c r="K11" i="9"/>
  <c r="L11" i="9"/>
  <c r="H12" i="9"/>
  <c r="I12" i="9"/>
  <c r="J12" i="9"/>
  <c r="K12" i="9"/>
  <c r="L12" i="9"/>
  <c r="H13" i="9"/>
  <c r="I13" i="9"/>
  <c r="J13" i="9"/>
  <c r="K13" i="9"/>
  <c r="L13" i="9"/>
  <c r="H14" i="9"/>
  <c r="I14" i="9"/>
  <c r="J14" i="9"/>
  <c r="K14" i="9"/>
  <c r="L14" i="9"/>
  <c r="H15" i="9"/>
  <c r="I15" i="9"/>
  <c r="J15" i="9"/>
  <c r="K15" i="9"/>
  <c r="L15" i="9"/>
  <c r="H16" i="9"/>
  <c r="I16" i="9"/>
  <c r="J16" i="9"/>
  <c r="K16" i="9"/>
  <c r="L16" i="9"/>
  <c r="H17" i="9"/>
  <c r="I17" i="9"/>
  <c r="J17" i="9"/>
  <c r="K17" i="9"/>
  <c r="L17" i="9"/>
  <c r="H18" i="9"/>
  <c r="I18" i="9"/>
  <c r="J18" i="9"/>
  <c r="K18" i="9"/>
  <c r="L18" i="9"/>
  <c r="H19" i="9"/>
  <c r="I19" i="9"/>
  <c r="J19" i="9"/>
  <c r="K19" i="9"/>
  <c r="L19" i="9"/>
  <c r="H20" i="9"/>
  <c r="I20" i="9"/>
  <c r="J20" i="9"/>
  <c r="K20" i="9"/>
  <c r="L20" i="9"/>
  <c r="H21" i="9"/>
  <c r="I21" i="9"/>
  <c r="J21" i="9"/>
  <c r="K21" i="9"/>
  <c r="L21" i="9"/>
  <c r="H22" i="9"/>
  <c r="I22" i="9"/>
  <c r="J22" i="9"/>
  <c r="K22" i="9"/>
  <c r="L22" i="9"/>
  <c r="H23" i="9"/>
  <c r="I23" i="9"/>
  <c r="J23" i="9"/>
  <c r="K23" i="9"/>
  <c r="L23" i="9"/>
  <c r="H24" i="9"/>
  <c r="I24" i="9"/>
  <c r="J24" i="9"/>
  <c r="K24" i="9"/>
  <c r="L24" i="9"/>
  <c r="H25" i="9"/>
  <c r="I25" i="9"/>
  <c r="J25" i="9"/>
  <c r="K25" i="9"/>
  <c r="L25" i="9"/>
  <c r="H26" i="9"/>
  <c r="I26" i="9"/>
  <c r="J26" i="9"/>
  <c r="K26" i="9"/>
  <c r="L26" i="9"/>
  <c r="H27" i="9"/>
  <c r="I27" i="9"/>
  <c r="J27" i="9"/>
  <c r="K27" i="9"/>
  <c r="L27" i="9"/>
  <c r="H28" i="9"/>
  <c r="I28" i="9"/>
  <c r="J28" i="9"/>
  <c r="K28" i="9"/>
  <c r="L28" i="9"/>
  <c r="H29" i="9"/>
  <c r="I29" i="9"/>
  <c r="J29" i="9"/>
  <c r="K29" i="9"/>
  <c r="L29" i="9"/>
  <c r="H30" i="9"/>
  <c r="I30" i="9"/>
  <c r="J30" i="9"/>
  <c r="K30" i="9"/>
  <c r="L30" i="9"/>
  <c r="H31" i="9"/>
  <c r="I31" i="9"/>
  <c r="J31" i="9"/>
  <c r="K31" i="9"/>
  <c r="L31" i="9"/>
  <c r="H32" i="9"/>
  <c r="I32" i="9"/>
  <c r="J32" i="9"/>
  <c r="K32" i="9"/>
  <c r="L32" i="9"/>
  <c r="H33" i="9"/>
  <c r="I33" i="9"/>
  <c r="J33" i="9"/>
  <c r="K33" i="9"/>
  <c r="L33" i="9"/>
  <c r="H34" i="9"/>
  <c r="I34" i="9"/>
  <c r="J34" i="9"/>
  <c r="K34" i="9"/>
  <c r="L34" i="9"/>
  <c r="H35" i="9"/>
  <c r="I35" i="9"/>
  <c r="J35" i="9"/>
  <c r="K35" i="9"/>
  <c r="L35" i="9"/>
  <c r="H36" i="9"/>
  <c r="I36" i="9"/>
  <c r="J36" i="9"/>
  <c r="K36" i="9"/>
  <c r="L36" i="9"/>
  <c r="H37" i="9"/>
  <c r="I37" i="9"/>
  <c r="J37" i="9"/>
  <c r="K37" i="9"/>
  <c r="L37" i="9"/>
  <c r="H38" i="9"/>
  <c r="I38" i="9"/>
  <c r="J38" i="9"/>
  <c r="K38" i="9"/>
  <c r="L38" i="9"/>
  <c r="H39" i="9"/>
  <c r="I39" i="9"/>
  <c r="J39" i="9"/>
  <c r="K39" i="9"/>
  <c r="L39" i="9"/>
  <c r="H40" i="9"/>
  <c r="I40" i="9"/>
  <c r="J40" i="9"/>
  <c r="K40" i="9"/>
  <c r="L40" i="9"/>
  <c r="H41" i="9"/>
  <c r="I41" i="9"/>
  <c r="J41" i="9"/>
  <c r="K41" i="9"/>
  <c r="L41" i="9"/>
  <c r="H42" i="9"/>
  <c r="I42" i="9"/>
  <c r="J42" i="9"/>
  <c r="K42" i="9"/>
  <c r="L42" i="9"/>
  <c r="H43" i="9"/>
  <c r="I43" i="9"/>
  <c r="J43" i="9"/>
  <c r="K43" i="9"/>
  <c r="L43" i="9"/>
  <c r="H44" i="9"/>
  <c r="I44" i="9"/>
  <c r="J44" i="9"/>
  <c r="K44" i="9"/>
  <c r="L44" i="9"/>
  <c r="H45" i="9"/>
  <c r="I45" i="9"/>
  <c r="J45" i="9"/>
  <c r="K45" i="9"/>
  <c r="L45" i="9"/>
  <c r="H46" i="9"/>
  <c r="I46" i="9"/>
  <c r="J46" i="9"/>
  <c r="K46" i="9"/>
  <c r="L46" i="9"/>
  <c r="H47" i="9"/>
  <c r="I47" i="9"/>
  <c r="J47" i="9"/>
  <c r="K47" i="9"/>
  <c r="L47" i="9"/>
  <c r="H48" i="9"/>
  <c r="I48" i="9"/>
  <c r="J48" i="9"/>
  <c r="K48" i="9"/>
  <c r="L48" i="9"/>
  <c r="H49" i="9"/>
  <c r="I49" i="9"/>
  <c r="J49" i="9"/>
  <c r="K49" i="9"/>
  <c r="L49" i="9"/>
  <c r="H50" i="9"/>
  <c r="I50" i="9"/>
  <c r="J50" i="9"/>
  <c r="K50" i="9"/>
  <c r="L50" i="9"/>
  <c r="I4" i="9"/>
  <c r="P4" i="9" s="1"/>
  <c r="P6" i="9" s="1"/>
  <c r="J4" i="9"/>
  <c r="K4" i="9"/>
  <c r="L4" i="9"/>
  <c r="H4" i="9"/>
  <c r="V25" i="9" l="1"/>
  <c r="S3" i="9"/>
  <c r="V36" i="9"/>
  <c r="V12" i="9"/>
  <c r="R3" i="9"/>
  <c r="X34" i="9" s="1"/>
  <c r="V47" i="9"/>
  <c r="X41" i="9"/>
  <c r="X33" i="9"/>
  <c r="X25" i="9"/>
  <c r="V11" i="9"/>
  <c r="X39" i="9"/>
  <c r="Q3" i="9"/>
  <c r="W24" i="9" s="1"/>
  <c r="V46" i="9"/>
  <c r="V42" i="9"/>
  <c r="V38" i="9"/>
  <c r="V34" i="9"/>
  <c r="V30" i="9"/>
  <c r="V26" i="9"/>
  <c r="V18" i="9"/>
  <c r="V10" i="9"/>
  <c r="P3" i="9"/>
  <c r="V49" i="9" s="1"/>
  <c r="W48" i="9"/>
  <c r="W35" i="9"/>
  <c r="Q5" i="9"/>
  <c r="AB14" i="9" s="1"/>
  <c r="Y43" i="9"/>
  <c r="Y35" i="9"/>
  <c r="Y27" i="9"/>
  <c r="X24" i="9"/>
  <c r="W21" i="9"/>
  <c r="Y19" i="9"/>
  <c r="X16" i="9"/>
  <c r="Y11" i="9"/>
  <c r="X8" i="9"/>
  <c r="Y44" i="9"/>
  <c r="Y36" i="9"/>
  <c r="W30" i="9"/>
  <c r="Y28" i="9"/>
  <c r="Y20" i="9"/>
  <c r="X17" i="9"/>
  <c r="Y12" i="9"/>
  <c r="X9" i="9"/>
  <c r="W6" i="9"/>
  <c r="Y4" i="9"/>
  <c r="Y47" i="9"/>
  <c r="Y39" i="9"/>
  <c r="Y31" i="9"/>
  <c r="W25" i="9"/>
  <c r="Y23" i="9"/>
  <c r="X20" i="9"/>
  <c r="Y15" i="9"/>
  <c r="X12" i="9"/>
  <c r="Y7" i="9"/>
  <c r="V5" i="9"/>
  <c r="V13" i="9"/>
  <c r="V21" i="9"/>
  <c r="V29" i="9"/>
  <c r="V37" i="9"/>
  <c r="V45" i="9"/>
  <c r="V3" i="9"/>
  <c r="V50" i="9"/>
  <c r="V16" i="9"/>
  <c r="V24" i="9"/>
  <c r="V48" i="9"/>
  <c r="V40" i="9"/>
  <c r="V32" i="9"/>
  <c r="P5" i="9"/>
  <c r="AB13" i="9" s="1"/>
  <c r="V8" i="9"/>
  <c r="X4" i="9"/>
  <c r="Y42" i="9"/>
  <c r="Y34" i="9"/>
  <c r="Y26" i="9"/>
  <c r="X23" i="9"/>
  <c r="W20" i="9"/>
  <c r="Y18" i="9"/>
  <c r="X15" i="9"/>
  <c r="Y10" i="9"/>
  <c r="V9" i="9"/>
  <c r="X7" i="9"/>
  <c r="W49" i="9"/>
  <c r="Y29" i="9"/>
  <c r="X26" i="9"/>
  <c r="Y21" i="9"/>
  <c r="X18" i="9"/>
  <c r="Y13" i="9"/>
  <c r="X10" i="9"/>
  <c r="U9" i="9"/>
  <c r="Y5" i="9"/>
  <c r="V4" i="9"/>
  <c r="Y6" i="9"/>
  <c r="Y14" i="9"/>
  <c r="Y22" i="9"/>
  <c r="Y30" i="9"/>
  <c r="Y38" i="9"/>
  <c r="Y46" i="9"/>
  <c r="S5" i="9"/>
  <c r="AB16" i="9" s="1"/>
  <c r="Y17" i="9"/>
  <c r="Y25" i="9"/>
  <c r="Y41" i="9"/>
  <c r="Y49" i="9"/>
  <c r="Y50" i="9"/>
  <c r="Y33" i="9"/>
  <c r="Y9" i="9"/>
  <c r="Y45" i="9"/>
  <c r="Y37" i="9"/>
  <c r="X11" i="9"/>
  <c r="X19" i="9"/>
  <c r="X27" i="9"/>
  <c r="X35" i="9"/>
  <c r="X43" i="9"/>
  <c r="R5" i="9"/>
  <c r="AB15" i="9" s="1"/>
  <c r="X14" i="9"/>
  <c r="X22" i="9"/>
  <c r="X50" i="9"/>
  <c r="X38" i="9"/>
  <c r="X6" i="9"/>
  <c r="X46" i="9"/>
  <c r="X30" i="9"/>
  <c r="Y48" i="9"/>
  <c r="X45" i="9"/>
  <c r="W42" i="9"/>
  <c r="Y40" i="9"/>
  <c r="V39" i="9"/>
  <c r="X37" i="9"/>
  <c r="W34" i="9"/>
  <c r="Y32" i="9"/>
  <c r="V31" i="9"/>
  <c r="X29" i="9"/>
  <c r="W26" i="9"/>
  <c r="Y24" i="9"/>
  <c r="V23" i="9"/>
  <c r="X21" i="9"/>
  <c r="W18" i="9"/>
  <c r="Y16" i="9"/>
  <c r="V15" i="9"/>
  <c r="X13" i="9"/>
  <c r="W10" i="9"/>
  <c r="Y8" i="9"/>
  <c r="V7" i="9"/>
  <c r="X5" i="9"/>
  <c r="S4" i="9"/>
  <c r="S6" i="9" s="1"/>
  <c r="X3" i="9"/>
  <c r="O4" i="9"/>
  <c r="O6" i="9" s="1"/>
  <c r="R4" i="9"/>
  <c r="R6" i="9" s="1"/>
  <c r="Y3" i="9"/>
  <c r="V6" i="9"/>
  <c r="O3" i="9"/>
  <c r="U24" i="9" s="1"/>
  <c r="Q4" i="9"/>
  <c r="Q6" i="9" s="1"/>
  <c r="W4" i="9" l="1"/>
  <c r="W12" i="9"/>
  <c r="W36" i="9"/>
  <c r="W9" i="9"/>
  <c r="W17" i="9"/>
  <c r="U27" i="9"/>
  <c r="W41" i="9"/>
  <c r="W46" i="9"/>
  <c r="W13" i="9"/>
  <c r="W37" i="9"/>
  <c r="W43" i="9"/>
  <c r="W19" i="9"/>
  <c r="W40" i="9"/>
  <c r="W8" i="9"/>
  <c r="V14" i="9"/>
  <c r="X28" i="9"/>
  <c r="X36" i="9"/>
  <c r="X44" i="9"/>
  <c r="V17" i="9"/>
  <c r="V19" i="9"/>
  <c r="V35" i="9"/>
  <c r="X49" i="9"/>
  <c r="V20" i="9"/>
  <c r="X42" i="9"/>
  <c r="V33" i="9"/>
  <c r="W47" i="9"/>
  <c r="W23" i="9"/>
  <c r="W31" i="9"/>
  <c r="U11" i="9"/>
  <c r="W22" i="9"/>
  <c r="W38" i="9"/>
  <c r="W5" i="9"/>
  <c r="W27" i="9"/>
  <c r="W50" i="9"/>
  <c r="W32" i="9"/>
  <c r="V28" i="9"/>
  <c r="V44" i="9"/>
  <c r="V41" i="9"/>
  <c r="W16" i="9"/>
  <c r="W7" i="9"/>
  <c r="W15" i="9"/>
  <c r="U25" i="9"/>
  <c r="W39" i="9"/>
  <c r="W28" i="9"/>
  <c r="W44" i="9"/>
  <c r="W33" i="9"/>
  <c r="W14" i="9"/>
  <c r="U40" i="9"/>
  <c r="W29" i="9"/>
  <c r="W45" i="9"/>
  <c r="W11" i="9"/>
  <c r="W3" i="9"/>
  <c r="V22" i="9"/>
  <c r="X32" i="9"/>
  <c r="X40" i="9"/>
  <c r="X48" i="9"/>
  <c r="X47" i="9"/>
  <c r="V27" i="9"/>
  <c r="V43" i="9"/>
  <c r="X31" i="9"/>
  <c r="U36" i="9"/>
  <c r="U49" i="9"/>
  <c r="U14" i="9"/>
  <c r="U30" i="9"/>
  <c r="U43" i="9"/>
  <c r="U16" i="9"/>
  <c r="U12" i="9"/>
  <c r="U47" i="9"/>
  <c r="U28" i="9"/>
  <c r="U6" i="9"/>
  <c r="U38" i="9"/>
  <c r="U15" i="9"/>
  <c r="U31" i="9"/>
  <c r="U4" i="9"/>
  <c r="U22" i="9"/>
  <c r="U8" i="9"/>
  <c r="U10" i="9"/>
  <c r="U18" i="9"/>
  <c r="U26" i="9"/>
  <c r="U34" i="9"/>
  <c r="U42" i="9"/>
  <c r="U50" i="9"/>
  <c r="U13" i="9"/>
  <c r="U37" i="9"/>
  <c r="O5" i="9"/>
  <c r="AB12" i="9" s="1"/>
  <c r="U5" i="9"/>
  <c r="U29" i="9"/>
  <c r="U21" i="9"/>
  <c r="U45" i="9"/>
  <c r="U44" i="9"/>
  <c r="U33" i="9"/>
  <c r="U35" i="9"/>
  <c r="U48" i="9"/>
  <c r="U20" i="9"/>
  <c r="U17" i="9"/>
  <c r="U46" i="9"/>
  <c r="U19" i="9"/>
  <c r="U39" i="9"/>
  <c r="U41" i="9"/>
  <c r="U3" i="9"/>
  <c r="U32" i="9"/>
  <c r="U7" i="9"/>
  <c r="U23" i="9"/>
  <c r="AB39" i="9" l="1" a="1"/>
  <c r="AB39" i="9" s="1"/>
  <c r="AB27" i="9" a="1"/>
  <c r="AB27" i="9" s="1"/>
  <c r="AB3" i="9" a="1"/>
  <c r="AB3" i="9" l="1"/>
  <c r="AD7" i="9"/>
  <c r="AE3" i="9"/>
  <c r="AC3" i="9"/>
  <c r="AB7" i="9"/>
  <c r="AE7" i="9"/>
  <c r="AF7" i="9"/>
  <c r="AE5" i="9"/>
  <c r="AD5" i="9"/>
  <c r="AC4" i="9"/>
  <c r="AC6" i="9"/>
  <c r="AD3" i="9"/>
  <c r="AF3" i="9"/>
  <c r="AE6" i="9"/>
  <c r="AE4" i="9"/>
  <c r="AC7" i="9"/>
  <c r="AB6" i="9"/>
  <c r="AB5" i="9"/>
  <c r="AF5" i="9"/>
  <c r="AB4" i="9"/>
  <c r="AF6" i="9"/>
  <c r="AD6" i="9"/>
  <c r="AD4" i="9"/>
  <c r="AC5" i="9"/>
  <c r="AF4" i="9"/>
  <c r="AB40" i="9" l="1" a="1"/>
  <c r="AB40" i="9" s="1"/>
  <c r="AB41" i="9" s="1"/>
  <c r="AB28" i="9" a="1"/>
  <c r="AB28" i="9" s="1"/>
  <c r="AB29" i="9" s="1"/>
</calcChain>
</file>

<file path=xl/sharedStrings.xml><?xml version="1.0" encoding="utf-8"?>
<sst xmlns="http://schemas.openxmlformats.org/spreadsheetml/2006/main" count="122" uniqueCount="38">
  <si>
    <t>Date</t>
  </si>
  <si>
    <t>Returns</t>
  </si>
  <si>
    <t>Variance-Covariance Matrix</t>
  </si>
  <si>
    <t>Sum</t>
  </si>
  <si>
    <t>Alphabet</t>
  </si>
  <si>
    <t>Netflix</t>
  </si>
  <si>
    <t>Salesforce</t>
  </si>
  <si>
    <t>BMW</t>
  </si>
  <si>
    <t>pfizer</t>
  </si>
  <si>
    <t>Monthly Prices</t>
  </si>
  <si>
    <t>Statistic</t>
  </si>
  <si>
    <t>Average monthly return</t>
  </si>
  <si>
    <t>Monthly variance</t>
  </si>
  <si>
    <t>Annual return</t>
  </si>
  <si>
    <t>Excess Returns</t>
  </si>
  <si>
    <t>Annual variance</t>
  </si>
  <si>
    <t>Risk Free rate</t>
  </si>
  <si>
    <t>Annual Returns</t>
  </si>
  <si>
    <t>Equaly-Weighted Portfolio</t>
  </si>
  <si>
    <t>Optimally Weighted Portfolio</t>
  </si>
  <si>
    <t>Expected Return</t>
  </si>
  <si>
    <t>Risk</t>
  </si>
  <si>
    <t>Sharpe ratio</t>
  </si>
  <si>
    <t>sum</t>
  </si>
  <si>
    <t>Average Monthly Returns</t>
  </si>
  <si>
    <t>Sigma_P</t>
  </si>
  <si>
    <t>r_bar_P</t>
  </si>
  <si>
    <t>Solutions</t>
  </si>
  <si>
    <t>Sigma_p</t>
  </si>
  <si>
    <t>r_bar_p</t>
  </si>
  <si>
    <t>r_RF</t>
  </si>
  <si>
    <t>Theta</t>
  </si>
  <si>
    <t>Random Numbers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</si>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</sst>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-_ر_ي_ا_ل_ ;_ * #,##0.00\-_ر_ي_ا_ل_ ;_ * &quot;-&quot;??_-_ر_ي_ا_ل_ ;_ @_ "/>
    <numFmt numFmtId="165" formatCode="yyyy\-mm\-dd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164" fontId="0" fillId="0" borderId="0" xfId="42" applyFont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164" fontId="0" fillId="33" borderId="0" xfId="42" applyFont="1" applyFill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7" fillId="0" borderId="0" xfId="0" applyFont="1" applyAlignme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0" fillId="0" borderId="0" xfId="0" applyFont="1" applyAlignment="1"/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7" fillId="33" borderId="0" xfId="0" applyFont="1" applyFill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p_o_5!$AH$1</c:f>
              <c:strCache>
                <c:ptCount val="1"/>
                <c:pt idx="0">
                  <c:v>r_bar_P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p_o_5!$AG$2:$AG$100</c:f>
              <c:numCache>
                <c:formatCode>General</c:formatCode>
                <c:ptCount val="99"/>
                <c:pt idx="0">
                  <c:v>7.9825425266225811E-2</c:v>
                </c:pt>
                <c:pt idx="1">
                  <c:v>6.8801458718171421E-2</c:v>
                </c:pt>
                <c:pt idx="2">
                  <c:v>6.4810103364982427E-2</c:v>
                </c:pt>
                <c:pt idx="3">
                  <c:v>6.8684445520180867E-2</c:v>
                </c:pt>
                <c:pt idx="4">
                  <c:v>6.5044474846143674E-2</c:v>
                </c:pt>
                <c:pt idx="5">
                  <c:v>7.3886692448693128E-2</c:v>
                </c:pt>
                <c:pt idx="6">
                  <c:v>7.5660451234530163E-2</c:v>
                </c:pt>
                <c:pt idx="7">
                  <c:v>7.2778527186145428E-2</c:v>
                </c:pt>
                <c:pt idx="8">
                  <c:v>7.1827704961559921E-2</c:v>
                </c:pt>
                <c:pt idx="9">
                  <c:v>6.777913403192011E-2</c:v>
                </c:pt>
                <c:pt idx="10">
                  <c:v>6.2479506648623714E-2</c:v>
                </c:pt>
                <c:pt idx="11">
                  <c:v>6.5479554292997511E-2</c:v>
                </c:pt>
                <c:pt idx="12">
                  <c:v>6.045774764639103E-2</c:v>
                </c:pt>
                <c:pt idx="13">
                  <c:v>6.5583097702361037E-2</c:v>
                </c:pt>
                <c:pt idx="14">
                  <c:v>6.6390213024775685E-2</c:v>
                </c:pt>
                <c:pt idx="15">
                  <c:v>6.0329164844536536E-2</c:v>
                </c:pt>
                <c:pt idx="16">
                  <c:v>8.0174253730883369E-2</c:v>
                </c:pt>
                <c:pt idx="17">
                  <c:v>6.8924536270877038E-2</c:v>
                </c:pt>
                <c:pt idx="18">
                  <c:v>6.8601308870854374E-2</c:v>
                </c:pt>
                <c:pt idx="19">
                  <c:v>7.8295523627050806E-2</c:v>
                </c:pt>
                <c:pt idx="20">
                  <c:v>6.3237055157131905E-2</c:v>
                </c:pt>
                <c:pt idx="21">
                  <c:v>7.0679428740954439E-2</c:v>
                </c:pt>
                <c:pt idx="22">
                  <c:v>7.6166776835834643E-2</c:v>
                </c:pt>
                <c:pt idx="23">
                  <c:v>7.4345009400972731E-2</c:v>
                </c:pt>
                <c:pt idx="24">
                  <c:v>6.6515700624364599E-2</c:v>
                </c:pt>
                <c:pt idx="25">
                  <c:v>6.393844276400118E-2</c:v>
                </c:pt>
                <c:pt idx="26">
                  <c:v>6.668950327066181E-2</c:v>
                </c:pt>
                <c:pt idx="27">
                  <c:v>6.533381770206928E-2</c:v>
                </c:pt>
                <c:pt idx="28">
                  <c:v>7.5460677266099271E-2</c:v>
                </c:pt>
                <c:pt idx="29">
                  <c:v>6.7906800205184956E-2</c:v>
                </c:pt>
                <c:pt idx="30">
                  <c:v>6.2913668752460378E-2</c:v>
                </c:pt>
                <c:pt idx="31">
                  <c:v>6.8850486818956502E-2</c:v>
                </c:pt>
                <c:pt idx="32">
                  <c:v>6.8800511751303126E-2</c:v>
                </c:pt>
                <c:pt idx="33">
                  <c:v>6.2620795807990681E-2</c:v>
                </c:pt>
                <c:pt idx="34">
                  <c:v>6.7239803104853668E-2</c:v>
                </c:pt>
                <c:pt idx="35">
                  <c:v>6.4033186696140054E-2</c:v>
                </c:pt>
                <c:pt idx="36">
                  <c:v>6.3549222921698109E-2</c:v>
                </c:pt>
                <c:pt idx="37">
                  <c:v>6.5112381573998832E-2</c:v>
                </c:pt>
                <c:pt idx="38">
                  <c:v>8.0588397199329531E-2</c:v>
                </c:pt>
                <c:pt idx="39">
                  <c:v>6.300287862587034E-2</c:v>
                </c:pt>
                <c:pt idx="40">
                  <c:v>6.3491582268504057E-2</c:v>
                </c:pt>
                <c:pt idx="41">
                  <c:v>6.6763943904415923E-2</c:v>
                </c:pt>
                <c:pt idx="42">
                  <c:v>6.4267488421909602E-2</c:v>
                </c:pt>
                <c:pt idx="43">
                  <c:v>6.2654166122484548E-2</c:v>
                </c:pt>
                <c:pt idx="44">
                  <c:v>7.441878196200348E-2</c:v>
                </c:pt>
                <c:pt idx="45">
                  <c:v>7.4114818804084798E-2</c:v>
                </c:pt>
                <c:pt idx="46">
                  <c:v>6.8480639296204321E-2</c:v>
                </c:pt>
                <c:pt idx="47">
                  <c:v>6.214657255632508E-2</c:v>
                </c:pt>
                <c:pt idx="48">
                  <c:v>6.8417342600042036E-2</c:v>
                </c:pt>
                <c:pt idx="49">
                  <c:v>8.5424588907941787E-2</c:v>
                </c:pt>
                <c:pt idx="50">
                  <c:v>6.5119564286668763E-2</c:v>
                </c:pt>
                <c:pt idx="51">
                  <c:v>6.6116982936930482E-2</c:v>
                </c:pt>
                <c:pt idx="52">
                  <c:v>6.3734339422062913E-2</c:v>
                </c:pt>
                <c:pt idx="53">
                  <c:v>6.1251224444738607E-2</c:v>
                </c:pt>
                <c:pt idx="54">
                  <c:v>6.2473401718878822E-2</c:v>
                </c:pt>
                <c:pt idx="55">
                  <c:v>7.0097767526823868E-2</c:v>
                </c:pt>
                <c:pt idx="56">
                  <c:v>7.552510183068635E-2</c:v>
                </c:pt>
                <c:pt idx="57">
                  <c:v>7.1002831289977072E-2</c:v>
                </c:pt>
                <c:pt idx="58">
                  <c:v>6.7012711239060177E-2</c:v>
                </c:pt>
                <c:pt idx="59">
                  <c:v>7.2114942317958453E-2</c:v>
                </c:pt>
                <c:pt idx="60">
                  <c:v>6.677228591813536E-2</c:v>
                </c:pt>
                <c:pt idx="61">
                  <c:v>8.3287653980952794E-2</c:v>
                </c:pt>
                <c:pt idx="62">
                  <c:v>6.8303756478011263E-2</c:v>
                </c:pt>
                <c:pt idx="63">
                  <c:v>6.0159283627671971E-2</c:v>
                </c:pt>
                <c:pt idx="64">
                  <c:v>7.3625893726790084E-2</c:v>
                </c:pt>
                <c:pt idx="65">
                  <c:v>6.967397642698385E-2</c:v>
                </c:pt>
                <c:pt idx="66">
                  <c:v>6.4407784943178281E-2</c:v>
                </c:pt>
                <c:pt idx="67">
                  <c:v>6.7066265443216283E-2</c:v>
                </c:pt>
                <c:pt idx="68">
                  <c:v>7.2979578427675856E-2</c:v>
                </c:pt>
                <c:pt idx="69">
                  <c:v>6.3078695570784341E-2</c:v>
                </c:pt>
                <c:pt idx="70">
                  <c:v>9.0321706627711024E-2</c:v>
                </c:pt>
                <c:pt idx="71">
                  <c:v>8.9480234543479462E-2</c:v>
                </c:pt>
                <c:pt idx="72">
                  <c:v>6.9208113035064342E-2</c:v>
                </c:pt>
                <c:pt idx="73">
                  <c:v>7.944368064293432E-2</c:v>
                </c:pt>
                <c:pt idx="74">
                  <c:v>6.6220402872221473E-2</c:v>
                </c:pt>
                <c:pt idx="75">
                  <c:v>6.0253252580626832E-2</c:v>
                </c:pt>
                <c:pt idx="76">
                  <c:v>6.5387284487857328E-2</c:v>
                </c:pt>
                <c:pt idx="77">
                  <c:v>8.5285744125264976E-2</c:v>
                </c:pt>
                <c:pt idx="78">
                  <c:v>7.1928454546587042E-2</c:v>
                </c:pt>
                <c:pt idx="79">
                  <c:v>7.4304660112431642E-2</c:v>
                </c:pt>
                <c:pt idx="80">
                  <c:v>7.9343928400410074E-2</c:v>
                </c:pt>
                <c:pt idx="81">
                  <c:v>6.1876104398778935E-2</c:v>
                </c:pt>
                <c:pt idx="82">
                  <c:v>5.930136691404133E-2</c:v>
                </c:pt>
                <c:pt idx="83">
                  <c:v>6.1577701515749921E-2</c:v>
                </c:pt>
                <c:pt idx="84">
                  <c:v>7.6153913233763998E-2</c:v>
                </c:pt>
                <c:pt idx="85">
                  <c:v>6.3880702987674495E-2</c:v>
                </c:pt>
                <c:pt idx="86">
                  <c:v>7.9564445421398289E-2</c:v>
                </c:pt>
                <c:pt idx="87">
                  <c:v>6.3100710026311652E-2</c:v>
                </c:pt>
                <c:pt idx="88">
                  <c:v>6.7021532799272948E-2</c:v>
                </c:pt>
                <c:pt idx="89">
                  <c:v>6.8292804068297311E-2</c:v>
                </c:pt>
                <c:pt idx="90">
                  <c:v>6.5130561549472027E-2</c:v>
                </c:pt>
                <c:pt idx="91">
                  <c:v>8.5955247527273557E-2</c:v>
                </c:pt>
                <c:pt idx="92">
                  <c:v>7.1448014389505002E-2</c:v>
                </c:pt>
                <c:pt idx="93">
                  <c:v>5.995280497688453E-2</c:v>
                </c:pt>
                <c:pt idx="94">
                  <c:v>7.9601062534077366E-2</c:v>
                </c:pt>
                <c:pt idx="95">
                  <c:v>6.9840322613231545E-2</c:v>
                </c:pt>
                <c:pt idx="96">
                  <c:v>7.9849734569033909E-2</c:v>
                </c:pt>
                <c:pt idx="97">
                  <c:v>6.809218504776525E-2</c:v>
                </c:pt>
                <c:pt idx="98">
                  <c:v>6.8809963561238516E-2</c:v>
                </c:pt>
              </c:numCache>
            </c:numRef>
          </c:xVal>
          <c:yVal>
            <c:numRef>
              <c:f>p_o_5!$AH$2:$AH$100</c:f>
              <c:numCache>
                <c:formatCode>General</c:formatCode>
                <c:ptCount val="99"/>
                <c:pt idx="0">
                  <c:v>1.2609715251586341E-2</c:v>
                </c:pt>
                <c:pt idx="1">
                  <c:v>9.7130462951580832E-3</c:v>
                </c:pt>
                <c:pt idx="2">
                  <c:v>1.0276213355785468E-2</c:v>
                </c:pt>
                <c:pt idx="3">
                  <c:v>1.3790400680166024E-2</c:v>
                </c:pt>
                <c:pt idx="4">
                  <c:v>1.3417777796113417E-2</c:v>
                </c:pt>
                <c:pt idx="5">
                  <c:v>1.3865888299061891E-2</c:v>
                </c:pt>
                <c:pt idx="6">
                  <c:v>1.4879033959283798E-2</c:v>
                </c:pt>
                <c:pt idx="7">
                  <c:v>1.3058438220586088E-2</c:v>
                </c:pt>
                <c:pt idx="8">
                  <c:v>1.2270318655829211E-2</c:v>
                </c:pt>
                <c:pt idx="9">
                  <c:v>1.3703384685340174E-2</c:v>
                </c:pt>
                <c:pt idx="10">
                  <c:v>1.027048492571713E-2</c:v>
                </c:pt>
                <c:pt idx="11">
                  <c:v>1.2634055564950156E-2</c:v>
                </c:pt>
                <c:pt idx="12">
                  <c:v>9.5134731789216984E-3</c:v>
                </c:pt>
                <c:pt idx="13">
                  <c:v>1.1428137621535947E-2</c:v>
                </c:pt>
                <c:pt idx="14">
                  <c:v>1.2950800284925082E-2</c:v>
                </c:pt>
                <c:pt idx="15">
                  <c:v>9.8797022291615671E-3</c:v>
                </c:pt>
                <c:pt idx="16">
                  <c:v>1.4304962942551812E-2</c:v>
                </c:pt>
                <c:pt idx="17">
                  <c:v>1.1894228060301184E-2</c:v>
                </c:pt>
                <c:pt idx="18">
                  <c:v>1.0219144789496697E-2</c:v>
                </c:pt>
                <c:pt idx="19">
                  <c:v>1.5188653269017518E-2</c:v>
                </c:pt>
                <c:pt idx="20">
                  <c:v>1.2422483951130405E-2</c:v>
                </c:pt>
                <c:pt idx="21">
                  <c:v>1.3525151715019057E-2</c:v>
                </c:pt>
                <c:pt idx="22">
                  <c:v>1.221401670120582E-2</c:v>
                </c:pt>
                <c:pt idx="23">
                  <c:v>1.3843148027942809E-2</c:v>
                </c:pt>
                <c:pt idx="24">
                  <c:v>1.1902523053035508E-2</c:v>
                </c:pt>
                <c:pt idx="25">
                  <c:v>1.1697029639806207E-2</c:v>
                </c:pt>
                <c:pt idx="26">
                  <c:v>9.8278305943073352E-3</c:v>
                </c:pt>
                <c:pt idx="27">
                  <c:v>1.3117646247981672E-2</c:v>
                </c:pt>
                <c:pt idx="28">
                  <c:v>1.2488566194093125E-2</c:v>
                </c:pt>
                <c:pt idx="29">
                  <c:v>1.1770948617042988E-2</c:v>
                </c:pt>
                <c:pt idx="30">
                  <c:v>1.1737442147830755E-2</c:v>
                </c:pt>
                <c:pt idx="31">
                  <c:v>1.3904868195724496E-2</c:v>
                </c:pt>
                <c:pt idx="32">
                  <c:v>1.2391762174115722E-2</c:v>
                </c:pt>
                <c:pt idx="33">
                  <c:v>1.1345426869208256E-2</c:v>
                </c:pt>
                <c:pt idx="34">
                  <c:v>1.2242700508339022E-2</c:v>
                </c:pt>
                <c:pt idx="35">
                  <c:v>1.2523349735513079E-2</c:v>
                </c:pt>
                <c:pt idx="36">
                  <c:v>7.7280964781714047E-3</c:v>
                </c:pt>
                <c:pt idx="37">
                  <c:v>1.169102374308552E-2</c:v>
                </c:pt>
                <c:pt idx="38">
                  <c:v>1.1342057915386448E-2</c:v>
                </c:pt>
                <c:pt idx="39">
                  <c:v>1.1194760055079559E-2</c:v>
                </c:pt>
                <c:pt idx="40">
                  <c:v>1.1697997437050691E-2</c:v>
                </c:pt>
                <c:pt idx="41">
                  <c:v>1.2034624671029004E-2</c:v>
                </c:pt>
                <c:pt idx="42">
                  <c:v>1.0092563110932467E-2</c:v>
                </c:pt>
                <c:pt idx="43">
                  <c:v>1.1426898212912607E-2</c:v>
                </c:pt>
                <c:pt idx="44">
                  <c:v>1.3652497506033369E-2</c:v>
                </c:pt>
                <c:pt idx="45">
                  <c:v>1.4246598148257138E-2</c:v>
                </c:pt>
                <c:pt idx="46">
                  <c:v>1.3355952091961528E-2</c:v>
                </c:pt>
                <c:pt idx="47">
                  <c:v>1.1433226306672638E-2</c:v>
                </c:pt>
                <c:pt idx="48">
                  <c:v>1.1801066028196912E-2</c:v>
                </c:pt>
                <c:pt idx="49">
                  <c:v>1.3045451263031799E-2</c:v>
                </c:pt>
                <c:pt idx="50">
                  <c:v>9.7747250808433682E-3</c:v>
                </c:pt>
                <c:pt idx="51">
                  <c:v>1.2595718516016095E-2</c:v>
                </c:pt>
                <c:pt idx="52">
                  <c:v>1.0778053074617853E-2</c:v>
                </c:pt>
                <c:pt idx="53">
                  <c:v>1.249180261146195E-2</c:v>
                </c:pt>
                <c:pt idx="54">
                  <c:v>1.3022303758120982E-2</c:v>
                </c:pt>
                <c:pt idx="55">
                  <c:v>1.0818238887030106E-2</c:v>
                </c:pt>
                <c:pt idx="56">
                  <c:v>1.274845492206848E-2</c:v>
                </c:pt>
                <c:pt idx="57">
                  <c:v>1.2943230125659219E-2</c:v>
                </c:pt>
                <c:pt idx="58">
                  <c:v>1.4417224493001753E-2</c:v>
                </c:pt>
                <c:pt idx="59">
                  <c:v>1.3699775820115612E-2</c:v>
                </c:pt>
                <c:pt idx="60">
                  <c:v>1.1728176828598079E-2</c:v>
                </c:pt>
                <c:pt idx="61">
                  <c:v>1.2766632273949655E-2</c:v>
                </c:pt>
                <c:pt idx="62">
                  <c:v>1.2166822955011874E-2</c:v>
                </c:pt>
                <c:pt idx="63">
                  <c:v>9.9612607773162717E-3</c:v>
                </c:pt>
                <c:pt idx="64">
                  <c:v>1.1907112936006319E-2</c:v>
                </c:pt>
                <c:pt idx="65">
                  <c:v>1.277322906226009E-2</c:v>
                </c:pt>
                <c:pt idx="66">
                  <c:v>1.2497951246694516E-2</c:v>
                </c:pt>
                <c:pt idx="67">
                  <c:v>1.2216375822056586E-2</c:v>
                </c:pt>
                <c:pt idx="68">
                  <c:v>1.4510511809792761E-2</c:v>
                </c:pt>
                <c:pt idx="69">
                  <c:v>9.0879286893764191E-3</c:v>
                </c:pt>
                <c:pt idx="70">
                  <c:v>1.255332969936126E-2</c:v>
                </c:pt>
                <c:pt idx="71">
                  <c:v>1.3865827830470223E-2</c:v>
                </c:pt>
                <c:pt idx="72">
                  <c:v>1.1083204462183407E-2</c:v>
                </c:pt>
                <c:pt idx="73">
                  <c:v>1.41416330981323E-2</c:v>
                </c:pt>
                <c:pt idx="74">
                  <c:v>1.0788548775764477E-2</c:v>
                </c:pt>
                <c:pt idx="75">
                  <c:v>1.0985634531442906E-2</c:v>
                </c:pt>
                <c:pt idx="76">
                  <c:v>1.1814040458519895E-2</c:v>
                </c:pt>
                <c:pt idx="77">
                  <c:v>1.4160563647194632E-2</c:v>
                </c:pt>
                <c:pt idx="78">
                  <c:v>1.4277886216713774E-2</c:v>
                </c:pt>
                <c:pt idx="79">
                  <c:v>1.2805931238326603E-2</c:v>
                </c:pt>
                <c:pt idx="80">
                  <c:v>1.3030607686436333E-2</c:v>
                </c:pt>
                <c:pt idx="81">
                  <c:v>1.4257387993320868E-2</c:v>
                </c:pt>
                <c:pt idx="82">
                  <c:v>1.1457119876490587E-2</c:v>
                </c:pt>
                <c:pt idx="83">
                  <c:v>8.2801918227193762E-3</c:v>
                </c:pt>
                <c:pt idx="84">
                  <c:v>1.4290415323414952E-2</c:v>
                </c:pt>
                <c:pt idx="85">
                  <c:v>1.2577127315696317E-2</c:v>
                </c:pt>
                <c:pt idx="86">
                  <c:v>1.4771382503305125E-2</c:v>
                </c:pt>
                <c:pt idx="87">
                  <c:v>1.1107672628438882E-2</c:v>
                </c:pt>
                <c:pt idx="88">
                  <c:v>1.2001128759115763E-2</c:v>
                </c:pt>
                <c:pt idx="89">
                  <c:v>1.1422785736855718E-2</c:v>
                </c:pt>
                <c:pt idx="90">
                  <c:v>1.1028660044657228E-2</c:v>
                </c:pt>
                <c:pt idx="91">
                  <c:v>1.2134126943278605E-2</c:v>
                </c:pt>
                <c:pt idx="92">
                  <c:v>1.0512542955685523E-2</c:v>
                </c:pt>
                <c:pt idx="93">
                  <c:v>1.206441214649109E-2</c:v>
                </c:pt>
                <c:pt idx="94">
                  <c:v>1.3939228569001474E-2</c:v>
                </c:pt>
                <c:pt idx="95">
                  <c:v>1.0909368276999936E-2</c:v>
                </c:pt>
                <c:pt idx="96">
                  <c:v>1.3328435400809515E-2</c:v>
                </c:pt>
                <c:pt idx="97">
                  <c:v>1.1779705596778619E-2</c:v>
                </c:pt>
                <c:pt idx="98">
                  <c:v>1.5547112461729627E-2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FE-4113-B9CE-41CBA08A6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42144"/>
        <c:axId val="469843232"/>
      </c:scatterChart>
      <c:valAx>
        <c:axId val="46984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43232"/>
        <c:crosses val="autoZero"/>
        <c:crossBetween val="midCat"/>
      </c:valAx>
      <c:valAx>
        <c:axId val="4698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4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Alphabet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p_o_5!$B$2</c:f>
              <c:strCache>
                <c:ptCount val="1"/>
                <c:pt idx="0">
                  <c:v>Alphabet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p_o_5!$B$3:$B$50</c:f>
              <c:numCache>
                <c:formatCode>General</c:formatCode>
                <c:ptCount val="48"/>
                <c:pt idx="0">
                  <c:v>60.834000000000003</c:v>
                </c:pt>
                <c:pt idx="1">
                  <c:v>59.404998999999997</c:v>
                </c:pt>
                <c:pt idx="2">
                  <c:v>60.950001</c:v>
                </c:pt>
                <c:pt idx="3">
                  <c:v>63.005501000000002</c:v>
                </c:pt>
                <c:pt idx="4">
                  <c:v>65.248001000000002</c:v>
                </c:pt>
                <c:pt idx="5">
                  <c:v>66.850998000000004</c:v>
                </c:pt>
                <c:pt idx="6">
                  <c:v>71.711501999999996</c:v>
                </c:pt>
                <c:pt idx="7">
                  <c:v>66.966498999999999</c:v>
                </c:pt>
                <c:pt idx="8">
                  <c:v>58.140498999999998</c:v>
                </c:pt>
                <c:pt idx="9">
                  <c:v>67.432998999999995</c:v>
                </c:pt>
                <c:pt idx="10">
                  <c:v>71.445999</c:v>
                </c:pt>
                <c:pt idx="11">
                  <c:v>70.680496000000005</c:v>
                </c:pt>
                <c:pt idx="12">
                  <c:v>74.148003000000003</c:v>
                </c:pt>
                <c:pt idx="13">
                  <c:v>81.709000000000003</c:v>
                </c:pt>
                <c:pt idx="14">
                  <c:v>73.480002999999996</c:v>
                </c:pt>
                <c:pt idx="15">
                  <c:v>81.050499000000002</c:v>
                </c:pt>
                <c:pt idx="16">
                  <c:v>88.037002999999999</c:v>
                </c:pt>
                <c:pt idx="17">
                  <c:v>87.594002000000003</c:v>
                </c:pt>
                <c:pt idx="18">
                  <c:v>91.787002999999999</c:v>
                </c:pt>
                <c:pt idx="19">
                  <c:v>101.843002</c:v>
                </c:pt>
                <c:pt idx="20">
                  <c:v>103.43150300000001</c:v>
                </c:pt>
                <c:pt idx="21">
                  <c:v>120.50599699999999</c:v>
                </c:pt>
                <c:pt idx="22">
                  <c:v>120.578003</c:v>
                </c:pt>
                <c:pt idx="23">
                  <c:v>125.316002</c:v>
                </c:pt>
                <c:pt idx="24">
                  <c:v>135.22099299999999</c:v>
                </c:pt>
                <c:pt idx="25">
                  <c:v>145.462006</c:v>
                </c:pt>
                <c:pt idx="26">
                  <c:v>133.265503</c:v>
                </c:pt>
                <c:pt idx="27">
                  <c:v>148.27049299999999</c:v>
                </c:pt>
                <c:pt idx="28">
                  <c:v>142.45199600000001</c:v>
                </c:pt>
                <c:pt idx="29">
                  <c:v>144.67950400000001</c:v>
                </c:pt>
                <c:pt idx="30">
                  <c:v>135.69850199999999</c:v>
                </c:pt>
                <c:pt idx="31">
                  <c:v>134.891006</c:v>
                </c:pt>
                <c:pt idx="32">
                  <c:v>139.649506</c:v>
                </c:pt>
                <c:pt idx="33">
                  <c:v>114.966499</c:v>
                </c:pt>
                <c:pt idx="34">
                  <c:v>114.039001</c:v>
                </c:pt>
                <c:pt idx="35">
                  <c:v>109.37249799999999</c:v>
                </c:pt>
                <c:pt idx="36">
                  <c:v>116.639999</c:v>
                </c:pt>
                <c:pt idx="37">
                  <c:v>109.150002</c:v>
                </c:pt>
                <c:pt idx="38">
                  <c:v>96.150002000000001</c:v>
                </c:pt>
                <c:pt idx="39">
                  <c:v>94.660004000000001</c:v>
                </c:pt>
                <c:pt idx="40">
                  <c:v>101.449997</c:v>
                </c:pt>
                <c:pt idx="41">
                  <c:v>88.730002999999996</c:v>
                </c:pt>
                <c:pt idx="42">
                  <c:v>99.870002999999997</c:v>
                </c:pt>
                <c:pt idx="43">
                  <c:v>90.300003000000004</c:v>
                </c:pt>
                <c:pt idx="44">
                  <c:v>104</c:v>
                </c:pt>
                <c:pt idx="45">
                  <c:v>108.220001</c:v>
                </c:pt>
                <c:pt idx="46">
                  <c:v>123.370003</c:v>
                </c:pt>
                <c:pt idx="47">
                  <c:v>121.08000199999999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40-413F-A1EA-8A7E7F964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653792"/>
        <c:axId val="381657600"/>
      </c:lineChart>
      <c:catAx>
        <c:axId val="38165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57600"/>
        <c:crosses val="autoZero"/>
        <c:auto val="1"/>
        <c:lblAlgn val="ctr"/>
        <c:lblOffset val="100"/>
        <c:noMultiLvlLbl val="0"/>
      </c:catAx>
      <c:valAx>
        <c:axId val="38165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5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Netflix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p_o_5!$C$2</c:f>
              <c:strCache>
                <c:ptCount val="1"/>
                <c:pt idx="0">
                  <c:v>Netflix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p_o_5!$C$3:$C$50</c:f>
              <c:numCache>
                <c:formatCode>General</c:formatCode>
                <c:ptCount val="48"/>
                <c:pt idx="0">
                  <c:v>322.98998999999998</c:v>
                </c:pt>
                <c:pt idx="1">
                  <c:v>293.75</c:v>
                </c:pt>
                <c:pt idx="2">
                  <c:v>267.61999500000002</c:v>
                </c:pt>
                <c:pt idx="3">
                  <c:v>287.41000400000001</c:v>
                </c:pt>
                <c:pt idx="4">
                  <c:v>314.66000400000001</c:v>
                </c:pt>
                <c:pt idx="5">
                  <c:v>323.57000699999998</c:v>
                </c:pt>
                <c:pt idx="6">
                  <c:v>345.08999599999999</c:v>
                </c:pt>
                <c:pt idx="7">
                  <c:v>369.02999899999998</c:v>
                </c:pt>
                <c:pt idx="8">
                  <c:v>375.5</c:v>
                </c:pt>
                <c:pt idx="9">
                  <c:v>419.85000600000001</c:v>
                </c:pt>
                <c:pt idx="10">
                  <c:v>419.73001099999999</c:v>
                </c:pt>
                <c:pt idx="11">
                  <c:v>455.040009</c:v>
                </c:pt>
                <c:pt idx="12">
                  <c:v>488.88000499999998</c:v>
                </c:pt>
                <c:pt idx="13">
                  <c:v>529.55999799999995</c:v>
                </c:pt>
                <c:pt idx="14">
                  <c:v>500.02999899999998</c:v>
                </c:pt>
                <c:pt idx="15">
                  <c:v>475.73998999999998</c:v>
                </c:pt>
                <c:pt idx="16">
                  <c:v>490.70001200000002</c:v>
                </c:pt>
                <c:pt idx="17">
                  <c:v>540.72997999999995</c:v>
                </c:pt>
                <c:pt idx="18">
                  <c:v>532.39001499999995</c:v>
                </c:pt>
                <c:pt idx="19">
                  <c:v>538.84997599999997</c:v>
                </c:pt>
                <c:pt idx="20">
                  <c:v>521.65997300000004</c:v>
                </c:pt>
                <c:pt idx="21">
                  <c:v>513.46997099999999</c:v>
                </c:pt>
                <c:pt idx="22">
                  <c:v>502.80999800000001</c:v>
                </c:pt>
                <c:pt idx="23">
                  <c:v>528.21002199999998</c:v>
                </c:pt>
                <c:pt idx="24">
                  <c:v>517.57000700000003</c:v>
                </c:pt>
                <c:pt idx="25">
                  <c:v>569.19000200000005</c:v>
                </c:pt>
                <c:pt idx="26">
                  <c:v>610.34002699999996</c:v>
                </c:pt>
                <c:pt idx="27">
                  <c:v>690.30999799999995</c:v>
                </c:pt>
                <c:pt idx="28">
                  <c:v>641.90002400000003</c:v>
                </c:pt>
                <c:pt idx="29">
                  <c:v>602.44000200000005</c:v>
                </c:pt>
                <c:pt idx="30">
                  <c:v>427.14001500000001</c:v>
                </c:pt>
                <c:pt idx="31">
                  <c:v>394.51998900000001</c:v>
                </c:pt>
                <c:pt idx="32">
                  <c:v>374.58999599999999</c:v>
                </c:pt>
                <c:pt idx="33">
                  <c:v>190.36000100000001</c:v>
                </c:pt>
                <c:pt idx="34">
                  <c:v>197.44000199999999</c:v>
                </c:pt>
                <c:pt idx="35">
                  <c:v>174.86999499999999</c:v>
                </c:pt>
                <c:pt idx="36">
                  <c:v>224.89999399999999</c:v>
                </c:pt>
                <c:pt idx="37">
                  <c:v>223.55999800000001</c:v>
                </c:pt>
                <c:pt idx="38">
                  <c:v>235.44000199999999</c:v>
                </c:pt>
                <c:pt idx="39">
                  <c:v>291.88000499999998</c:v>
                </c:pt>
                <c:pt idx="40">
                  <c:v>305.52999899999998</c:v>
                </c:pt>
                <c:pt idx="41">
                  <c:v>294.88000499999998</c:v>
                </c:pt>
                <c:pt idx="42">
                  <c:v>353.85998499999999</c:v>
                </c:pt>
                <c:pt idx="43">
                  <c:v>322.13000499999998</c:v>
                </c:pt>
                <c:pt idx="44">
                  <c:v>345.48001099999999</c:v>
                </c:pt>
                <c:pt idx="45">
                  <c:v>329.92999300000002</c:v>
                </c:pt>
                <c:pt idx="46">
                  <c:v>395.23001099999999</c:v>
                </c:pt>
                <c:pt idx="47">
                  <c:v>429.83999599999999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44-40AD-871B-3B1D1C11E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04944"/>
        <c:axId val="561707664"/>
      </c:lineChart>
      <c:catAx>
        <c:axId val="56170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07664"/>
        <c:crosses val="autoZero"/>
        <c:auto val="1"/>
        <c:lblAlgn val="ctr"/>
        <c:lblOffset val="100"/>
        <c:noMultiLvlLbl val="0"/>
      </c:catAx>
      <c:valAx>
        <c:axId val="56170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0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force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p_o_5!$D$2</c:f>
              <c:strCache>
                <c:ptCount val="1"/>
                <c:pt idx="0">
                  <c:v>Salesforce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p_o_5!$D$3:$D$50</c:f>
              <c:numCache>
                <c:formatCode>General</c:formatCode>
                <c:ptCount val="48"/>
                <c:pt idx="0">
                  <c:v>154.5</c:v>
                </c:pt>
                <c:pt idx="1">
                  <c:v>156.070007</c:v>
                </c:pt>
                <c:pt idx="2">
                  <c:v>148.44000199999999</c:v>
                </c:pt>
                <c:pt idx="3">
                  <c:v>156.490005</c:v>
                </c:pt>
                <c:pt idx="4">
                  <c:v>162.88999899999999</c:v>
                </c:pt>
                <c:pt idx="5">
                  <c:v>162.63999899999999</c:v>
                </c:pt>
                <c:pt idx="6">
                  <c:v>182.30999800000001</c:v>
                </c:pt>
                <c:pt idx="7">
                  <c:v>170.39999399999999</c:v>
                </c:pt>
                <c:pt idx="8">
                  <c:v>143.979996</c:v>
                </c:pt>
                <c:pt idx="9">
                  <c:v>161.949997</c:v>
                </c:pt>
                <c:pt idx="10">
                  <c:v>174.78999300000001</c:v>
                </c:pt>
                <c:pt idx="11">
                  <c:v>187.33000200000001</c:v>
                </c:pt>
                <c:pt idx="12">
                  <c:v>194.85000600000001</c:v>
                </c:pt>
                <c:pt idx="13">
                  <c:v>272.64999399999999</c:v>
                </c:pt>
                <c:pt idx="14">
                  <c:v>251.320007</c:v>
                </c:pt>
                <c:pt idx="15">
                  <c:v>232.270004</c:v>
                </c:pt>
                <c:pt idx="16">
                  <c:v>245.800003</c:v>
                </c:pt>
                <c:pt idx="17">
                  <c:v>222.529999</c:v>
                </c:pt>
                <c:pt idx="18">
                  <c:v>225.55999800000001</c:v>
                </c:pt>
                <c:pt idx="19">
                  <c:v>216.5</c:v>
                </c:pt>
                <c:pt idx="20">
                  <c:v>211.86999499999999</c:v>
                </c:pt>
                <c:pt idx="21">
                  <c:v>230.320007</c:v>
                </c:pt>
                <c:pt idx="22">
                  <c:v>238.10000600000001</c:v>
                </c:pt>
                <c:pt idx="23">
                  <c:v>244.270004</c:v>
                </c:pt>
                <c:pt idx="24">
                  <c:v>241.929993</c:v>
                </c:pt>
                <c:pt idx="25">
                  <c:v>265.26998900000001</c:v>
                </c:pt>
                <c:pt idx="26">
                  <c:v>271.22000100000002</c:v>
                </c:pt>
                <c:pt idx="27">
                  <c:v>299.69000199999999</c:v>
                </c:pt>
                <c:pt idx="28">
                  <c:v>284.959991</c:v>
                </c:pt>
                <c:pt idx="29">
                  <c:v>254.13000500000001</c:v>
                </c:pt>
                <c:pt idx="30">
                  <c:v>232.63000500000001</c:v>
                </c:pt>
                <c:pt idx="31">
                  <c:v>210.529999</c:v>
                </c:pt>
                <c:pt idx="32">
                  <c:v>212.320007</c:v>
                </c:pt>
                <c:pt idx="33">
                  <c:v>175.94000199999999</c:v>
                </c:pt>
                <c:pt idx="34">
                  <c:v>160.240005</c:v>
                </c:pt>
                <c:pt idx="35">
                  <c:v>165.03999300000001</c:v>
                </c:pt>
                <c:pt idx="36">
                  <c:v>184.020004</c:v>
                </c:pt>
                <c:pt idx="37">
                  <c:v>156.11999499999999</c:v>
                </c:pt>
                <c:pt idx="38">
                  <c:v>143.83999600000001</c:v>
                </c:pt>
                <c:pt idx="39">
                  <c:v>162.58999600000001</c:v>
                </c:pt>
                <c:pt idx="40">
                  <c:v>160.25</c:v>
                </c:pt>
                <c:pt idx="41">
                  <c:v>132.58999600000001</c:v>
                </c:pt>
                <c:pt idx="42">
                  <c:v>167.970001</c:v>
                </c:pt>
                <c:pt idx="43">
                  <c:v>163.61000100000001</c:v>
                </c:pt>
                <c:pt idx="44">
                  <c:v>199.779999</c:v>
                </c:pt>
                <c:pt idx="45">
                  <c:v>198.36999499999999</c:v>
                </c:pt>
                <c:pt idx="46">
                  <c:v>223.38000500000001</c:v>
                </c:pt>
                <c:pt idx="47">
                  <c:v>212.16999799999999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42-4A08-9B37-3147628AA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00592"/>
        <c:axId val="329040064"/>
      </c:lineChart>
      <c:catAx>
        <c:axId val="56170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40064"/>
        <c:crosses val="autoZero"/>
        <c:auto val="1"/>
        <c:lblAlgn val="ctr"/>
        <c:lblOffset val="100"/>
        <c:noMultiLvlLbl val="0"/>
      </c:catAx>
      <c:valAx>
        <c:axId val="32904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0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BMW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p_o_5!$E$2</c:f>
              <c:strCache>
                <c:ptCount val="1"/>
                <c:pt idx="0">
                  <c:v>BMW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p_o_5!$E$3:$E$50</c:f>
              <c:numCache>
                <c:formatCode>General</c:formatCode>
                <c:ptCount val="48"/>
                <c:pt idx="0">
                  <c:v>66.830001999999993</c:v>
                </c:pt>
                <c:pt idx="1">
                  <c:v>60.810001</c:v>
                </c:pt>
                <c:pt idx="2">
                  <c:v>64.589995999999999</c:v>
                </c:pt>
                <c:pt idx="3">
                  <c:v>68.709998999999996</c:v>
                </c:pt>
                <c:pt idx="4">
                  <c:v>73.300003000000004</c:v>
                </c:pt>
                <c:pt idx="5">
                  <c:v>73.139999000000003</c:v>
                </c:pt>
                <c:pt idx="6">
                  <c:v>64.339995999999999</c:v>
                </c:pt>
                <c:pt idx="7">
                  <c:v>58.93</c:v>
                </c:pt>
                <c:pt idx="8">
                  <c:v>47.115001999999997</c:v>
                </c:pt>
                <c:pt idx="9">
                  <c:v>54.049999</c:v>
                </c:pt>
                <c:pt idx="10">
                  <c:v>52.599997999999999</c:v>
                </c:pt>
                <c:pt idx="11">
                  <c:v>56.82</c:v>
                </c:pt>
                <c:pt idx="12">
                  <c:v>54.700001</c:v>
                </c:pt>
                <c:pt idx="13">
                  <c:v>60.150002000000001</c:v>
                </c:pt>
                <c:pt idx="14">
                  <c:v>61.990001999999997</c:v>
                </c:pt>
                <c:pt idx="15">
                  <c:v>58.68</c:v>
                </c:pt>
                <c:pt idx="16">
                  <c:v>73.040001000000004</c:v>
                </c:pt>
                <c:pt idx="17">
                  <c:v>72.230002999999996</c:v>
                </c:pt>
                <c:pt idx="18">
                  <c:v>70.010002</c:v>
                </c:pt>
                <c:pt idx="19">
                  <c:v>71.5</c:v>
                </c:pt>
                <c:pt idx="20">
                  <c:v>88.470000999999996</c:v>
                </c:pt>
                <c:pt idx="21">
                  <c:v>83.400002000000001</c:v>
                </c:pt>
                <c:pt idx="22">
                  <c:v>86.699996999999996</c:v>
                </c:pt>
                <c:pt idx="23">
                  <c:v>89.309997999999993</c:v>
                </c:pt>
                <c:pt idx="24">
                  <c:v>83.879997000000003</c:v>
                </c:pt>
                <c:pt idx="25">
                  <c:v>80.370002999999997</c:v>
                </c:pt>
                <c:pt idx="26">
                  <c:v>82.760002</c:v>
                </c:pt>
                <c:pt idx="27">
                  <c:v>87.239998</c:v>
                </c:pt>
                <c:pt idx="28">
                  <c:v>84.980002999999996</c:v>
                </c:pt>
                <c:pt idx="29">
                  <c:v>88.489998</c:v>
                </c:pt>
                <c:pt idx="30">
                  <c:v>92.949996999999996</c:v>
                </c:pt>
                <c:pt idx="31">
                  <c:v>86.559997999999993</c:v>
                </c:pt>
                <c:pt idx="32">
                  <c:v>78.599997999999999</c:v>
                </c:pt>
                <c:pt idx="33">
                  <c:v>78.510002</c:v>
                </c:pt>
                <c:pt idx="34">
                  <c:v>80.629997000000003</c:v>
                </c:pt>
                <c:pt idx="35">
                  <c:v>73.459998999999996</c:v>
                </c:pt>
                <c:pt idx="36">
                  <c:v>79.480002999999996</c:v>
                </c:pt>
                <c:pt idx="37">
                  <c:v>73.470000999999996</c:v>
                </c:pt>
                <c:pt idx="38">
                  <c:v>69.989998</c:v>
                </c:pt>
                <c:pt idx="39">
                  <c:v>79.519997000000004</c:v>
                </c:pt>
                <c:pt idx="40">
                  <c:v>86.309997999999993</c:v>
                </c:pt>
                <c:pt idx="41">
                  <c:v>83.379997000000003</c:v>
                </c:pt>
                <c:pt idx="42">
                  <c:v>93.230002999999996</c:v>
                </c:pt>
                <c:pt idx="43">
                  <c:v>97.75</c:v>
                </c:pt>
                <c:pt idx="44">
                  <c:v>100.94000200000001</c:v>
                </c:pt>
                <c:pt idx="45">
                  <c:v>101.44000200000001</c:v>
                </c:pt>
                <c:pt idx="46">
                  <c:v>101.91999800000001</c:v>
                </c:pt>
                <c:pt idx="47">
                  <c:v>108.05999799999999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BBA-4EEE-9B90-FA10A3010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251744"/>
        <c:axId val="556764240"/>
      </c:lineChart>
      <c:catAx>
        <c:axId val="56325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64240"/>
        <c:crosses val="autoZero"/>
        <c:auto val="1"/>
        <c:lblAlgn val="ctr"/>
        <c:lblOffset val="100"/>
        <c:noMultiLvlLbl val="0"/>
      </c:catAx>
      <c:valAx>
        <c:axId val="5567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5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pfizer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p_o_5!$F$2</c:f>
              <c:strCache>
                <c:ptCount val="1"/>
                <c:pt idx="0">
                  <c:v>pfizer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p_o_5!$F$3:$F$50</c:f>
              <c:numCache>
                <c:formatCode>General</c:formatCode>
                <c:ptCount val="48"/>
                <c:pt idx="0">
                  <c:v>36.850093999999999</c:v>
                </c:pt>
                <c:pt idx="1">
                  <c:v>33.728653000000001</c:v>
                </c:pt>
                <c:pt idx="2">
                  <c:v>34.089184000000003</c:v>
                </c:pt>
                <c:pt idx="3">
                  <c:v>36.404175000000002</c:v>
                </c:pt>
                <c:pt idx="4">
                  <c:v>36.546489999999999</c:v>
                </c:pt>
                <c:pt idx="5">
                  <c:v>37.172676000000003</c:v>
                </c:pt>
                <c:pt idx="6">
                  <c:v>35.332068999999997</c:v>
                </c:pt>
                <c:pt idx="7">
                  <c:v>31.707781000000001</c:v>
                </c:pt>
                <c:pt idx="8">
                  <c:v>30.967742999999999</c:v>
                </c:pt>
                <c:pt idx="9">
                  <c:v>36.394688000000002</c:v>
                </c:pt>
                <c:pt idx="10">
                  <c:v>36.233398000000001</c:v>
                </c:pt>
                <c:pt idx="11">
                  <c:v>31.024667999999998</c:v>
                </c:pt>
                <c:pt idx="12">
                  <c:v>36.508536999999997</c:v>
                </c:pt>
                <c:pt idx="13">
                  <c:v>35.853889000000002</c:v>
                </c:pt>
                <c:pt idx="14">
                  <c:v>34.819732999999999</c:v>
                </c:pt>
                <c:pt idx="15">
                  <c:v>33.662239</c:v>
                </c:pt>
                <c:pt idx="16">
                  <c:v>38.310001</c:v>
                </c:pt>
                <c:pt idx="17">
                  <c:v>36.810001</c:v>
                </c:pt>
                <c:pt idx="18">
                  <c:v>35.900002000000001</c:v>
                </c:pt>
                <c:pt idx="19">
                  <c:v>33.490001999999997</c:v>
                </c:pt>
                <c:pt idx="20">
                  <c:v>36.229999999999997</c:v>
                </c:pt>
                <c:pt idx="21">
                  <c:v>38.650002000000001</c:v>
                </c:pt>
                <c:pt idx="22">
                  <c:v>38.729999999999997</c:v>
                </c:pt>
                <c:pt idx="23">
                  <c:v>39.159999999999997</c:v>
                </c:pt>
                <c:pt idx="24">
                  <c:v>42.810001</c:v>
                </c:pt>
                <c:pt idx="25">
                  <c:v>46.07</c:v>
                </c:pt>
                <c:pt idx="26">
                  <c:v>43.009998000000003</c:v>
                </c:pt>
                <c:pt idx="27">
                  <c:v>43.740001999999997</c:v>
                </c:pt>
                <c:pt idx="28">
                  <c:v>53.73</c:v>
                </c:pt>
                <c:pt idx="29">
                  <c:v>59.049999</c:v>
                </c:pt>
                <c:pt idx="30">
                  <c:v>52.689999</c:v>
                </c:pt>
                <c:pt idx="31">
                  <c:v>46.939999</c:v>
                </c:pt>
                <c:pt idx="32">
                  <c:v>51.77</c:v>
                </c:pt>
                <c:pt idx="33">
                  <c:v>49.07</c:v>
                </c:pt>
                <c:pt idx="34">
                  <c:v>53.040000999999997</c:v>
                </c:pt>
                <c:pt idx="35">
                  <c:v>52.43</c:v>
                </c:pt>
                <c:pt idx="36">
                  <c:v>50.509998000000003</c:v>
                </c:pt>
                <c:pt idx="37">
                  <c:v>45.23</c:v>
                </c:pt>
                <c:pt idx="38">
                  <c:v>43.759998000000003</c:v>
                </c:pt>
                <c:pt idx="39">
                  <c:v>46.549999</c:v>
                </c:pt>
                <c:pt idx="40">
                  <c:v>50.130001</c:v>
                </c:pt>
                <c:pt idx="41">
                  <c:v>51.240001999999997</c:v>
                </c:pt>
                <c:pt idx="42">
                  <c:v>44.16</c:v>
                </c:pt>
                <c:pt idx="43">
                  <c:v>40.57</c:v>
                </c:pt>
                <c:pt idx="44">
                  <c:v>40.799999</c:v>
                </c:pt>
                <c:pt idx="45">
                  <c:v>38.889999000000003</c:v>
                </c:pt>
                <c:pt idx="46">
                  <c:v>38.020000000000003</c:v>
                </c:pt>
                <c:pt idx="47">
                  <c:v>36.290000999999997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1F3-4FC8-A4C2-0CDBFF14A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775664"/>
        <c:axId val="556762608"/>
      </c:lineChart>
      <c:catAx>
        <c:axId val="55677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62608"/>
        <c:crosses val="autoZero"/>
        <c:auto val="1"/>
        <c:lblAlgn val="ctr"/>
        <c:lblOffset val="100"/>
        <c:noMultiLvlLbl val="0"/>
      </c:catAx>
      <c:valAx>
        <c:axId val="5567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7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281940</xdr:colOff>
      <xdr:row>1</xdr:row>
      <xdr:rowOff>64770</xdr:rowOff>
    </xdr:from>
    <xdr:to>
      <xdr:col>43</xdr:col>
      <xdr:colOff>377190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142D88F-FB32-0D79-0F66-7E9F71502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320040</xdr:colOff>
      <xdr:row>52</xdr:row>
      <xdr:rowOff>64770</xdr:rowOff>
    </xdr:from>
    <xdr:to>
      <xdr:col>7</xdr:col>
      <xdr:colOff>327660</xdr:colOff>
      <xdr:row>67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826E09E9-8C00-DE94-801E-EDA9E2EB5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449580</xdr:colOff>
      <xdr:row>113</xdr:row>
      <xdr:rowOff>17145</xdr:rowOff>
    </xdr:from>
    <xdr:to>
      <xdr:col>7</xdr:col>
      <xdr:colOff>447675</xdr:colOff>
      <xdr:row>128</xdr:row>
      <xdr:rowOff>17145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817984A-913F-B5DE-F086-E144E3D1D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320040</xdr:colOff>
      <xdr:row>67</xdr:row>
      <xdr:rowOff>57150</xdr:rowOff>
    </xdr:from>
    <xdr:to>
      <xdr:col>7</xdr:col>
      <xdr:colOff>327660</xdr:colOff>
      <xdr:row>82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40A68F1F-1264-78F0-48B2-60205E32E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356235</xdr:colOff>
      <xdr:row>82</xdr:row>
      <xdr:rowOff>57150</xdr:rowOff>
    </xdr:from>
    <xdr:to>
      <xdr:col>7</xdr:col>
      <xdr:colOff>354330</xdr:colOff>
      <xdr:row>97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BEAC9E88-15F2-F239-25E3-66C1ED09B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426720</xdr:colOff>
      <xdr:row>97</xdr:row>
      <xdr:rowOff>133350</xdr:rowOff>
    </xdr:from>
    <xdr:to>
      <xdr:col>7</xdr:col>
      <xdr:colOff>417195</xdr:colOff>
      <xdr:row>112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D48A1222-7073-A4CD-F4B2-1473341AB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rtfolio%20Optimization%20-%209910427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hdi/AppData/Roaming/Microsoft/Excel/Portfolio%20Optimization%20-%2099104276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H1" t="str">
            <v>r_bar_P</v>
          </cell>
        </row>
        <row r="2">
          <cell r="B2" t="str">
            <v>Alphabet</v>
          </cell>
          <cell r="C2" t="str">
            <v>Netflix</v>
          </cell>
          <cell r="D2" t="str">
            <v>Salesforce</v>
          </cell>
          <cell r="E2" t="str">
            <v>BMW</v>
          </cell>
          <cell r="F2" t="str">
            <v>pfizer</v>
          </cell>
          <cell r="AG2">
            <v>5.421170535970926E-3</v>
          </cell>
          <cell r="AH2">
            <v>1.256977087061016E-2</v>
          </cell>
        </row>
        <row r="3">
          <cell r="B3">
            <v>60.834000000000003</v>
          </cell>
          <cell r="C3">
            <v>322.98998999999998</v>
          </cell>
          <cell r="D3">
            <v>154.5</v>
          </cell>
          <cell r="E3">
            <v>66.830001999999993</v>
          </cell>
          <cell r="F3">
            <v>36.850093999999999</v>
          </cell>
          <cell r="AG3">
            <v>4.3107245674164213E-3</v>
          </cell>
          <cell r="AH3">
            <v>1.1440365141584249E-2</v>
          </cell>
        </row>
        <row r="4">
          <cell r="B4">
            <v>59.404998999999997</v>
          </cell>
          <cell r="C4">
            <v>293.75</v>
          </cell>
          <cell r="D4">
            <v>156.070007</v>
          </cell>
          <cell r="E4">
            <v>60.810001</v>
          </cell>
          <cell r="F4">
            <v>33.728653000000001</v>
          </cell>
          <cell r="AG4">
            <v>9.3108197248212635E-3</v>
          </cell>
          <cell r="AH4">
            <v>1.4563310502379702E-2</v>
          </cell>
        </row>
        <row r="5">
          <cell r="B5">
            <v>60.950001</v>
          </cell>
          <cell r="C5">
            <v>267.61999500000002</v>
          </cell>
          <cell r="D5">
            <v>148.44000199999999</v>
          </cell>
          <cell r="E5">
            <v>64.589995999999999</v>
          </cell>
          <cell r="F5">
            <v>34.089184000000003</v>
          </cell>
          <cell r="AG5">
            <v>4.4112052234700936E-3</v>
          </cell>
          <cell r="AH5">
            <v>1.2194627875462549E-2</v>
          </cell>
        </row>
        <row r="6">
          <cell r="B6">
            <v>63.005501000000002</v>
          </cell>
          <cell r="C6">
            <v>287.41000400000001</v>
          </cell>
          <cell r="D6">
            <v>156.490005</v>
          </cell>
          <cell r="E6">
            <v>68.709998999999996</v>
          </cell>
          <cell r="F6">
            <v>36.404175000000002</v>
          </cell>
          <cell r="AG6">
            <v>3.6718770427515259E-3</v>
          </cell>
          <cell r="AH6">
            <v>9.801783431512166E-3</v>
          </cell>
        </row>
        <row r="7">
          <cell r="B7">
            <v>65.248001000000002</v>
          </cell>
          <cell r="C7">
            <v>314.66000400000001</v>
          </cell>
          <cell r="D7">
            <v>162.88999899999999</v>
          </cell>
          <cell r="E7">
            <v>73.300003000000004</v>
          </cell>
          <cell r="F7">
            <v>36.546489999999999</v>
          </cell>
          <cell r="AG7">
            <v>6.5534403558007446E-3</v>
          </cell>
          <cell r="AH7">
            <v>1.3881103340072056E-2</v>
          </cell>
        </row>
        <row r="8">
          <cell r="B8">
            <v>66.850998000000004</v>
          </cell>
          <cell r="C8">
            <v>323.57000699999998</v>
          </cell>
          <cell r="D8">
            <v>162.63999899999999</v>
          </cell>
          <cell r="E8">
            <v>73.139999000000003</v>
          </cell>
          <cell r="F8">
            <v>37.172676000000003</v>
          </cell>
          <cell r="AG8">
            <v>5.8795450599674476E-3</v>
          </cell>
          <cell r="AH8">
            <v>1.3530187470049602E-2</v>
          </cell>
        </row>
        <row r="9">
          <cell r="B9">
            <v>71.711501999999996</v>
          </cell>
          <cell r="C9">
            <v>345.08999599999999</v>
          </cell>
          <cell r="D9">
            <v>182.30999800000001</v>
          </cell>
          <cell r="E9">
            <v>64.339995999999999</v>
          </cell>
          <cell r="F9">
            <v>35.332068999999997</v>
          </cell>
          <cell r="AG9">
            <v>5.3486367652231803E-3</v>
          </cell>
          <cell r="AH9">
            <v>1.4443182409537325E-2</v>
          </cell>
        </row>
        <row r="10">
          <cell r="B10">
            <v>66.966498999999999</v>
          </cell>
          <cell r="C10">
            <v>369.02999899999998</v>
          </cell>
          <cell r="D10">
            <v>170.39999399999999</v>
          </cell>
          <cell r="E10">
            <v>58.93</v>
          </cell>
          <cell r="F10">
            <v>31.707781000000001</v>
          </cell>
          <cell r="AG10">
            <v>4.6108714001755913E-3</v>
          </cell>
          <cell r="AH10">
            <v>1.2517804468407334E-2</v>
          </cell>
        </row>
        <row r="11">
          <cell r="B11">
            <v>58.140498999999998</v>
          </cell>
          <cell r="C11">
            <v>375.5</v>
          </cell>
          <cell r="D11">
            <v>143.979996</v>
          </cell>
          <cell r="E11">
            <v>47.115001999999997</v>
          </cell>
          <cell r="F11">
            <v>30.967742999999999</v>
          </cell>
          <cell r="AG11">
            <v>4.2712047836098218E-3</v>
          </cell>
          <cell r="AH11">
            <v>1.1569740484510836E-2</v>
          </cell>
        </row>
        <row r="12">
          <cell r="B12">
            <v>67.432998999999995</v>
          </cell>
          <cell r="C12">
            <v>419.85000600000001</v>
          </cell>
          <cell r="D12">
            <v>161.949997</v>
          </cell>
          <cell r="E12">
            <v>54.049999</v>
          </cell>
          <cell r="F12">
            <v>36.394688000000002</v>
          </cell>
          <cell r="AG12">
            <v>4.2119690808299316E-3</v>
          </cell>
          <cell r="AH12">
            <v>1.0879681570007982E-2</v>
          </cell>
        </row>
        <row r="13">
          <cell r="B13">
            <v>71.445999</v>
          </cell>
          <cell r="C13">
            <v>419.73001099999999</v>
          </cell>
          <cell r="D13">
            <v>174.78999300000001</v>
          </cell>
          <cell r="E13">
            <v>52.599997999999999</v>
          </cell>
          <cell r="F13">
            <v>36.233398000000001</v>
          </cell>
          <cell r="AG13">
            <v>4.5211942665661243E-3</v>
          </cell>
          <cell r="AH13">
            <v>1.3844509369430187E-2</v>
          </cell>
        </row>
        <row r="14">
          <cell r="B14">
            <v>70.680496000000005</v>
          </cell>
          <cell r="C14">
            <v>455.040009</v>
          </cell>
          <cell r="D14">
            <v>187.33000200000001</v>
          </cell>
          <cell r="E14">
            <v>56.82</v>
          </cell>
          <cell r="F14">
            <v>31.024667999999998</v>
          </cell>
          <cell r="AG14">
            <v>6.1052709844483634E-3</v>
          </cell>
          <cell r="AH14">
            <v>1.3372660691662458E-2</v>
          </cell>
        </row>
        <row r="15">
          <cell r="B15">
            <v>74.148003000000003</v>
          </cell>
          <cell r="C15">
            <v>488.88000499999998</v>
          </cell>
          <cell r="D15">
            <v>194.85000600000001</v>
          </cell>
          <cell r="E15">
            <v>54.700001</v>
          </cell>
          <cell r="F15">
            <v>36.508536999999997</v>
          </cell>
          <cell r="AG15">
            <v>4.0066940125299925E-3</v>
          </cell>
          <cell r="AH15">
            <v>1.2322589860266438E-2</v>
          </cell>
        </row>
        <row r="16">
          <cell r="B16">
            <v>81.709000000000003</v>
          </cell>
          <cell r="C16">
            <v>529.55999799999995</v>
          </cell>
          <cell r="D16">
            <v>272.64999399999999</v>
          </cell>
          <cell r="E16">
            <v>60.150002000000001</v>
          </cell>
          <cell r="F16">
            <v>35.853889000000002</v>
          </cell>
          <cell r="AG16">
            <v>3.7209007825388641E-3</v>
          </cell>
          <cell r="AH16">
            <v>9.9859321253545526E-3</v>
          </cell>
        </row>
        <row r="17">
          <cell r="B17">
            <v>73.480002999999996</v>
          </cell>
          <cell r="C17">
            <v>500.02999899999998</v>
          </cell>
          <cell r="D17">
            <v>251.320007</v>
          </cell>
          <cell r="E17">
            <v>61.990001999999997</v>
          </cell>
          <cell r="F17">
            <v>34.819732999999999</v>
          </cell>
          <cell r="AG17">
            <v>4.8038080729601532E-3</v>
          </cell>
          <cell r="AH17">
            <v>1.2756075224299763E-2</v>
          </cell>
        </row>
        <row r="18">
          <cell r="B18">
            <v>81.050499000000002</v>
          </cell>
          <cell r="C18">
            <v>475.73998999999998</v>
          </cell>
          <cell r="D18">
            <v>232.270004</v>
          </cell>
          <cell r="E18">
            <v>58.68</v>
          </cell>
          <cell r="F18">
            <v>33.662239</v>
          </cell>
          <cell r="AG18">
            <v>4.3880973531320129E-3</v>
          </cell>
          <cell r="AH18">
            <v>1.2828560256849503E-2</v>
          </cell>
        </row>
        <row r="19">
          <cell r="B19">
            <v>88.037002999999999</v>
          </cell>
          <cell r="C19">
            <v>490.70001200000002</v>
          </cell>
          <cell r="D19">
            <v>245.800003</v>
          </cell>
          <cell r="E19">
            <v>73.040001000000004</v>
          </cell>
          <cell r="F19">
            <v>38.310001</v>
          </cell>
          <cell r="AG19">
            <v>5.1160567842842035E-3</v>
          </cell>
          <cell r="AH19">
            <v>1.1611004865301573E-2</v>
          </cell>
        </row>
        <row r="20">
          <cell r="B20">
            <v>87.594002000000003</v>
          </cell>
          <cell r="C20">
            <v>540.72997999999995</v>
          </cell>
          <cell r="D20">
            <v>222.529999</v>
          </cell>
          <cell r="E20">
            <v>72.230002999999996</v>
          </cell>
          <cell r="F20">
            <v>36.810001</v>
          </cell>
          <cell r="AG20">
            <v>5.2356052245027688E-3</v>
          </cell>
          <cell r="AH20">
            <v>1.3004250683773585E-2</v>
          </cell>
        </row>
        <row r="21">
          <cell r="B21">
            <v>91.787002999999999</v>
          </cell>
          <cell r="C21">
            <v>532.39001499999995</v>
          </cell>
          <cell r="D21">
            <v>225.55999800000001</v>
          </cell>
          <cell r="E21">
            <v>70.010002</v>
          </cell>
          <cell r="F21">
            <v>35.900002000000001</v>
          </cell>
          <cell r="AG21">
            <v>4.9129337819348619E-3</v>
          </cell>
          <cell r="AH21">
            <v>1.2398397455492849E-2</v>
          </cell>
        </row>
        <row r="22">
          <cell r="B22">
            <v>101.843002</v>
          </cell>
          <cell r="C22">
            <v>538.84997599999997</v>
          </cell>
          <cell r="D22">
            <v>216.5</v>
          </cell>
          <cell r="E22">
            <v>71.5</v>
          </cell>
          <cell r="F22">
            <v>33.490001999999997</v>
          </cell>
          <cell r="AG22">
            <v>4.3606272246388437E-3</v>
          </cell>
          <cell r="AH22">
            <v>1.1828452434006586E-2</v>
          </cell>
        </row>
        <row r="23">
          <cell r="B23">
            <v>103.43150300000001</v>
          </cell>
          <cell r="C23">
            <v>521.65997300000004</v>
          </cell>
          <cell r="D23">
            <v>211.86999499999999</v>
          </cell>
          <cell r="E23">
            <v>88.470000999999996</v>
          </cell>
          <cell r="F23">
            <v>36.229999999999997</v>
          </cell>
          <cell r="AG23">
            <v>5.4544222363855617E-3</v>
          </cell>
          <cell r="AH23">
            <v>1.3674553334136245E-2</v>
          </cell>
        </row>
        <row r="24">
          <cell r="B24">
            <v>120.50599699999999</v>
          </cell>
          <cell r="C24">
            <v>513.46997099999999</v>
          </cell>
          <cell r="D24">
            <v>230.320007</v>
          </cell>
          <cell r="E24">
            <v>83.400002000000001</v>
          </cell>
          <cell r="F24">
            <v>38.650002000000001</v>
          </cell>
          <cell r="AG24">
            <v>3.7396549461719509E-3</v>
          </cell>
          <cell r="AH24">
            <v>9.4337726754046124E-3</v>
          </cell>
        </row>
        <row r="25">
          <cell r="B25">
            <v>120.578003</v>
          </cell>
          <cell r="C25">
            <v>502.80999800000001</v>
          </cell>
          <cell r="D25">
            <v>238.10000600000001</v>
          </cell>
          <cell r="E25">
            <v>86.699996999999996</v>
          </cell>
          <cell r="F25">
            <v>38.729999999999997</v>
          </cell>
          <cell r="AG25">
            <v>4.9076264977489896E-3</v>
          </cell>
          <cell r="AH25">
            <v>1.1181043759775236E-2</v>
          </cell>
        </row>
        <row r="26">
          <cell r="B26">
            <v>125.316002</v>
          </cell>
          <cell r="C26">
            <v>528.21002199999998</v>
          </cell>
          <cell r="D26">
            <v>244.270004</v>
          </cell>
          <cell r="E26">
            <v>89.309997999999993</v>
          </cell>
          <cell r="F26">
            <v>39.159999999999997</v>
          </cell>
          <cell r="AG26">
            <v>4.8192125661459719E-3</v>
          </cell>
          <cell r="AH26">
            <v>1.1843637146343297E-2</v>
          </cell>
        </row>
        <row r="27">
          <cell r="B27">
            <v>135.22099299999999</v>
          </cell>
          <cell r="C27">
            <v>517.57000700000003</v>
          </cell>
          <cell r="D27">
            <v>241.929993</v>
          </cell>
          <cell r="E27">
            <v>83.879997000000003</v>
          </cell>
          <cell r="F27">
            <v>42.810001</v>
          </cell>
          <cell r="AG27">
            <v>5.6680722402568592E-3</v>
          </cell>
          <cell r="AH27">
            <v>1.1446157130398567E-2</v>
          </cell>
        </row>
        <row r="28">
          <cell r="B28">
            <v>145.462006</v>
          </cell>
          <cell r="C28">
            <v>569.19000200000005</v>
          </cell>
          <cell r="D28">
            <v>265.26998900000001</v>
          </cell>
          <cell r="E28">
            <v>80.370002999999997</v>
          </cell>
          <cell r="F28">
            <v>46.07</v>
          </cell>
          <cell r="AG28">
            <v>3.5880011790080935E-3</v>
          </cell>
          <cell r="AH28">
            <v>1.0016447873853421E-2</v>
          </cell>
        </row>
        <row r="29">
          <cell r="B29">
            <v>133.265503</v>
          </cell>
          <cell r="C29">
            <v>610.34002699999996</v>
          </cell>
          <cell r="D29">
            <v>271.22000100000002</v>
          </cell>
          <cell r="E29">
            <v>82.760002</v>
          </cell>
          <cell r="F29">
            <v>43.009998000000003</v>
          </cell>
          <cell r="AG29">
            <v>3.732291958419049E-3</v>
          </cell>
          <cell r="AH29">
            <v>1.0514035329964895E-2</v>
          </cell>
        </row>
        <row r="30">
          <cell r="B30">
            <v>148.27049299999999</v>
          </cell>
          <cell r="C30">
            <v>690.30999799999995</v>
          </cell>
          <cell r="D30">
            <v>299.69000199999999</v>
          </cell>
          <cell r="E30">
            <v>87.239998</v>
          </cell>
          <cell r="F30">
            <v>43.740001999999997</v>
          </cell>
          <cell r="AG30">
            <v>5.982909593813277E-3</v>
          </cell>
          <cell r="AH30">
            <v>1.4596977286153409E-2</v>
          </cell>
        </row>
        <row r="31">
          <cell r="B31">
            <v>142.45199600000001</v>
          </cell>
          <cell r="C31">
            <v>641.90002400000003</v>
          </cell>
          <cell r="D31">
            <v>284.959991</v>
          </cell>
          <cell r="E31">
            <v>84.980002999999996</v>
          </cell>
          <cell r="F31">
            <v>53.73</v>
          </cell>
          <cell r="AG31">
            <v>4.9975358434134797E-3</v>
          </cell>
          <cell r="AH31">
            <v>1.1955785757849427E-2</v>
          </cell>
        </row>
        <row r="32">
          <cell r="B32">
            <v>144.67950400000001</v>
          </cell>
          <cell r="C32">
            <v>602.44000200000005</v>
          </cell>
          <cell r="D32">
            <v>254.13000500000001</v>
          </cell>
          <cell r="E32">
            <v>88.489998</v>
          </cell>
          <cell r="F32">
            <v>59.049999</v>
          </cell>
          <cell r="AG32">
            <v>4.8982741009863679E-3</v>
          </cell>
          <cell r="AH32">
            <v>1.4860695728481593E-2</v>
          </cell>
        </row>
        <row r="33">
          <cell r="B33">
            <v>135.69850199999999</v>
          </cell>
          <cell r="C33">
            <v>427.14001500000001</v>
          </cell>
          <cell r="D33">
            <v>232.63000500000001</v>
          </cell>
          <cell r="E33">
            <v>92.949996999999996</v>
          </cell>
          <cell r="F33">
            <v>52.689999</v>
          </cell>
          <cell r="AG33">
            <v>5.2002301940064534E-3</v>
          </cell>
          <cell r="AH33">
            <v>1.4455503842420154E-2</v>
          </cell>
        </row>
        <row r="34">
          <cell r="B34">
            <v>134.891006</v>
          </cell>
          <cell r="C34">
            <v>394.51998900000001</v>
          </cell>
          <cell r="D34">
            <v>210.529999</v>
          </cell>
          <cell r="E34">
            <v>86.559997999999993</v>
          </cell>
          <cell r="F34">
            <v>46.939999</v>
          </cell>
          <cell r="AG34">
            <v>4.9549888380630742E-3</v>
          </cell>
          <cell r="AH34">
            <v>1.2344162924222716E-2</v>
          </cell>
        </row>
        <row r="35">
          <cell r="B35">
            <v>139.649506</v>
          </cell>
          <cell r="C35">
            <v>374.58999599999999</v>
          </cell>
          <cell r="D35">
            <v>212.320007</v>
          </cell>
          <cell r="E35">
            <v>78.599997999999999</v>
          </cell>
          <cell r="F35">
            <v>51.77</v>
          </cell>
          <cell r="AG35">
            <v>3.8271235907527696E-3</v>
          </cell>
          <cell r="AH35">
            <v>1.2030211591297579E-2</v>
          </cell>
        </row>
        <row r="36">
          <cell r="B36">
            <v>114.966499</v>
          </cell>
          <cell r="C36">
            <v>190.36000100000001</v>
          </cell>
          <cell r="D36">
            <v>175.94000199999999</v>
          </cell>
          <cell r="E36">
            <v>78.510002</v>
          </cell>
          <cell r="F36">
            <v>49.07</v>
          </cell>
          <cell r="AG36">
            <v>4.5500669618590613E-3</v>
          </cell>
          <cell r="AH36">
            <v>1.2356915761212421E-2</v>
          </cell>
        </row>
        <row r="37">
          <cell r="B37">
            <v>114.039001</v>
          </cell>
          <cell r="C37">
            <v>197.44000199999999</v>
          </cell>
          <cell r="D37">
            <v>160.240005</v>
          </cell>
          <cell r="E37">
            <v>80.629997000000003</v>
          </cell>
          <cell r="F37">
            <v>53.040000999999997</v>
          </cell>
          <cell r="AG37">
            <v>3.6790407351081243E-3</v>
          </cell>
          <cell r="AH37">
            <v>1.2943595091004836E-2</v>
          </cell>
        </row>
        <row r="38">
          <cell r="B38">
            <v>109.37249799999999</v>
          </cell>
          <cell r="C38">
            <v>174.86999499999999</v>
          </cell>
          <cell r="D38">
            <v>165.03999300000001</v>
          </cell>
          <cell r="E38">
            <v>73.459998999999996</v>
          </cell>
          <cell r="F38">
            <v>52.43</v>
          </cell>
          <cell r="AG38">
            <v>4.1090625861985447E-3</v>
          </cell>
          <cell r="AH38">
            <v>1.3099932445792502E-2</v>
          </cell>
        </row>
        <row r="39">
          <cell r="B39">
            <v>116.639999</v>
          </cell>
          <cell r="C39">
            <v>224.89999399999999</v>
          </cell>
          <cell r="D39">
            <v>184.020004</v>
          </cell>
          <cell r="E39">
            <v>79.480002999999996</v>
          </cell>
          <cell r="F39">
            <v>50.509998000000003</v>
          </cell>
          <cell r="AG39">
            <v>4.9661399029142621E-3</v>
          </cell>
          <cell r="AH39">
            <v>1.311147056771496E-2</v>
          </cell>
        </row>
        <row r="40">
          <cell r="B40">
            <v>109.150002</v>
          </cell>
          <cell r="C40">
            <v>223.55999800000001</v>
          </cell>
          <cell r="D40">
            <v>156.11999499999999</v>
          </cell>
          <cell r="E40">
            <v>73.470000999999996</v>
          </cell>
          <cell r="F40">
            <v>45.23</v>
          </cell>
          <cell r="AG40">
            <v>4.1732593996038087E-3</v>
          </cell>
          <cell r="AH40">
            <v>1.2129797118729685E-2</v>
          </cell>
        </row>
        <row r="41">
          <cell r="B41">
            <v>96.150002000000001</v>
          </cell>
          <cell r="C41">
            <v>235.44000199999999</v>
          </cell>
          <cell r="D41">
            <v>143.83999600000001</v>
          </cell>
          <cell r="E41">
            <v>69.989998</v>
          </cell>
          <cell r="F41">
            <v>43.759998000000003</v>
          </cell>
          <cell r="AG41">
            <v>4.9495509627758326E-3</v>
          </cell>
          <cell r="AH41">
            <v>1.3954374921158601E-2</v>
          </cell>
        </row>
        <row r="42">
          <cell r="B42">
            <v>94.660004000000001</v>
          </cell>
          <cell r="C42">
            <v>291.88000499999998</v>
          </cell>
          <cell r="D42">
            <v>162.58999600000001</v>
          </cell>
          <cell r="E42">
            <v>79.519997000000004</v>
          </cell>
          <cell r="F42">
            <v>46.549999</v>
          </cell>
          <cell r="AG42">
            <v>4.3311595696587397E-3</v>
          </cell>
          <cell r="AH42">
            <v>1.040952539277489E-2</v>
          </cell>
        </row>
        <row r="43">
          <cell r="B43">
            <v>101.449997</v>
          </cell>
          <cell r="C43">
            <v>305.52999899999998</v>
          </cell>
          <cell r="D43">
            <v>160.25</v>
          </cell>
          <cell r="E43">
            <v>86.309997999999993</v>
          </cell>
          <cell r="F43">
            <v>50.130001</v>
          </cell>
          <cell r="AG43">
            <v>5.0295746308768007E-3</v>
          </cell>
          <cell r="AH43">
            <v>1.4399181500895159E-2</v>
          </cell>
        </row>
        <row r="44">
          <cell r="B44">
            <v>88.730002999999996</v>
          </cell>
          <cell r="C44">
            <v>294.88000499999998</v>
          </cell>
          <cell r="D44">
            <v>132.58999600000001</v>
          </cell>
          <cell r="E44">
            <v>83.379997000000003</v>
          </cell>
          <cell r="F44">
            <v>51.240001999999997</v>
          </cell>
          <cell r="AG44">
            <v>7.1361374970451766E-3</v>
          </cell>
          <cell r="AH44">
            <v>1.3968071166170137E-2</v>
          </cell>
        </row>
        <row r="45">
          <cell r="B45">
            <v>99.870002999999997</v>
          </cell>
          <cell r="C45">
            <v>353.85998499999999</v>
          </cell>
          <cell r="D45">
            <v>167.970001</v>
          </cell>
          <cell r="E45">
            <v>93.230002999999996</v>
          </cell>
          <cell r="F45">
            <v>44.16</v>
          </cell>
          <cell r="AG45">
            <v>4.300930771911066E-3</v>
          </cell>
          <cell r="AH45">
            <v>1.3221046033624657E-2</v>
          </cell>
        </row>
        <row r="46">
          <cell r="B46">
            <v>90.300003000000004</v>
          </cell>
          <cell r="C46">
            <v>322.13000499999998</v>
          </cell>
          <cell r="D46">
            <v>163.61000100000001</v>
          </cell>
          <cell r="E46">
            <v>97.75</v>
          </cell>
          <cell r="F46">
            <v>40.57</v>
          </cell>
          <cell r="AG46">
            <v>5.8207270334095758E-3</v>
          </cell>
          <cell r="AH46">
            <v>1.3138723302196904E-2</v>
          </cell>
        </row>
        <row r="47">
          <cell r="B47">
            <v>104</v>
          </cell>
          <cell r="C47">
            <v>345.48001099999999</v>
          </cell>
          <cell r="D47">
            <v>199.779999</v>
          </cell>
          <cell r="E47">
            <v>100.94000200000001</v>
          </cell>
          <cell r="F47">
            <v>40.799999</v>
          </cell>
          <cell r="AG47">
            <v>4.9399361615512253E-3</v>
          </cell>
          <cell r="AH47">
            <v>1.3673913998027372E-2</v>
          </cell>
        </row>
        <row r="48">
          <cell r="B48">
            <v>108.220001</v>
          </cell>
          <cell r="C48">
            <v>329.92999300000002</v>
          </cell>
          <cell r="D48">
            <v>198.36999499999999</v>
          </cell>
          <cell r="E48">
            <v>101.44000200000001</v>
          </cell>
          <cell r="F48">
            <v>38.889999000000003</v>
          </cell>
          <cell r="AG48">
            <v>3.7876490309199946E-3</v>
          </cell>
          <cell r="AH48">
            <v>1.2661841574411055E-2</v>
          </cell>
        </row>
        <row r="49">
          <cell r="B49">
            <v>123.370003</v>
          </cell>
          <cell r="C49">
            <v>395.23001099999999</v>
          </cell>
          <cell r="D49">
            <v>223.38000500000001</v>
          </cell>
          <cell r="E49">
            <v>101.91999800000001</v>
          </cell>
          <cell r="F49">
            <v>38.020000000000003</v>
          </cell>
          <cell r="AG49">
            <v>4.5153453732364231E-3</v>
          </cell>
          <cell r="AH49">
            <v>1.2840525344409909E-2</v>
          </cell>
        </row>
        <row r="50">
          <cell r="B50">
            <v>121.08000199999999</v>
          </cell>
          <cell r="C50">
            <v>429.83999599999999</v>
          </cell>
          <cell r="D50">
            <v>212.16999799999999</v>
          </cell>
          <cell r="E50">
            <v>108.05999799999999</v>
          </cell>
          <cell r="F50">
            <v>36.290000999999997</v>
          </cell>
          <cell r="AG50">
            <v>4.3768637114078067E-3</v>
          </cell>
          <cell r="AH50">
            <v>1.2313889999958439E-2</v>
          </cell>
        </row>
        <row r="51">
          <cell r="AG51">
            <v>5.0177751934615883E-3</v>
          </cell>
          <cell r="AH51">
            <v>1.3693383831709779E-2</v>
          </cell>
        </row>
        <row r="52">
          <cell r="AG52">
            <v>5.0339806097058955E-3</v>
          </cell>
          <cell r="AH52">
            <v>1.2060051640235285E-2</v>
          </cell>
        </row>
        <row r="53">
          <cell r="AG53">
            <v>6.2421426302021821E-3</v>
          </cell>
          <cell r="AH53">
            <v>1.4417880120945074E-2</v>
          </cell>
        </row>
        <row r="54">
          <cell r="AG54">
            <v>4.738063857572603E-3</v>
          </cell>
          <cell r="AH54">
            <v>1.1907459202844965E-2</v>
          </cell>
        </row>
        <row r="55">
          <cell r="AG55">
            <v>4.0653655992593197E-3</v>
          </cell>
          <cell r="AH55">
            <v>1.2319724176696583E-2</v>
          </cell>
        </row>
        <row r="56">
          <cell r="AG56">
            <v>5.9319166267948458E-3</v>
          </cell>
          <cell r="AH56">
            <v>1.4791283129433399E-2</v>
          </cell>
        </row>
        <row r="57">
          <cell r="AG57">
            <v>4.7145004160387806E-3</v>
          </cell>
          <cell r="AH57">
            <v>1.4319470635713379E-2</v>
          </cell>
        </row>
        <row r="58">
          <cell r="AG58">
            <v>4.8308145849052415E-3</v>
          </cell>
          <cell r="AH58">
            <v>1.2355638837638674E-2</v>
          </cell>
        </row>
        <row r="59">
          <cell r="AG59">
            <v>3.9507971021892074E-3</v>
          </cell>
          <cell r="AH59">
            <v>9.5355800168699083E-3</v>
          </cell>
        </row>
        <row r="60">
          <cell r="AG60">
            <v>5.0411788084861135E-3</v>
          </cell>
          <cell r="AH60">
            <v>1.3565368639990354E-2</v>
          </cell>
        </row>
        <row r="61">
          <cell r="AG61">
            <v>3.5027540581413219E-3</v>
          </cell>
          <cell r="AH61">
            <v>1.0426368427206262E-2</v>
          </cell>
        </row>
        <row r="62">
          <cell r="AG62">
            <v>4.5955511815712708E-3</v>
          </cell>
          <cell r="AH62">
            <v>1.1345724005753358E-2</v>
          </cell>
        </row>
        <row r="63">
          <cell r="AG63">
            <v>4.8817046893046036E-3</v>
          </cell>
          <cell r="AH63">
            <v>8.7964339636653933E-3</v>
          </cell>
        </row>
        <row r="64">
          <cell r="AG64">
            <v>4.5115264933560531E-3</v>
          </cell>
          <cell r="AH64">
            <v>1.5895830730072367E-2</v>
          </cell>
        </row>
        <row r="65">
          <cell r="AG65">
            <v>6.1923013745250523E-3</v>
          </cell>
          <cell r="AH65">
            <v>1.2077371357586179E-2</v>
          </cell>
        </row>
        <row r="66">
          <cell r="AG66">
            <v>5.7535449545576458E-3</v>
          </cell>
          <cell r="AH66">
            <v>1.4738501273012539E-2</v>
          </cell>
        </row>
        <row r="67">
          <cell r="AG67">
            <v>4.9969680192426865E-3</v>
          </cell>
          <cell r="AH67">
            <v>1.2205093925594398E-2</v>
          </cell>
        </row>
        <row r="68">
          <cell r="AG68">
            <v>5.6258799786669984E-3</v>
          </cell>
          <cell r="AH68">
            <v>1.301784734244114E-2</v>
          </cell>
        </row>
        <row r="69">
          <cell r="AG69">
            <v>4.1086308211263417E-3</v>
          </cell>
          <cell r="AH69">
            <v>1.2336055764077149E-2</v>
          </cell>
        </row>
        <row r="70">
          <cell r="AG70">
            <v>4.0713109361229273E-3</v>
          </cell>
          <cell r="AH70">
            <v>1.0720770600876312E-2</v>
          </cell>
        </row>
        <row r="71">
          <cell r="AG71">
            <v>3.9875226206180191E-3</v>
          </cell>
          <cell r="AH71">
            <v>9.538538738822747E-3</v>
          </cell>
        </row>
        <row r="72">
          <cell r="AG72">
            <v>4.843719229170828E-3</v>
          </cell>
          <cell r="AH72">
            <v>1.2636392821781509E-2</v>
          </cell>
        </row>
        <row r="73">
          <cell r="AG73">
            <v>4.4432189286641791E-3</v>
          </cell>
          <cell r="AH73">
            <v>1.2158631428315985E-2</v>
          </cell>
        </row>
        <row r="74">
          <cell r="AG74">
            <v>4.4053640836259076E-3</v>
          </cell>
          <cell r="AH74">
            <v>1.2360806406415457E-2</v>
          </cell>
        </row>
        <row r="75">
          <cell r="AG75">
            <v>4.3919569065115245E-3</v>
          </cell>
          <cell r="AH75">
            <v>1.4126883109443173E-2</v>
          </cell>
        </row>
        <row r="76">
          <cell r="AG76">
            <v>7.4081673111721742E-3</v>
          </cell>
          <cell r="AH76">
            <v>1.389178255306673E-2</v>
          </cell>
        </row>
        <row r="77">
          <cell r="AG77">
            <v>3.7766192184208944E-3</v>
          </cell>
          <cell r="AH77">
            <v>1.15222219367467E-2</v>
          </cell>
        </row>
        <row r="78">
          <cell r="AG78">
            <v>3.9244935219762246E-3</v>
          </cell>
          <cell r="AH78">
            <v>1.4490485889377779E-2</v>
          </cell>
        </row>
        <row r="79">
          <cell r="AG79">
            <v>3.7850525520603277E-3</v>
          </cell>
          <cell r="AH79">
            <v>1.0641610195929302E-2</v>
          </cell>
        </row>
        <row r="80">
          <cell r="AG80">
            <v>4.4035973058996142E-3</v>
          </cell>
          <cell r="AH80">
            <v>1.1761063643887926E-2</v>
          </cell>
        </row>
        <row r="81">
          <cell r="AG81">
            <v>4.4246399748589836E-3</v>
          </cell>
          <cell r="AH81">
            <v>1.2661214495056189E-2</v>
          </cell>
        </row>
        <row r="82">
          <cell r="AG82">
            <v>4.6784868812222288E-3</v>
          </cell>
          <cell r="AH82">
            <v>1.5439846907134373E-2</v>
          </cell>
        </row>
        <row r="83">
          <cell r="AG83">
            <v>3.6578016509355958E-3</v>
          </cell>
          <cell r="AH83">
            <v>1.0832386153128704E-2</v>
          </cell>
        </row>
        <row r="84">
          <cell r="AG84">
            <v>4.014877988715442E-3</v>
          </cell>
          <cell r="AH84">
            <v>1.2462120197275946E-2</v>
          </cell>
        </row>
        <row r="85">
          <cell r="AG85">
            <v>3.5357762593292239E-3</v>
          </cell>
          <cell r="AH85">
            <v>1.1463044384484512E-2</v>
          </cell>
        </row>
        <row r="86">
          <cell r="AG86">
            <v>4.9162587081478517E-3</v>
          </cell>
          <cell r="AH86">
            <v>1.2499268583520259E-2</v>
          </cell>
        </row>
        <row r="87">
          <cell r="AG87">
            <v>5.1481233749492974E-3</v>
          </cell>
          <cell r="AH87">
            <v>1.3607574725146242E-2</v>
          </cell>
        </row>
        <row r="88">
          <cell r="AG88">
            <v>3.9019981096174291E-3</v>
          </cell>
          <cell r="AH88">
            <v>1.204896837533834E-2</v>
          </cell>
        </row>
        <row r="89">
          <cell r="AG89">
            <v>6.0243702310949377E-3</v>
          </cell>
          <cell r="AH89">
            <v>1.2882032999519746E-2</v>
          </cell>
        </row>
        <row r="90">
          <cell r="AG90">
            <v>4.6655035970016023E-3</v>
          </cell>
          <cell r="AH90">
            <v>1.2006233511561748E-2</v>
          </cell>
        </row>
        <row r="91">
          <cell r="AG91">
            <v>5.0631268351043722E-3</v>
          </cell>
          <cell r="AH91">
            <v>1.4449644953845797E-2</v>
          </cell>
        </row>
        <row r="92">
          <cell r="AG92">
            <v>4.4925227353009439E-3</v>
          </cell>
          <cell r="AH92">
            <v>1.3193906714279759E-2</v>
          </cell>
        </row>
        <row r="93">
          <cell r="AG93">
            <v>6.4935572535287072E-3</v>
          </cell>
          <cell r="AH93">
            <v>1.4090900058837065E-2</v>
          </cell>
        </row>
        <row r="94">
          <cell r="AG94">
            <v>3.7279980085350222E-3</v>
          </cell>
          <cell r="AH94">
            <v>1.1503626922288472E-2</v>
          </cell>
        </row>
        <row r="95">
          <cell r="AG95">
            <v>4.8619636428451334E-3</v>
          </cell>
          <cell r="AH95">
            <v>1.1626915105723246E-2</v>
          </cell>
        </row>
        <row r="96">
          <cell r="AG96">
            <v>4.954578496532574E-3</v>
          </cell>
          <cell r="AH96">
            <v>1.1768339148763846E-2</v>
          </cell>
        </row>
        <row r="97">
          <cell r="AG97">
            <v>3.780629531365068E-3</v>
          </cell>
          <cell r="AH97">
            <v>1.2072019816830717E-2</v>
          </cell>
        </row>
        <row r="98">
          <cell r="AG98">
            <v>5.7985728100156215E-3</v>
          </cell>
          <cell r="AH98">
            <v>1.4494037893652745E-2</v>
          </cell>
        </row>
        <row r="99">
          <cell r="AG99">
            <v>4.2175407172212812E-3</v>
          </cell>
          <cell r="AH99">
            <v>1.2577045887104059E-2</v>
          </cell>
        </row>
        <row r="100">
          <cell r="AG100">
            <v>4.850407364871607E-3</v>
          </cell>
          <cell r="AH100">
            <v>1.2617184853988781E-2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H1" t="str">
            <v>r_bar_P</v>
          </cell>
        </row>
        <row r="2">
          <cell r="B2" t="str">
            <v>Alphabet</v>
          </cell>
          <cell r="C2" t="str">
            <v>Netflix</v>
          </cell>
          <cell r="D2" t="str">
            <v>Salesforce</v>
          </cell>
          <cell r="E2" t="str">
            <v>BMW</v>
          </cell>
          <cell r="F2" t="str">
            <v>pfizer</v>
          </cell>
          <cell r="AG2">
            <v>6.5468113984003123E-2</v>
          </cell>
          <cell r="AH2">
            <v>1.1775566080690898E-2</v>
          </cell>
        </row>
        <row r="3">
          <cell r="B3">
            <v>60.834000000000003</v>
          </cell>
          <cell r="C3">
            <v>322.98998999999998</v>
          </cell>
          <cell r="D3">
            <v>154.5</v>
          </cell>
          <cell r="E3">
            <v>66.830001999999993</v>
          </cell>
          <cell r="F3">
            <v>36.850093999999999</v>
          </cell>
          <cell r="AG3">
            <v>7.5744910853922751E-2</v>
          </cell>
          <cell r="AH3">
            <v>1.274576795361692E-2</v>
          </cell>
        </row>
        <row r="4">
          <cell r="B4">
            <v>59.404998999999997</v>
          </cell>
          <cell r="C4">
            <v>293.75</v>
          </cell>
          <cell r="D4">
            <v>156.070007</v>
          </cell>
          <cell r="E4">
            <v>60.810001</v>
          </cell>
          <cell r="F4">
            <v>33.728653000000001</v>
          </cell>
          <cell r="AG4">
            <v>7.2901654287757953E-2</v>
          </cell>
          <cell r="AH4">
            <v>1.2227956727764427E-2</v>
          </cell>
        </row>
        <row r="5">
          <cell r="B5">
            <v>60.950001</v>
          </cell>
          <cell r="C5">
            <v>267.61999500000002</v>
          </cell>
          <cell r="D5">
            <v>148.44000199999999</v>
          </cell>
          <cell r="E5">
            <v>64.589995999999999</v>
          </cell>
          <cell r="F5">
            <v>34.089184000000003</v>
          </cell>
          <cell r="AG5">
            <v>7.6464509243562753E-2</v>
          </cell>
          <cell r="AH5">
            <v>1.3911387861931735E-2</v>
          </cell>
        </row>
        <row r="6">
          <cell r="B6">
            <v>63.005501000000002</v>
          </cell>
          <cell r="C6">
            <v>287.41000400000001</v>
          </cell>
          <cell r="D6">
            <v>156.490005</v>
          </cell>
          <cell r="E6">
            <v>68.709998999999996</v>
          </cell>
          <cell r="F6">
            <v>36.404175000000002</v>
          </cell>
          <cell r="AG6">
            <v>7.4239249682747796E-2</v>
          </cell>
          <cell r="AH6">
            <v>1.2461779610104489E-2</v>
          </cell>
        </row>
        <row r="7">
          <cell r="B7">
            <v>65.248001000000002</v>
          </cell>
          <cell r="C7">
            <v>314.66000400000001</v>
          </cell>
          <cell r="D7">
            <v>162.88999899999999</v>
          </cell>
          <cell r="E7">
            <v>73.300003000000004</v>
          </cell>
          <cell r="F7">
            <v>36.546489999999999</v>
          </cell>
          <cell r="AG7">
            <v>7.0353825833998573E-2</v>
          </cell>
          <cell r="AH7">
            <v>1.3177807848416682E-2</v>
          </cell>
        </row>
        <row r="8">
          <cell r="B8">
            <v>66.850998000000004</v>
          </cell>
          <cell r="C8">
            <v>323.57000699999998</v>
          </cell>
          <cell r="D8">
            <v>162.63999899999999</v>
          </cell>
          <cell r="E8">
            <v>73.139999000000003</v>
          </cell>
          <cell r="F8">
            <v>37.172676000000003</v>
          </cell>
          <cell r="AG8">
            <v>6.5016300721916456E-2</v>
          </cell>
          <cell r="AH8">
            <v>1.1063841693690714E-2</v>
          </cell>
        </row>
        <row r="9">
          <cell r="B9">
            <v>71.711501999999996</v>
          </cell>
          <cell r="C9">
            <v>345.08999599999999</v>
          </cell>
          <cell r="D9">
            <v>182.30999800000001</v>
          </cell>
          <cell r="E9">
            <v>64.339995999999999</v>
          </cell>
          <cell r="F9">
            <v>35.332068999999997</v>
          </cell>
          <cell r="AG9">
            <v>6.7712174871469091E-2</v>
          </cell>
          <cell r="AH9">
            <v>1.1861983589033133E-2</v>
          </cell>
        </row>
        <row r="10">
          <cell r="B10">
            <v>66.966498999999999</v>
          </cell>
          <cell r="C10">
            <v>369.02999899999998</v>
          </cell>
          <cell r="D10">
            <v>170.39999399999999</v>
          </cell>
          <cell r="E10">
            <v>58.93</v>
          </cell>
          <cell r="F10">
            <v>31.707781000000001</v>
          </cell>
          <cell r="AG10">
            <v>6.590689687436721E-2</v>
          </cell>
          <cell r="AH10">
            <v>1.1673843964683865E-2</v>
          </cell>
        </row>
        <row r="11">
          <cell r="B11">
            <v>58.140498999999998</v>
          </cell>
          <cell r="C11">
            <v>375.5</v>
          </cell>
          <cell r="D11">
            <v>143.979996</v>
          </cell>
          <cell r="E11">
            <v>47.115001999999997</v>
          </cell>
          <cell r="F11">
            <v>30.967742999999999</v>
          </cell>
          <cell r="AG11">
            <v>7.6807103153996054E-2</v>
          </cell>
          <cell r="AH11">
            <v>1.4730252946710726E-2</v>
          </cell>
        </row>
        <row r="12">
          <cell r="B12">
            <v>67.432998999999995</v>
          </cell>
          <cell r="C12">
            <v>419.85000600000001</v>
          </cell>
          <cell r="D12">
            <v>161.949997</v>
          </cell>
          <cell r="E12">
            <v>54.049999</v>
          </cell>
          <cell r="F12">
            <v>36.394688000000002</v>
          </cell>
          <cell r="AG12">
            <v>6.7846987857724056E-2</v>
          </cell>
          <cell r="AH12">
            <v>1.3502741623690275E-2</v>
          </cell>
        </row>
        <row r="13">
          <cell r="B13">
            <v>71.445999</v>
          </cell>
          <cell r="C13">
            <v>419.73001099999999</v>
          </cell>
          <cell r="D13">
            <v>174.78999300000001</v>
          </cell>
          <cell r="E13">
            <v>52.599997999999999</v>
          </cell>
          <cell r="F13">
            <v>36.233398000000001</v>
          </cell>
          <cell r="AG13">
            <v>6.5402052150341117E-2</v>
          </cell>
          <cell r="AH13">
            <v>1.0424198732931881E-2</v>
          </cell>
        </row>
        <row r="14">
          <cell r="B14">
            <v>70.680496000000005</v>
          </cell>
          <cell r="C14">
            <v>455.040009</v>
          </cell>
          <cell r="D14">
            <v>187.33000200000001</v>
          </cell>
          <cell r="E14">
            <v>56.82</v>
          </cell>
          <cell r="F14">
            <v>31.024667999999998</v>
          </cell>
          <cell r="AG14">
            <v>6.8723654750634064E-2</v>
          </cell>
          <cell r="AH14">
            <v>1.0354435893019511E-2</v>
          </cell>
        </row>
        <row r="15">
          <cell r="B15">
            <v>74.148003000000003</v>
          </cell>
          <cell r="C15">
            <v>488.88000499999998</v>
          </cell>
          <cell r="D15">
            <v>194.85000600000001</v>
          </cell>
          <cell r="E15">
            <v>54.700001</v>
          </cell>
          <cell r="F15">
            <v>36.508536999999997</v>
          </cell>
          <cell r="AG15">
            <v>5.9961174444557515E-2</v>
          </cell>
          <cell r="AH15">
            <v>1.0013560009155301E-2</v>
          </cell>
        </row>
        <row r="16">
          <cell r="B16">
            <v>81.709000000000003</v>
          </cell>
          <cell r="C16">
            <v>529.55999799999995</v>
          </cell>
          <cell r="D16">
            <v>272.64999399999999</v>
          </cell>
          <cell r="E16">
            <v>60.150002000000001</v>
          </cell>
          <cell r="F16">
            <v>35.853889000000002</v>
          </cell>
          <cell r="AG16">
            <v>6.5667520398780266E-2</v>
          </cell>
          <cell r="AH16">
            <v>1.1744666555702299E-2</v>
          </cell>
        </row>
        <row r="17">
          <cell r="B17">
            <v>73.480002999999996</v>
          </cell>
          <cell r="C17">
            <v>500.02999899999998</v>
          </cell>
          <cell r="D17">
            <v>251.320007</v>
          </cell>
          <cell r="E17">
            <v>61.990001999999997</v>
          </cell>
          <cell r="F17">
            <v>34.819732999999999</v>
          </cell>
          <cell r="AG17">
            <v>6.9597955221023397E-2</v>
          </cell>
          <cell r="AH17">
            <v>1.2654735198265505E-2</v>
          </cell>
        </row>
        <row r="18">
          <cell r="B18">
            <v>81.050499000000002</v>
          </cell>
          <cell r="C18">
            <v>475.73998999999998</v>
          </cell>
          <cell r="D18">
            <v>232.270004</v>
          </cell>
          <cell r="E18">
            <v>58.68</v>
          </cell>
          <cell r="F18">
            <v>33.662239</v>
          </cell>
          <cell r="AG18">
            <v>6.8731558999583345E-2</v>
          </cell>
          <cell r="AH18">
            <v>1.1897601977222982E-2</v>
          </cell>
        </row>
        <row r="19">
          <cell r="B19">
            <v>88.037002999999999</v>
          </cell>
          <cell r="C19">
            <v>490.70001200000002</v>
          </cell>
          <cell r="D19">
            <v>245.800003</v>
          </cell>
          <cell r="E19">
            <v>73.040001000000004</v>
          </cell>
          <cell r="F19">
            <v>38.310001</v>
          </cell>
          <cell r="AG19">
            <v>7.4252575902610432E-2</v>
          </cell>
          <cell r="AH19">
            <v>1.3995334070407976E-2</v>
          </cell>
        </row>
        <row r="20">
          <cell r="B20">
            <v>87.594002000000003</v>
          </cell>
          <cell r="C20">
            <v>540.72997999999995</v>
          </cell>
          <cell r="D20">
            <v>222.529999</v>
          </cell>
          <cell r="E20">
            <v>72.230002999999996</v>
          </cell>
          <cell r="F20">
            <v>36.810001</v>
          </cell>
          <cell r="AG20">
            <v>6.1911903842908941E-2</v>
          </cell>
          <cell r="AH20">
            <v>1.1856275490710635E-2</v>
          </cell>
        </row>
        <row r="21">
          <cell r="B21">
            <v>91.787002999999999</v>
          </cell>
          <cell r="C21">
            <v>532.39001499999995</v>
          </cell>
          <cell r="D21">
            <v>225.55999800000001</v>
          </cell>
          <cell r="E21">
            <v>70.010002</v>
          </cell>
          <cell r="F21">
            <v>35.900002000000001</v>
          </cell>
          <cell r="AG21">
            <v>6.6716472256241485E-2</v>
          </cell>
          <cell r="AH21">
            <v>1.1831437493835483E-2</v>
          </cell>
        </row>
        <row r="22">
          <cell r="B22">
            <v>101.843002</v>
          </cell>
          <cell r="C22">
            <v>538.84997599999997</v>
          </cell>
          <cell r="D22">
            <v>216.5</v>
          </cell>
          <cell r="E22">
            <v>71.5</v>
          </cell>
          <cell r="F22">
            <v>33.490001999999997</v>
          </cell>
          <cell r="AG22">
            <v>5.9951135445524814E-2</v>
          </cell>
          <cell r="AH22">
            <v>1.095274603396581E-2</v>
          </cell>
        </row>
        <row r="23">
          <cell r="B23">
            <v>103.43150300000001</v>
          </cell>
          <cell r="C23">
            <v>521.65997300000004</v>
          </cell>
          <cell r="D23">
            <v>211.86999499999999</v>
          </cell>
          <cell r="E23">
            <v>88.470000999999996</v>
          </cell>
          <cell r="F23">
            <v>36.229999999999997</v>
          </cell>
          <cell r="AG23">
            <v>6.3076320452170875E-2</v>
          </cell>
          <cell r="AH23">
            <v>1.3715619908770979E-2</v>
          </cell>
        </row>
        <row r="24">
          <cell r="B24">
            <v>120.50599699999999</v>
          </cell>
          <cell r="C24">
            <v>513.46997099999999</v>
          </cell>
          <cell r="D24">
            <v>230.320007</v>
          </cell>
          <cell r="E24">
            <v>83.400002000000001</v>
          </cell>
          <cell r="F24">
            <v>38.650002000000001</v>
          </cell>
          <cell r="AG24">
            <v>6.7297888361169469E-2</v>
          </cell>
          <cell r="AH24">
            <v>1.296359886309208E-2</v>
          </cell>
        </row>
        <row r="25">
          <cell r="B25">
            <v>120.578003</v>
          </cell>
          <cell r="C25">
            <v>502.80999800000001</v>
          </cell>
          <cell r="D25">
            <v>238.10000600000001</v>
          </cell>
          <cell r="E25">
            <v>86.699996999999996</v>
          </cell>
          <cell r="F25">
            <v>38.729999999999997</v>
          </cell>
          <cell r="AG25">
            <v>6.482636668423912E-2</v>
          </cell>
          <cell r="AH25">
            <v>1.2138132965608103E-2</v>
          </cell>
        </row>
        <row r="26">
          <cell r="B26">
            <v>125.316002</v>
          </cell>
          <cell r="C26">
            <v>528.21002199999998</v>
          </cell>
          <cell r="D26">
            <v>244.270004</v>
          </cell>
          <cell r="E26">
            <v>89.309997999999993</v>
          </cell>
          <cell r="F26">
            <v>39.159999999999997</v>
          </cell>
          <cell r="AG26">
            <v>6.7277741092657745E-2</v>
          </cell>
          <cell r="AH26">
            <v>1.2166863567115386E-2</v>
          </cell>
        </row>
        <row r="27">
          <cell r="B27">
            <v>135.22099299999999</v>
          </cell>
          <cell r="C27">
            <v>517.57000700000003</v>
          </cell>
          <cell r="D27">
            <v>241.929993</v>
          </cell>
          <cell r="E27">
            <v>83.879997000000003</v>
          </cell>
          <cell r="F27">
            <v>42.810001</v>
          </cell>
          <cell r="AG27">
            <v>7.0588579559951861E-2</v>
          </cell>
          <cell r="AH27">
            <v>1.6253862349331211E-2</v>
          </cell>
        </row>
        <row r="28">
          <cell r="B28">
            <v>145.462006</v>
          </cell>
          <cell r="C28">
            <v>569.19000200000005</v>
          </cell>
          <cell r="D28">
            <v>265.26998900000001</v>
          </cell>
          <cell r="E28">
            <v>80.370002999999997</v>
          </cell>
          <cell r="F28">
            <v>46.07</v>
          </cell>
          <cell r="AG28">
            <v>6.0788091831023516E-2</v>
          </cell>
          <cell r="AH28">
            <v>1.0794973128502946E-2</v>
          </cell>
        </row>
        <row r="29">
          <cell r="B29">
            <v>133.265503</v>
          </cell>
          <cell r="C29">
            <v>610.34002699999996</v>
          </cell>
          <cell r="D29">
            <v>271.22000100000002</v>
          </cell>
          <cell r="E29">
            <v>82.760002</v>
          </cell>
          <cell r="F29">
            <v>43.009998000000003</v>
          </cell>
          <cell r="AG29">
            <v>6.2613986830910393E-2</v>
          </cell>
          <cell r="AH29">
            <v>1.1541139941772076E-2</v>
          </cell>
        </row>
        <row r="30">
          <cell r="B30">
            <v>148.27049299999999</v>
          </cell>
          <cell r="C30">
            <v>690.30999799999995</v>
          </cell>
          <cell r="D30">
            <v>299.69000199999999</v>
          </cell>
          <cell r="E30">
            <v>87.239998</v>
          </cell>
          <cell r="F30">
            <v>43.740001999999997</v>
          </cell>
          <cell r="AG30">
            <v>7.3218796211808337E-2</v>
          </cell>
          <cell r="AH30">
            <v>1.4469685262719528E-2</v>
          </cell>
        </row>
        <row r="31">
          <cell r="B31">
            <v>142.45199600000001</v>
          </cell>
          <cell r="C31">
            <v>641.90002400000003</v>
          </cell>
          <cell r="D31">
            <v>284.959991</v>
          </cell>
          <cell r="E31">
            <v>84.980002999999996</v>
          </cell>
          <cell r="F31">
            <v>53.73</v>
          </cell>
          <cell r="AG31">
            <v>6.5657112964211686E-2</v>
          </cell>
          <cell r="AH31">
            <v>1.1226993366757478E-2</v>
          </cell>
        </row>
        <row r="32">
          <cell r="B32">
            <v>144.67950400000001</v>
          </cell>
          <cell r="C32">
            <v>602.44000200000005</v>
          </cell>
          <cell r="D32">
            <v>254.13000500000001</v>
          </cell>
          <cell r="E32">
            <v>88.489998</v>
          </cell>
          <cell r="F32">
            <v>59.049999</v>
          </cell>
          <cell r="AG32">
            <v>7.0378525207404743E-2</v>
          </cell>
          <cell r="AH32">
            <v>1.3120609140665901E-2</v>
          </cell>
        </row>
        <row r="33">
          <cell r="B33">
            <v>135.69850199999999</v>
          </cell>
          <cell r="C33">
            <v>427.14001500000001</v>
          </cell>
          <cell r="D33">
            <v>232.63000500000001</v>
          </cell>
          <cell r="E33">
            <v>92.949996999999996</v>
          </cell>
          <cell r="F33">
            <v>52.689999</v>
          </cell>
          <cell r="AG33">
            <v>6.7790011949184353E-2</v>
          </cell>
          <cell r="AH33">
            <v>1.3066872272152292E-2</v>
          </cell>
        </row>
        <row r="34">
          <cell r="B34">
            <v>134.891006</v>
          </cell>
          <cell r="C34">
            <v>394.51998900000001</v>
          </cell>
          <cell r="D34">
            <v>210.529999</v>
          </cell>
          <cell r="E34">
            <v>86.559997999999993</v>
          </cell>
          <cell r="F34">
            <v>46.939999</v>
          </cell>
          <cell r="AG34">
            <v>7.1627629658330319E-2</v>
          </cell>
          <cell r="AH34">
            <v>1.1755762821409476E-2</v>
          </cell>
        </row>
        <row r="35">
          <cell r="B35">
            <v>139.649506</v>
          </cell>
          <cell r="C35">
            <v>374.58999599999999</v>
          </cell>
          <cell r="D35">
            <v>212.320007</v>
          </cell>
          <cell r="E35">
            <v>78.599997999999999</v>
          </cell>
          <cell r="F35">
            <v>51.77</v>
          </cell>
          <cell r="AG35">
            <v>6.9242881680524004E-2</v>
          </cell>
          <cell r="AH35">
            <v>1.1320103887047215E-2</v>
          </cell>
        </row>
        <row r="36">
          <cell r="B36">
            <v>114.966499</v>
          </cell>
          <cell r="C36">
            <v>190.36000100000001</v>
          </cell>
          <cell r="D36">
            <v>175.94000199999999</v>
          </cell>
          <cell r="E36">
            <v>78.510002</v>
          </cell>
          <cell r="F36">
            <v>49.07</v>
          </cell>
          <cell r="AG36">
            <v>8.0782352648378908E-2</v>
          </cell>
          <cell r="AH36">
            <v>1.3971802525328795E-2</v>
          </cell>
        </row>
        <row r="37">
          <cell r="B37">
            <v>114.039001</v>
          </cell>
          <cell r="C37">
            <v>197.44000199999999</v>
          </cell>
          <cell r="D37">
            <v>160.240005</v>
          </cell>
          <cell r="E37">
            <v>80.629997000000003</v>
          </cell>
          <cell r="F37">
            <v>53.040000999999997</v>
          </cell>
          <cell r="AG37">
            <v>6.528899797128912E-2</v>
          </cell>
          <cell r="AH37">
            <v>1.1437596595238343E-2</v>
          </cell>
        </row>
        <row r="38">
          <cell r="B38">
            <v>109.37249799999999</v>
          </cell>
          <cell r="C38">
            <v>174.86999499999999</v>
          </cell>
          <cell r="D38">
            <v>165.03999300000001</v>
          </cell>
          <cell r="E38">
            <v>73.459998999999996</v>
          </cell>
          <cell r="F38">
            <v>52.43</v>
          </cell>
          <cell r="AG38">
            <v>6.4374612278884413E-2</v>
          </cell>
          <cell r="AH38">
            <v>1.0549598950245849E-2</v>
          </cell>
        </row>
        <row r="39">
          <cell r="B39">
            <v>116.639999</v>
          </cell>
          <cell r="C39">
            <v>224.89999399999999</v>
          </cell>
          <cell r="D39">
            <v>184.020004</v>
          </cell>
          <cell r="E39">
            <v>79.480002999999996</v>
          </cell>
          <cell r="F39">
            <v>50.509998000000003</v>
          </cell>
          <cell r="AG39">
            <v>6.6713670213945711E-2</v>
          </cell>
          <cell r="AH39">
            <v>1.0922237729533164E-2</v>
          </cell>
        </row>
        <row r="40">
          <cell r="B40">
            <v>109.150002</v>
          </cell>
          <cell r="C40">
            <v>223.55999800000001</v>
          </cell>
          <cell r="D40">
            <v>156.11999499999999</v>
          </cell>
          <cell r="E40">
            <v>73.470000999999996</v>
          </cell>
          <cell r="F40">
            <v>45.23</v>
          </cell>
          <cell r="AG40">
            <v>7.7090084764526626E-2</v>
          </cell>
          <cell r="AH40">
            <v>1.3628206479862999E-2</v>
          </cell>
        </row>
        <row r="41">
          <cell r="B41">
            <v>96.150002000000001</v>
          </cell>
          <cell r="C41">
            <v>235.44000199999999</v>
          </cell>
          <cell r="D41">
            <v>143.83999600000001</v>
          </cell>
          <cell r="E41">
            <v>69.989998</v>
          </cell>
          <cell r="F41">
            <v>43.759998000000003</v>
          </cell>
          <cell r="AG41">
            <v>6.5733244525325307E-2</v>
          </cell>
          <cell r="AH41">
            <v>1.2214743151790429E-2</v>
          </cell>
        </row>
        <row r="42">
          <cell r="B42">
            <v>94.660004000000001</v>
          </cell>
          <cell r="C42">
            <v>291.88000499999998</v>
          </cell>
          <cell r="D42">
            <v>162.58999600000001</v>
          </cell>
          <cell r="E42">
            <v>79.519997000000004</v>
          </cell>
          <cell r="F42">
            <v>46.549999</v>
          </cell>
          <cell r="AG42">
            <v>6.4386570518610894E-2</v>
          </cell>
          <cell r="AH42">
            <v>1.1625297529211794E-2</v>
          </cell>
        </row>
        <row r="43">
          <cell r="B43">
            <v>101.449997</v>
          </cell>
          <cell r="C43">
            <v>305.52999899999998</v>
          </cell>
          <cell r="D43">
            <v>160.25</v>
          </cell>
          <cell r="E43">
            <v>86.309997999999993</v>
          </cell>
          <cell r="F43">
            <v>50.130001</v>
          </cell>
          <cell r="AG43">
            <v>7.2775752447540656E-2</v>
          </cell>
          <cell r="AH43">
            <v>1.3830306630943647E-2</v>
          </cell>
        </row>
        <row r="44">
          <cell r="B44">
            <v>88.730002999999996</v>
          </cell>
          <cell r="C44">
            <v>294.88000499999998</v>
          </cell>
          <cell r="D44">
            <v>132.58999600000001</v>
          </cell>
          <cell r="E44">
            <v>83.379997000000003</v>
          </cell>
          <cell r="F44">
            <v>51.240001999999997</v>
          </cell>
          <cell r="AG44">
            <v>6.2480736865080669E-2</v>
          </cell>
          <cell r="AH44">
            <v>1.1993344711576892E-2</v>
          </cell>
        </row>
        <row r="45">
          <cell r="B45">
            <v>99.870002999999997</v>
          </cell>
          <cell r="C45">
            <v>353.85998499999999</v>
          </cell>
          <cell r="D45">
            <v>167.970001</v>
          </cell>
          <cell r="E45">
            <v>93.230002999999996</v>
          </cell>
          <cell r="F45">
            <v>44.16</v>
          </cell>
          <cell r="AG45">
            <v>6.7279284753589019E-2</v>
          </cell>
          <cell r="AH45">
            <v>1.5384264757842677E-2</v>
          </cell>
        </row>
        <row r="46">
          <cell r="B46">
            <v>90.300003000000004</v>
          </cell>
          <cell r="C46">
            <v>322.13000499999998</v>
          </cell>
          <cell r="D46">
            <v>163.61000100000001</v>
          </cell>
          <cell r="E46">
            <v>97.75</v>
          </cell>
          <cell r="F46">
            <v>40.57</v>
          </cell>
          <cell r="AG46">
            <v>7.0197317786154387E-2</v>
          </cell>
          <cell r="AH46">
            <v>1.5213642388372705E-2</v>
          </cell>
        </row>
        <row r="47">
          <cell r="B47">
            <v>104</v>
          </cell>
          <cell r="C47">
            <v>345.48001099999999</v>
          </cell>
          <cell r="D47">
            <v>199.779999</v>
          </cell>
          <cell r="E47">
            <v>100.94000200000001</v>
          </cell>
          <cell r="F47">
            <v>40.799999</v>
          </cell>
          <cell r="AG47">
            <v>7.3764762101145201E-2</v>
          </cell>
          <cell r="AH47">
            <v>1.3598696671994145E-2</v>
          </cell>
        </row>
        <row r="48">
          <cell r="B48">
            <v>108.220001</v>
          </cell>
          <cell r="C48">
            <v>329.92999300000002</v>
          </cell>
          <cell r="D48">
            <v>198.36999499999999</v>
          </cell>
          <cell r="E48">
            <v>101.44000200000001</v>
          </cell>
          <cell r="F48">
            <v>38.889999000000003</v>
          </cell>
          <cell r="AG48">
            <v>8.5173113791063015E-2</v>
          </cell>
          <cell r="AH48">
            <v>1.3798468651920928E-2</v>
          </cell>
        </row>
        <row r="49">
          <cell r="B49">
            <v>123.370003</v>
          </cell>
          <cell r="C49">
            <v>395.23001099999999</v>
          </cell>
          <cell r="D49">
            <v>223.38000500000001</v>
          </cell>
          <cell r="E49">
            <v>101.91999800000001</v>
          </cell>
          <cell r="F49">
            <v>38.020000000000003</v>
          </cell>
          <cell r="AG49">
            <v>7.0249802152096613E-2</v>
          </cell>
          <cell r="AH49">
            <v>1.3427301076477395E-2</v>
          </cell>
        </row>
        <row r="50">
          <cell r="B50">
            <v>121.08000199999999</v>
          </cell>
          <cell r="C50">
            <v>429.83999599999999</v>
          </cell>
          <cell r="D50">
            <v>212.16999799999999</v>
          </cell>
          <cell r="E50">
            <v>108.05999799999999</v>
          </cell>
          <cell r="F50">
            <v>36.290000999999997</v>
          </cell>
          <cell r="AG50">
            <v>8.6052560043436171E-2</v>
          </cell>
          <cell r="AH50">
            <v>1.4473562707596845E-2</v>
          </cell>
        </row>
        <row r="51">
          <cell r="AG51">
            <v>7.1313774983878003E-2</v>
          </cell>
          <cell r="AH51">
            <v>1.4192630992226488E-2</v>
          </cell>
        </row>
        <row r="52">
          <cell r="AG52">
            <v>7.2327505815979964E-2</v>
          </cell>
          <cell r="AH52">
            <v>1.4959101953166833E-2</v>
          </cell>
        </row>
        <row r="53">
          <cell r="AG53">
            <v>6.7929999236632982E-2</v>
          </cell>
          <cell r="AH53">
            <v>1.3324694290636841E-2</v>
          </cell>
        </row>
        <row r="54">
          <cell r="AG54">
            <v>6.6535784864500069E-2</v>
          </cell>
          <cell r="AH54">
            <v>1.3765943069523869E-2</v>
          </cell>
        </row>
        <row r="55">
          <cell r="AG55">
            <v>6.1154820111889448E-2</v>
          </cell>
          <cell r="AH55">
            <v>1.169996261213851E-2</v>
          </cell>
        </row>
        <row r="56">
          <cell r="AG56">
            <v>6.51263303962131E-2</v>
          </cell>
          <cell r="AH56">
            <v>1.0042714335443051E-2</v>
          </cell>
        </row>
        <row r="57">
          <cell r="AG57">
            <v>7.5706558502539864E-2</v>
          </cell>
          <cell r="AH57">
            <v>1.3742378437333993E-2</v>
          </cell>
        </row>
        <row r="58">
          <cell r="AG58">
            <v>7.6603420598041844E-2</v>
          </cell>
          <cell r="AH58">
            <v>1.4300524854221711E-2</v>
          </cell>
        </row>
        <row r="59">
          <cell r="AG59">
            <v>6.3254009899726071E-2</v>
          </cell>
          <cell r="AH59">
            <v>1.032360485335366E-2</v>
          </cell>
        </row>
        <row r="60">
          <cell r="AG60">
            <v>7.4828435265060528E-2</v>
          </cell>
          <cell r="AH60">
            <v>1.3571939563201622E-2</v>
          </cell>
        </row>
        <row r="61">
          <cell r="AG61">
            <v>7.4538909493813088E-2</v>
          </cell>
          <cell r="AH61">
            <v>1.3583311879167094E-2</v>
          </cell>
        </row>
        <row r="62">
          <cell r="AG62">
            <v>7.4068331950407781E-2</v>
          </cell>
          <cell r="AH62">
            <v>1.5891079696086653E-2</v>
          </cell>
        </row>
        <row r="63">
          <cell r="AG63">
            <v>6.7178921907082592E-2</v>
          </cell>
          <cell r="AH63">
            <v>1.0581180186483944E-2</v>
          </cell>
        </row>
        <row r="64">
          <cell r="AG64">
            <v>7.2410747030972389E-2</v>
          </cell>
          <cell r="AH64">
            <v>1.38077940917684E-2</v>
          </cell>
        </row>
        <row r="65">
          <cell r="AG65">
            <v>7.2465658142409267E-2</v>
          </cell>
          <cell r="AH65">
            <v>1.4054676336851524E-2</v>
          </cell>
        </row>
        <row r="66">
          <cell r="AG66">
            <v>6.2135295022238225E-2</v>
          </cell>
          <cell r="AH66">
            <v>1.0570132494088776E-2</v>
          </cell>
        </row>
        <row r="67">
          <cell r="AG67">
            <v>8.1078479651551516E-2</v>
          </cell>
          <cell r="AH67">
            <v>1.267332970641899E-2</v>
          </cell>
        </row>
        <row r="68">
          <cell r="AG68">
            <v>7.9808400672771007E-2</v>
          </cell>
          <cell r="AH68">
            <v>1.5295299698872207E-2</v>
          </cell>
        </row>
        <row r="69">
          <cell r="AG69">
            <v>6.7488058180804542E-2</v>
          </cell>
          <cell r="AH69">
            <v>1.2161554630887058E-2</v>
          </cell>
        </row>
        <row r="70">
          <cell r="AG70">
            <v>7.2019183855154947E-2</v>
          </cell>
          <cell r="AH70">
            <v>1.4002438566565249E-2</v>
          </cell>
        </row>
        <row r="71">
          <cell r="AG71">
            <v>6.3409125591203222E-2</v>
          </cell>
          <cell r="AH71">
            <v>1.3785160822071263E-2</v>
          </cell>
        </row>
        <row r="72">
          <cell r="AG72">
            <v>6.8568351231952165E-2</v>
          </cell>
          <cell r="AH72">
            <v>1.1722723864677043E-2</v>
          </cell>
        </row>
        <row r="73">
          <cell r="AG73">
            <v>6.5414251389098843E-2</v>
          </cell>
          <cell r="AH73">
            <v>1.1617234043546282E-2</v>
          </cell>
        </row>
        <row r="74">
          <cell r="AG74">
            <v>7.0650256863185379E-2</v>
          </cell>
          <cell r="AH74">
            <v>1.2531002440400457E-2</v>
          </cell>
        </row>
        <row r="75">
          <cell r="AG75">
            <v>6.7749192127722138E-2</v>
          </cell>
          <cell r="AH75">
            <v>1.3846735776960451E-2</v>
          </cell>
        </row>
        <row r="76">
          <cell r="AG76">
            <v>7.0974440781473233E-2</v>
          </cell>
          <cell r="AH76">
            <v>1.3727154406391693E-2</v>
          </cell>
        </row>
        <row r="77">
          <cell r="AG77">
            <v>6.8457291594089989E-2</v>
          </cell>
          <cell r="AH77">
            <v>1.0737561260053286E-2</v>
          </cell>
        </row>
        <row r="78">
          <cell r="AG78">
            <v>6.8889843073472817E-2</v>
          </cell>
          <cell r="AH78">
            <v>1.5376732489885449E-2</v>
          </cell>
        </row>
        <row r="79">
          <cell r="AG79">
            <v>7.1737368345969416E-2</v>
          </cell>
          <cell r="AH79">
            <v>1.3759316308428842E-2</v>
          </cell>
        </row>
        <row r="80">
          <cell r="AG80">
            <v>6.4826394893366793E-2</v>
          </cell>
          <cell r="AH80">
            <v>1.3642770516729814E-2</v>
          </cell>
        </row>
        <row r="81">
          <cell r="AG81">
            <v>6.925932181760161E-2</v>
          </cell>
          <cell r="AH81">
            <v>1.250468767330383E-2</v>
          </cell>
        </row>
        <row r="82">
          <cell r="AG82">
            <v>6.3521881466680002E-2</v>
          </cell>
          <cell r="AH82">
            <v>1.24762248185913E-2</v>
          </cell>
        </row>
        <row r="83">
          <cell r="AG83">
            <v>6.6591668294175191E-2</v>
          </cell>
          <cell r="AH83">
            <v>1.2367533585600343E-2</v>
          </cell>
        </row>
        <row r="84">
          <cell r="AG84">
            <v>7.2366494096209016E-2</v>
          </cell>
          <cell r="AH84">
            <v>1.289527274095232E-2</v>
          </cell>
        </row>
        <row r="85">
          <cell r="AG85">
            <v>8.5472193945688654E-2</v>
          </cell>
          <cell r="AH85">
            <v>1.331295260577485E-2</v>
          </cell>
        </row>
        <row r="86">
          <cell r="AG86">
            <v>7.101790002699046E-2</v>
          </cell>
          <cell r="AH86">
            <v>1.4546298388586528E-2</v>
          </cell>
        </row>
        <row r="87">
          <cell r="AG87">
            <v>7.1001146408062765E-2</v>
          </cell>
          <cell r="AH87">
            <v>1.1848773800550943E-2</v>
          </cell>
        </row>
        <row r="88">
          <cell r="AG88">
            <v>6.9368821076563517E-2</v>
          </cell>
          <cell r="AH88">
            <v>1.2239396127333459E-2</v>
          </cell>
        </row>
        <row r="89">
          <cell r="AG89">
            <v>6.4325776431448836E-2</v>
          </cell>
          <cell r="AH89">
            <v>1.2082954650729012E-2</v>
          </cell>
        </row>
        <row r="90">
          <cell r="AG90">
            <v>7.9147083545394348E-2</v>
          </cell>
          <cell r="AH90">
            <v>1.3594294542938536E-2</v>
          </cell>
        </row>
        <row r="91">
          <cell r="AG91">
            <v>8.2428536198102753E-2</v>
          </cell>
          <cell r="AH91">
            <v>1.1927571125029648E-2</v>
          </cell>
        </row>
        <row r="92">
          <cell r="AG92">
            <v>7.5170199861030115E-2</v>
          </cell>
          <cell r="AH92">
            <v>9.6955179810964843E-3</v>
          </cell>
        </row>
        <row r="93">
          <cell r="AG93">
            <v>6.3090154281066402E-2</v>
          </cell>
          <cell r="AH93">
            <v>1.3042021191226529E-2</v>
          </cell>
        </row>
        <row r="94">
          <cell r="AG94">
            <v>6.0802425874424956E-2</v>
          </cell>
          <cell r="AH94">
            <v>1.2472957454309019E-2</v>
          </cell>
        </row>
        <row r="95">
          <cell r="AG95">
            <v>6.9897255366723379E-2</v>
          </cell>
          <cell r="AH95">
            <v>1.4012144642791267E-2</v>
          </cell>
        </row>
        <row r="96">
          <cell r="AG96">
            <v>7.5472139887783993E-2</v>
          </cell>
          <cell r="AH96">
            <v>1.3446339514601726E-2</v>
          </cell>
        </row>
        <row r="97">
          <cell r="AG97">
            <v>7.4473558604265272E-2</v>
          </cell>
          <cell r="AH97">
            <v>1.2751446801766025E-2</v>
          </cell>
        </row>
        <row r="98">
          <cell r="AG98">
            <v>7.5389699448509151E-2</v>
          </cell>
          <cell r="AH98">
            <v>1.3391811642371835E-2</v>
          </cell>
        </row>
        <row r="99">
          <cell r="AG99">
            <v>6.5356688496916837E-2</v>
          </cell>
          <cell r="AH99">
            <v>1.1028985608285909E-2</v>
          </cell>
        </row>
        <row r="100">
          <cell r="AG100">
            <v>6.5354335997708721E-2</v>
          </cell>
          <cell r="AH100">
            <v>1.1974290236029748E-2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topLeftCell="AD1" workbookViewId="0">
      <selection activeCell="AR21" sqref="AR21"/>
    </sheetView>
  </sheetViews>
  <sheetFormatPr defaultColWidth="8.85546875" defaultRowHeight="15" x14ac:dyDescent="0.25"/>
  <cols>
    <col min="1" max="1" width="13.28515625" style="45" customWidth="1"/>
    <col min="2" max="2" width="8.85546875" style="12"/>
    <col min="3" max="4" width="11" style="12" bestFit="1" customWidth="1"/>
    <col min="5" max="5" width="8.85546875" style="12"/>
    <col min="6" max="6" width="10" style="12" bestFit="1" customWidth="1"/>
    <col min="7" max="11" width="12.7109375" style="12" bestFit="1" customWidth="1"/>
    <col min="12" max="12" width="8.85546875" style="12"/>
    <col min="13" max="13" width="10.140625" style="12" bestFit="1" customWidth="1"/>
    <col min="14" max="14" width="16" style="12" customWidth="1"/>
    <col min="15" max="32" width="8.85546875" style="12"/>
    <col min="33" max="33" width="10.28515625" style="12" customWidth="1"/>
    <col min="34" max="34" width="10.140625" style="12" customWidth="1"/>
    <col min="35" max="37" width="8.85546875" style="12"/>
    <col min="38" max="38" width="12.85546875" style="12" customWidth="1"/>
    <col min="39" max="39" width="21.85546875" style="12" customWidth="1"/>
    <col min="40" max="40" width="8.85546875" style="12"/>
    <col min="41" max="42" width="8.42578125" style="12" bestFit="1" customWidth="1"/>
    <col min="43" max="43" width="10.140625" style="12" bestFit="1" customWidth="1"/>
    <col min="44" max="44" width="8.85546875" style="12"/>
    <col min="45" max="45" width="8.42578125" style="12" bestFit="1" customWidth="1"/>
    <col min="46" max="46" width="12" style="12" bestFit="1" customWidth="1"/>
    <col min="47" max="47" width="10.140625" style="12" bestFit="1" customWidth="1"/>
    <col min="48" max="16384" width="8.85546875" style="12"/>
  </cols>
  <sheetData>
    <row r="1" spans="1:47" x14ac:dyDescent="0.25">
      <c r="A1" s="26"/>
      <c r="B1" s="27" t="s">
        <v>9</v>
      </c>
      <c r="C1" s="27"/>
      <c r="D1" s="27"/>
      <c r="E1" s="27"/>
      <c r="F1" s="27"/>
      <c r="G1" s="27" t="s">
        <v>1</v>
      </c>
      <c r="H1" s="27"/>
      <c r="I1" s="27"/>
      <c r="J1" s="27"/>
      <c r="K1" s="27"/>
      <c r="L1" s="28"/>
      <c r="M1" s="27" t="s">
        <v>24</v>
      </c>
      <c r="N1" s="27"/>
      <c r="O1" s="13"/>
      <c r="P1" s="26"/>
      <c r="Q1" s="26"/>
      <c r="R1" s="26"/>
      <c r="S1" s="28"/>
      <c r="T1" s="29" t="s">
        <v>32</v>
      </c>
      <c r="U1" s="30"/>
      <c r="V1" s="30"/>
      <c r="W1" s="30"/>
      <c r="X1" s="31"/>
      <c r="Y1" s="28"/>
      <c r="Z1" s="32" t="s">
        <v>33</v>
      </c>
      <c r="AA1" s="32" t="s">
        <v>34</v>
      </c>
      <c r="AB1" s="32" t="s">
        <v>35</v>
      </c>
      <c r="AC1" s="32" t="s">
        <v>36</v>
      </c>
      <c r="AD1" s="32" t="s">
        <v>37</v>
      </c>
      <c r="AE1" s="32" t="s">
        <v>3</v>
      </c>
      <c r="AF1" s="28"/>
      <c r="AG1" s="32" t="s">
        <v>25</v>
      </c>
      <c r="AH1" s="32" t="s">
        <v>26</v>
      </c>
    </row>
    <row r="2" spans="1:47" x14ac:dyDescent="0.25">
      <c r="A2" s="33" t="s">
        <v>0</v>
      </c>
      <c r="B2" s="34" t="s">
        <v>4</v>
      </c>
      <c r="C2" s="34" t="s">
        <v>5</v>
      </c>
      <c r="D2" s="34" t="s">
        <v>6</v>
      </c>
      <c r="E2" s="34" t="s">
        <v>7</v>
      </c>
      <c r="F2" s="34" t="s">
        <v>8</v>
      </c>
      <c r="G2" s="34" t="s">
        <v>4</v>
      </c>
      <c r="H2" s="34" t="s">
        <v>5</v>
      </c>
      <c r="I2" s="34" t="s">
        <v>6</v>
      </c>
      <c r="J2" s="34" t="s">
        <v>7</v>
      </c>
      <c r="K2" s="34" t="s">
        <v>8</v>
      </c>
      <c r="M2" s="35" t="s">
        <v>4</v>
      </c>
      <c r="N2" s="36">
        <f>AVERAGE(G4:G50)</f>
        <v>1.8109392897041443E-2</v>
      </c>
      <c r="O2" s="37"/>
      <c r="P2" s="36"/>
      <c r="Q2" s="36"/>
      <c r="R2" s="36"/>
      <c r="T2" s="14">
        <f ca="1">RAND()</f>
        <v>0.27019137297167883</v>
      </c>
      <c r="U2" s="15">
        <f t="shared" ref="U2:X17" ca="1" si="0">RAND()</f>
        <v>0.79483690064026269</v>
      </c>
      <c r="V2" s="15">
        <f t="shared" ca="1" si="0"/>
        <v>0.67027334428563246</v>
      </c>
      <c r="W2" s="15">
        <f t="shared" ca="1" si="0"/>
        <v>0.13516431505679438</v>
      </c>
      <c r="X2" s="16">
        <f t="shared" ca="1" si="0"/>
        <v>0.3828225578732285</v>
      </c>
      <c r="Z2" s="14">
        <f ca="1">T2/SUM(T2:X2)</f>
        <v>0.11990980030810075</v>
      </c>
      <c r="AA2" s="15">
        <f ca="1">U2/SUM(T2:X2)</f>
        <v>0.35274528932969956</v>
      </c>
      <c r="AB2" s="15">
        <f ca="1">V2/SUM(T2:X2)</f>
        <v>0.29746450444055295</v>
      </c>
      <c r="AC2" s="15">
        <f ca="1">W2/SUM(T2:X2)</f>
        <v>5.9985357226562099E-2</v>
      </c>
      <c r="AD2" s="15">
        <f ca="1">X2/SUM(T2:X2)</f>
        <v>0.1698950486950847</v>
      </c>
      <c r="AE2" s="17">
        <f ca="1">SUM(Z2:AD2)</f>
        <v>1</v>
      </c>
      <c r="AG2" s="14">
        <f t="array" aca="1" ref="AG2" ca="1">SQRT(MMULT(MMULT(Z2:AD2,$N$10:$R$14), TRANSPOSE(Z2:AD2)))</f>
        <v>7.9825425266225811E-2</v>
      </c>
      <c r="AH2" s="16">
        <f ca="1">MMULT(Z2:AD2,$N$2:$N$6)</f>
        <v>1.2609715251586341E-2</v>
      </c>
      <c r="AS2" s="38" t="s">
        <v>27</v>
      </c>
      <c r="AT2" s="38"/>
      <c r="AU2" s="38"/>
    </row>
    <row r="3" spans="1:47" x14ac:dyDescent="0.25">
      <c r="A3" s="39">
        <v>43647</v>
      </c>
      <c r="B3" s="4">
        <v>60.834000000000003</v>
      </c>
      <c r="C3" s="4">
        <v>322.98998999999998</v>
      </c>
      <c r="D3" s="4">
        <v>154.5</v>
      </c>
      <c r="E3" s="4">
        <v>66.830001999999993</v>
      </c>
      <c r="F3" s="4">
        <v>36.850093999999999</v>
      </c>
      <c r="G3" s="15"/>
      <c r="H3" s="15"/>
      <c r="I3" s="15"/>
      <c r="J3" s="15"/>
      <c r="K3" s="15"/>
      <c r="M3" s="35" t="s">
        <v>5</v>
      </c>
      <c r="N3" s="36">
        <f>AVERAGE(H4:H50)</f>
        <v>1.5131633575403447E-2</v>
      </c>
      <c r="O3" s="37"/>
      <c r="P3" s="36"/>
      <c r="Q3" s="36"/>
      <c r="R3" s="36"/>
      <c r="T3" s="14">
        <f t="shared" ref="T3:X34" ca="1" si="1">RAND()</f>
        <v>0.17918531012694927</v>
      </c>
      <c r="U3" s="15">
        <f t="shared" ca="1" si="0"/>
        <v>0.31142420454400799</v>
      </c>
      <c r="V3" s="15">
        <f t="shared" ca="1" si="0"/>
        <v>0.93172696786511056</v>
      </c>
      <c r="W3" s="15">
        <f t="shared" ca="1" si="0"/>
        <v>0.1364568452850663</v>
      </c>
      <c r="X3" s="16">
        <f t="shared" ca="1" si="0"/>
        <v>0.96968383196953767</v>
      </c>
      <c r="Z3" s="14">
        <f t="shared" ref="Z3:Z66" ca="1" si="2">T3/SUM(T3:X3)</f>
        <v>7.0866888962439228E-2</v>
      </c>
      <c r="AA3" s="15">
        <f t="shared" ref="AA3:AA66" ca="1" si="3">U3/SUM(T3:X3)</f>
        <v>0.12316670662344059</v>
      </c>
      <c r="AB3" s="15">
        <f t="shared" ref="AB3:AB66" ca="1" si="4">V3/SUM(T3:X3)</f>
        <v>0.36849332977255234</v>
      </c>
      <c r="AC3" s="15">
        <f t="shared" ref="AC3:AC66" ca="1" si="5">W3/SUM(T3:X3)</f>
        <v>5.396799601557932E-2</v>
      </c>
      <c r="AD3" s="15">
        <f t="shared" ref="AD3:AD66" ca="1" si="6">X3/SUM(T3:X3)</f>
        <v>0.38350507862598848</v>
      </c>
      <c r="AE3" s="17">
        <f t="shared" ref="AE3:AE66" ca="1" si="7">SUM(Z3:AD3)</f>
        <v>1</v>
      </c>
      <c r="AG3" s="14">
        <f t="array" aca="1" ref="AG3" ca="1">SQRT(MMULT(MMULT(Z3:AD3,$N$10:$R$14), TRANSPOSE(Z3:AD3)))</f>
        <v>6.8801458718171421E-2</v>
      </c>
      <c r="AH3" s="16">
        <f t="array" aca="1" ref="AH3" ca="1">MMULT(Z3:AD3,$N$2:$N$6)</f>
        <v>9.7130462951580832E-3</v>
      </c>
      <c r="AS3" s="15"/>
      <c r="AU3" s="18"/>
    </row>
    <row r="4" spans="1:47" x14ac:dyDescent="0.25">
      <c r="A4" s="39">
        <v>43678</v>
      </c>
      <c r="B4" s="4">
        <v>59.404998999999997</v>
      </c>
      <c r="C4" s="4">
        <v>293.75</v>
      </c>
      <c r="D4" s="4">
        <v>156.070007</v>
      </c>
      <c r="E4" s="4">
        <v>60.810001</v>
      </c>
      <c r="F4" s="4">
        <v>33.728653000000001</v>
      </c>
      <c r="G4" s="15">
        <f>(B4-B3)/B3</f>
        <v>-2.3490169970740153E-2</v>
      </c>
      <c r="H4" s="15">
        <f>(C4-C3)/C3</f>
        <v>-9.052909039069594E-2</v>
      </c>
      <c r="I4" s="15">
        <f>(D4-D3)/D3</f>
        <v>1.0161857605178019E-2</v>
      </c>
      <c r="J4" s="15">
        <f>(E4-E3)/E3</f>
        <v>-9.0079317968597306E-2</v>
      </c>
      <c r="K4" s="15">
        <f>(F4-F3)/F3</f>
        <v>-8.4706459636168019E-2</v>
      </c>
      <c r="M4" s="35" t="s">
        <v>6</v>
      </c>
      <c r="N4" s="36">
        <f>AVERAGE(I4:I50)</f>
        <v>1.2620988216500472E-2</v>
      </c>
      <c r="O4" s="37"/>
      <c r="P4" s="36"/>
      <c r="Q4" s="36"/>
      <c r="R4" s="36"/>
      <c r="T4" s="14">
        <f t="shared" ca="1" si="1"/>
        <v>0.35589350411109377</v>
      </c>
      <c r="U4" s="15">
        <f t="shared" ca="1" si="0"/>
        <v>0.4347573337126952</v>
      </c>
      <c r="V4" s="15">
        <f t="shared" ca="1" si="0"/>
        <v>0.437415410282747</v>
      </c>
      <c r="W4" s="15">
        <f t="shared" ca="1" si="0"/>
        <v>0.19805772938811517</v>
      </c>
      <c r="X4" s="16">
        <f t="shared" ca="1" si="0"/>
        <v>0.91667681652767119</v>
      </c>
      <c r="Z4" s="14">
        <f t="shared" ca="1" si="2"/>
        <v>0.15190941757368331</v>
      </c>
      <c r="AA4" s="15">
        <f t="shared" ca="1" si="3"/>
        <v>0.18557161787804688</v>
      </c>
      <c r="AB4" s="15">
        <f t="shared" ca="1" si="4"/>
        <v>0.18670619004347977</v>
      </c>
      <c r="AC4" s="15">
        <f t="shared" ca="1" si="5"/>
        <v>8.4538868986838864E-2</v>
      </c>
      <c r="AD4" s="15">
        <f t="shared" ca="1" si="6"/>
        <v>0.39127390551795121</v>
      </c>
      <c r="AE4" s="17">
        <f t="shared" ca="1" si="7"/>
        <v>1</v>
      </c>
      <c r="AG4" s="14">
        <f t="array" aca="1" ref="AG4" ca="1">SQRT(MMULT(MMULT(Z4:AD4,$N$10:$R$14), TRANSPOSE(Z4:AD4)))</f>
        <v>6.4810103364982427E-2</v>
      </c>
      <c r="AH4" s="16">
        <f t="array" aca="1" ref="AH4" ca="1">MMULT(Z4:AD4,$N$2:$N$6)</f>
        <v>1.0276213355785468E-2</v>
      </c>
      <c r="AS4" s="40" t="s">
        <v>33</v>
      </c>
      <c r="AT4" s="46">
        <v>0.64136751383462642</v>
      </c>
      <c r="AU4" s="35" t="s">
        <v>4</v>
      </c>
    </row>
    <row r="5" spans="1:47" x14ac:dyDescent="0.25">
      <c r="A5" s="39">
        <v>43709</v>
      </c>
      <c r="B5" s="4">
        <v>60.950001</v>
      </c>
      <c r="C5" s="4">
        <v>267.61999500000002</v>
      </c>
      <c r="D5" s="4">
        <v>148.44000199999999</v>
      </c>
      <c r="E5" s="4">
        <v>64.589995999999999</v>
      </c>
      <c r="F5" s="4">
        <v>34.089184000000003</v>
      </c>
      <c r="G5" s="15">
        <f t="shared" ref="G5:K50" si="8">(B5-B4)/B4</f>
        <v>2.6007945896943857E-2</v>
      </c>
      <c r="H5" s="15">
        <f t="shared" si="8"/>
        <v>-8.8953208510638246E-2</v>
      </c>
      <c r="I5" s="15">
        <f t="shared" si="8"/>
        <v>-4.8888349188066678E-2</v>
      </c>
      <c r="J5" s="15">
        <f t="shared" si="8"/>
        <v>6.2160745565519718E-2</v>
      </c>
      <c r="K5" s="15">
        <f t="shared" si="8"/>
        <v>1.0689160933880214E-2</v>
      </c>
      <c r="M5" s="35" t="s">
        <v>7</v>
      </c>
      <c r="N5" s="36">
        <f>AVERAGE(J4:J50)</f>
        <v>1.3799743665456663E-2</v>
      </c>
      <c r="O5" s="37"/>
      <c r="P5" s="36"/>
      <c r="Q5" s="36"/>
      <c r="R5" s="36"/>
      <c r="T5" s="14">
        <f t="shared" ca="1" si="1"/>
        <v>0.63998820734946593</v>
      </c>
      <c r="U5" s="15">
        <f t="shared" ca="1" si="0"/>
        <v>0.9585160517352217</v>
      </c>
      <c r="V5" s="15">
        <f t="shared" ca="1" si="0"/>
        <v>1.3928994898433023E-2</v>
      </c>
      <c r="W5" s="15">
        <f t="shared" ca="1" si="0"/>
        <v>0.9131733523173674</v>
      </c>
      <c r="X5" s="16">
        <f t="shared" ca="1" si="0"/>
        <v>0.37640283124167107</v>
      </c>
      <c r="Z5" s="14">
        <f t="shared" ca="1" si="2"/>
        <v>0.22053277948382569</v>
      </c>
      <c r="AA5" s="15">
        <f t="shared" ca="1" si="3"/>
        <v>0.3302939126714321</v>
      </c>
      <c r="AB5" s="15">
        <f t="shared" ca="1" si="4"/>
        <v>4.7997758788235053E-3</v>
      </c>
      <c r="AC5" s="15">
        <f t="shared" ca="1" si="5"/>
        <v>0.31466932550390825</v>
      </c>
      <c r="AD5" s="15">
        <f t="shared" ca="1" si="6"/>
        <v>0.12970420646201047</v>
      </c>
      <c r="AE5" s="17">
        <f t="shared" ca="1" si="7"/>
        <v>1</v>
      </c>
      <c r="AG5" s="14">
        <f t="array" aca="1" ref="AG5" ca="1">SQRT(MMULT(MMULT(Z5:AD5,$N$10:$R$14), TRANSPOSE(Z5:AD5)))</f>
        <v>6.8684445520180867E-2</v>
      </c>
      <c r="AH5" s="16">
        <f t="array" aca="1" ref="AH5" ca="1">MMULT(Z5:AD5,$N$2:$N$6)</f>
        <v>1.3790400680166024E-2</v>
      </c>
      <c r="AS5" s="40" t="s">
        <v>34</v>
      </c>
      <c r="AT5" s="46">
        <v>6.8687265184376907E-3</v>
      </c>
      <c r="AU5" s="35" t="s">
        <v>5</v>
      </c>
    </row>
    <row r="6" spans="1:47" x14ac:dyDescent="0.25">
      <c r="A6" s="39">
        <v>43739</v>
      </c>
      <c r="B6" s="4">
        <v>63.005501000000002</v>
      </c>
      <c r="C6" s="4">
        <v>287.41000400000001</v>
      </c>
      <c r="D6" s="4">
        <v>156.490005</v>
      </c>
      <c r="E6" s="4">
        <v>68.709998999999996</v>
      </c>
      <c r="F6" s="4">
        <v>36.404175000000002</v>
      </c>
      <c r="G6" s="15">
        <f t="shared" si="8"/>
        <v>3.3724363679665928E-2</v>
      </c>
      <c r="H6" s="15">
        <f t="shared" si="8"/>
        <v>7.3948170427250756E-2</v>
      </c>
      <c r="I6" s="15">
        <f t="shared" si="8"/>
        <v>5.4230685068301226E-2</v>
      </c>
      <c r="J6" s="15">
        <f t="shared" si="8"/>
        <v>6.378701432339455E-2</v>
      </c>
      <c r="K6" s="15">
        <f t="shared" si="8"/>
        <v>6.7909839085617277E-2</v>
      </c>
      <c r="M6" s="35" t="s">
        <v>8</v>
      </c>
      <c r="N6" s="36">
        <f>AVERAGE(K4:K50)</f>
        <v>3.0520638901391475E-3</v>
      </c>
      <c r="O6" s="37"/>
      <c r="P6" s="36"/>
      <c r="Q6" s="36"/>
      <c r="R6" s="36"/>
      <c r="T6" s="14">
        <f t="shared" ca="1" si="1"/>
        <v>0.81562518576967735</v>
      </c>
      <c r="U6" s="15">
        <f t="shared" ca="1" si="0"/>
        <v>0.28941825334681537</v>
      </c>
      <c r="V6" s="15">
        <f t="shared" ca="1" si="0"/>
        <v>0.15489188704629409</v>
      </c>
      <c r="W6" s="15">
        <f t="shared" ca="1" si="0"/>
        <v>0.24862954837782214</v>
      </c>
      <c r="X6" s="16">
        <f t="shared" ca="1" si="0"/>
        <v>0.41426691720048781</v>
      </c>
      <c r="Z6" s="14">
        <f t="shared" ca="1" si="2"/>
        <v>0.42417916599513905</v>
      </c>
      <c r="AA6" s="15">
        <f t="shared" ca="1" si="3"/>
        <v>0.15051667784458217</v>
      </c>
      <c r="AB6" s="15">
        <f t="shared" ca="1" si="4"/>
        <v>8.0554049351369256E-2</v>
      </c>
      <c r="AC6" s="15">
        <f t="shared" ca="1" si="5"/>
        <v>0.12930384729737157</v>
      </c>
      <c r="AD6" s="15">
        <f t="shared" ca="1" si="6"/>
        <v>0.21544625951153792</v>
      </c>
      <c r="AE6" s="17">
        <f t="shared" ca="1" si="7"/>
        <v>0.99999999999999989</v>
      </c>
      <c r="AG6" s="14">
        <f t="array" aca="1" ref="AG6" ca="1">SQRT(MMULT(MMULT(Z6:AD6,$N$10:$R$14), TRANSPOSE(Z6:AD6)))</f>
        <v>6.5044474846143674E-2</v>
      </c>
      <c r="AH6" s="16">
        <f ca="1">MMULT(Z6:AD6,$N$2:$N$6)</f>
        <v>1.3417777796113417E-2</v>
      </c>
      <c r="AS6" s="40" t="s">
        <v>35</v>
      </c>
      <c r="AT6" s="46">
        <v>0</v>
      </c>
      <c r="AU6" s="35" t="s">
        <v>6</v>
      </c>
    </row>
    <row r="7" spans="1:47" x14ac:dyDescent="0.25">
      <c r="A7" s="39">
        <v>43770</v>
      </c>
      <c r="B7" s="4">
        <v>65.248001000000002</v>
      </c>
      <c r="C7" s="4">
        <v>314.66000400000001</v>
      </c>
      <c r="D7" s="4">
        <v>162.88999899999999</v>
      </c>
      <c r="E7" s="4">
        <v>73.300003000000004</v>
      </c>
      <c r="F7" s="4">
        <v>36.546489999999999</v>
      </c>
      <c r="G7" s="15">
        <f t="shared" si="8"/>
        <v>3.5592130280814684E-2</v>
      </c>
      <c r="H7" s="15">
        <f t="shared" si="8"/>
        <v>9.4812287744862209E-2</v>
      </c>
      <c r="I7" s="15">
        <f t="shared" si="8"/>
        <v>4.0897142280748172E-2</v>
      </c>
      <c r="J7" s="15">
        <f t="shared" si="8"/>
        <v>6.6802562462561055E-2</v>
      </c>
      <c r="K7" s="15">
        <f t="shared" si="8"/>
        <v>3.9093043586345905E-3</v>
      </c>
      <c r="M7" s="36"/>
      <c r="N7" s="36"/>
      <c r="O7" s="36"/>
      <c r="P7" s="36"/>
      <c r="Q7" s="36"/>
      <c r="R7" s="36"/>
      <c r="T7" s="14">
        <f t="shared" ca="1" si="1"/>
        <v>0.61081068817912365</v>
      </c>
      <c r="U7" s="15">
        <f t="shared" ca="1" si="0"/>
        <v>0.74595542800146963</v>
      </c>
      <c r="V7" s="15">
        <f t="shared" ca="1" si="0"/>
        <v>0.75026042094277812</v>
      </c>
      <c r="W7" s="15">
        <f t="shared" ca="1" si="0"/>
        <v>0.68745531002969107</v>
      </c>
      <c r="X7" s="16">
        <f t="shared" ca="1" si="0"/>
        <v>0.23642854617203413</v>
      </c>
      <c r="Z7" s="14">
        <f t="shared" ca="1" si="2"/>
        <v>0.2015271350562847</v>
      </c>
      <c r="AA7" s="15">
        <f t="shared" ca="1" si="3"/>
        <v>0.24611596226805976</v>
      </c>
      <c r="AB7" s="15">
        <f t="shared" ca="1" si="4"/>
        <v>0.24753632525562591</v>
      </c>
      <c r="AC7" s="15">
        <f t="shared" ca="1" si="5"/>
        <v>0.22681479186704362</v>
      </c>
      <c r="AD7" s="15">
        <f t="shared" ca="1" si="6"/>
        <v>7.8005785552986068E-2</v>
      </c>
      <c r="AE7" s="17">
        <f t="shared" ca="1" si="7"/>
        <v>1</v>
      </c>
      <c r="AG7" s="14">
        <f t="array" aca="1" ref="AG7" ca="1">SQRT(MMULT(MMULT(Z7:AD7,$N$10:$R$14), TRANSPOSE(Z7:AD7)))</f>
        <v>7.3886692448693128E-2</v>
      </c>
      <c r="AH7" s="16">
        <f t="array" aca="1" ref="AH7" ca="1">MMULT(Z7:AD7,$N$2:$N$6)</f>
        <v>1.3865888299061891E-2</v>
      </c>
      <c r="AS7" s="40" t="s">
        <v>36</v>
      </c>
      <c r="AT7" s="46">
        <v>0.35176375964693668</v>
      </c>
      <c r="AU7" s="35" t="s">
        <v>7</v>
      </c>
    </row>
    <row r="8" spans="1:47" x14ac:dyDescent="0.25">
      <c r="A8" s="39">
        <v>43800</v>
      </c>
      <c r="B8" s="4">
        <v>66.850998000000004</v>
      </c>
      <c r="C8" s="4">
        <v>323.57000699999998</v>
      </c>
      <c r="D8" s="4">
        <v>162.63999899999999</v>
      </c>
      <c r="E8" s="4">
        <v>73.139999000000003</v>
      </c>
      <c r="F8" s="4">
        <v>37.172676000000003</v>
      </c>
      <c r="G8" s="15">
        <f t="shared" si="8"/>
        <v>2.4567756489581986E-2</v>
      </c>
      <c r="H8" s="15">
        <f t="shared" si="8"/>
        <v>2.8316287061383116E-2</v>
      </c>
      <c r="I8" s="15">
        <f t="shared" si="8"/>
        <v>-1.5347780805130954E-3</v>
      </c>
      <c r="J8" s="15">
        <f t="shared" si="8"/>
        <v>-2.1828648492688424E-3</v>
      </c>
      <c r="K8" s="15">
        <f t="shared" si="8"/>
        <v>1.7133957323945587E-2</v>
      </c>
      <c r="M8" s="41" t="s">
        <v>2</v>
      </c>
      <c r="N8" s="41"/>
      <c r="O8" s="41"/>
      <c r="P8" s="41"/>
      <c r="Q8" s="41"/>
      <c r="R8" s="41"/>
      <c r="T8" s="14">
        <f t="shared" ca="1" si="1"/>
        <v>0.74004702699989944</v>
      </c>
      <c r="U8" s="15">
        <f t="shared" ca="1" si="0"/>
        <v>0.3244877456412355</v>
      </c>
      <c r="V8" s="15">
        <f t="shared" ca="1" si="0"/>
        <v>0.24996618203873167</v>
      </c>
      <c r="W8" s="15">
        <f t="shared" ca="1" si="0"/>
        <v>3.8165473207639411E-2</v>
      </c>
      <c r="X8" s="16">
        <f t="shared" ca="1" si="0"/>
        <v>0.15785584127760821</v>
      </c>
      <c r="Z8" s="14">
        <f t="shared" ca="1" si="2"/>
        <v>0.48992791573270439</v>
      </c>
      <c r="AA8" s="15">
        <f t="shared" ca="1" si="3"/>
        <v>0.21481824681776074</v>
      </c>
      <c r="AB8" s="15">
        <f t="shared" ca="1" si="4"/>
        <v>0.16548328160490564</v>
      </c>
      <c r="AC8" s="15">
        <f t="shared" ca="1" si="5"/>
        <v>2.5266408835358634E-2</v>
      </c>
      <c r="AD8" s="15">
        <f t="shared" ca="1" si="6"/>
        <v>0.10450414700927067</v>
      </c>
      <c r="AE8" s="17">
        <f t="shared" ca="1" si="7"/>
        <v>1.0000000000000002</v>
      </c>
      <c r="AG8" s="14">
        <f t="array" aca="1" ref="AG8" ca="1">SQRT(MMULT(MMULT(Z8:AD8,$N$10:$R$14), TRANSPOSE(Z8:AD8)))</f>
        <v>7.5660451234530163E-2</v>
      </c>
      <c r="AH8" s="16">
        <f t="array" aca="1" ref="AH8" ca="1">MMULT(Z8:AD8,$N$2:$N$6)</f>
        <v>1.4879033959283798E-2</v>
      </c>
      <c r="AS8" s="40" t="s">
        <v>37</v>
      </c>
      <c r="AT8" s="46">
        <v>0</v>
      </c>
      <c r="AU8" s="35" t="s">
        <v>8</v>
      </c>
    </row>
    <row r="9" spans="1:47" x14ac:dyDescent="0.25">
      <c r="A9" s="39">
        <v>43831</v>
      </c>
      <c r="B9" s="4">
        <v>71.711501999999996</v>
      </c>
      <c r="C9" s="4">
        <v>345.08999599999999</v>
      </c>
      <c r="D9" s="4">
        <v>182.30999800000001</v>
      </c>
      <c r="E9" s="4">
        <v>64.339995999999999</v>
      </c>
      <c r="F9" s="4">
        <v>35.332068999999997</v>
      </c>
      <c r="G9" s="15">
        <f t="shared" si="8"/>
        <v>7.2706528629535069E-2</v>
      </c>
      <c r="H9" s="15">
        <f t="shared" si="8"/>
        <v>6.6507984468412149E-2</v>
      </c>
      <c r="I9" s="15">
        <f t="shared" si="8"/>
        <v>0.12094195229305196</v>
      </c>
      <c r="J9" s="15">
        <f t="shared" si="8"/>
        <v>-0.12031724255287457</v>
      </c>
      <c r="K9" s="15">
        <f t="shared" si="8"/>
        <v>-4.9515052400316985E-2</v>
      </c>
      <c r="M9" s="36"/>
      <c r="N9" s="35" t="s">
        <v>4</v>
      </c>
      <c r="O9" s="35" t="s">
        <v>5</v>
      </c>
      <c r="P9" s="35" t="s">
        <v>6</v>
      </c>
      <c r="Q9" s="35" t="s">
        <v>7</v>
      </c>
      <c r="R9" s="35" t="s">
        <v>8</v>
      </c>
      <c r="T9" s="14">
        <f t="shared" ca="1" si="1"/>
        <v>0.66768660500748755</v>
      </c>
      <c r="U9" s="15">
        <f t="shared" ca="1" si="0"/>
        <v>0.52074197295128766</v>
      </c>
      <c r="V9" s="15">
        <f t="shared" ca="1" si="0"/>
        <v>0.43559320943373525</v>
      </c>
      <c r="W9" s="15">
        <f t="shared" ca="1" si="0"/>
        <v>6.8217995280723587E-2</v>
      </c>
      <c r="X9" s="16">
        <f t="shared" ca="1" si="0"/>
        <v>0.43093278314833083</v>
      </c>
      <c r="Z9" s="14">
        <f t="shared" ca="1" si="2"/>
        <v>0.31447590071376291</v>
      </c>
      <c r="AA9" s="15">
        <f t="shared" ca="1" si="3"/>
        <v>0.24526596722946345</v>
      </c>
      <c r="AB9" s="15">
        <f t="shared" ca="1" si="4"/>
        <v>0.20516147224480638</v>
      </c>
      <c r="AC9" s="15">
        <f t="shared" ca="1" si="5"/>
        <v>3.2130217005854417E-2</v>
      </c>
      <c r="AD9" s="15">
        <f t="shared" ca="1" si="6"/>
        <v>0.20296644280611303</v>
      </c>
      <c r="AE9" s="17">
        <f t="shared" ca="1" si="7"/>
        <v>1.0000000000000002</v>
      </c>
      <c r="AG9" s="14">
        <f t="array" aca="1" ref="AG9" ca="1">SQRT(MMULT(MMULT(Z9:AD9,$N$10:$R$14), TRANSPOSE(Z9:AD9)))</f>
        <v>7.2778527186145428E-2</v>
      </c>
      <c r="AH9" s="16">
        <f t="array" aca="1" ref="AH9" ca="1">MMULT(Z9:AD9,$N$2:$N$6)</f>
        <v>1.3058438220586088E-2</v>
      </c>
      <c r="AS9" s="15"/>
      <c r="AT9" s="15"/>
    </row>
    <row r="10" spans="1:47" x14ac:dyDescent="0.25">
      <c r="A10" s="39">
        <v>43862</v>
      </c>
      <c r="B10" s="4">
        <v>66.966498999999999</v>
      </c>
      <c r="C10" s="4">
        <v>369.02999899999998</v>
      </c>
      <c r="D10" s="4">
        <v>170.39999399999999</v>
      </c>
      <c r="E10" s="4">
        <v>58.93</v>
      </c>
      <c r="F10" s="4">
        <v>31.707781000000001</v>
      </c>
      <c r="G10" s="15">
        <f t="shared" si="8"/>
        <v>-6.6167948901697762E-2</v>
      </c>
      <c r="H10" s="15">
        <f t="shared" si="8"/>
        <v>6.9373216486982692E-2</v>
      </c>
      <c r="I10" s="15">
        <f t="shared" si="8"/>
        <v>-6.5328309641032492E-2</v>
      </c>
      <c r="J10" s="15">
        <f t="shared" si="8"/>
        <v>-8.4084493881535202E-2</v>
      </c>
      <c r="K10" s="15">
        <f t="shared" si="8"/>
        <v>-0.10257785922471725</v>
      </c>
      <c r="M10" s="35" t="s">
        <v>4</v>
      </c>
      <c r="N10" s="42">
        <f>_xlfn.VAR.P(G4:G50)</f>
        <v>6.6889553813795606E-3</v>
      </c>
      <c r="O10" s="36">
        <f>_xlfn.COVARIANCE.P(G4:G50,H4:H50)</f>
        <v>4.9856078348622414E-3</v>
      </c>
      <c r="P10" s="36">
        <f>_xlfn.COVARIANCE.P(G4:G50,I4:I50)</f>
        <v>6.2511955842980997E-3</v>
      </c>
      <c r="Q10" s="36">
        <f>_xlfn.COVARIANCE.P(G4:G50,J4:J50)</f>
        <v>1.957940048154068E-3</v>
      </c>
      <c r="R10" s="36">
        <f>_xlfn.COVARIANCE.P(G4:G50,K4:K50)</f>
        <v>1.9343137266895258E-3</v>
      </c>
      <c r="T10" s="14">
        <f t="shared" ca="1" si="1"/>
        <v>0.16203634268713429</v>
      </c>
      <c r="U10" s="15">
        <f t="shared" ca="1" si="0"/>
        <v>0.92179623999417837</v>
      </c>
      <c r="V10" s="15">
        <f t="shared" ca="1" si="0"/>
        <v>0.99832528912875695</v>
      </c>
      <c r="W10" s="15">
        <f t="shared" ca="1" si="0"/>
        <v>0.95659699764429107</v>
      </c>
      <c r="X10" s="16">
        <f t="shared" ca="1" si="0"/>
        <v>0.58544891295385804</v>
      </c>
      <c r="Z10" s="14">
        <f t="shared" ca="1" si="2"/>
        <v>4.4709501014720543E-2</v>
      </c>
      <c r="AA10" s="15">
        <f t="shared" ca="1" si="3"/>
        <v>0.25434448373696616</v>
      </c>
      <c r="AB10" s="15">
        <f t="shared" ca="1" si="4"/>
        <v>0.2754605836389773</v>
      </c>
      <c r="AC10" s="15">
        <f t="shared" ca="1" si="5"/>
        <v>0.26394680185688935</v>
      </c>
      <c r="AD10" s="15">
        <f t="shared" ca="1" si="6"/>
        <v>0.16153862975244668</v>
      </c>
      <c r="AE10" s="17">
        <f t="shared" ca="1" si="7"/>
        <v>1</v>
      </c>
      <c r="AG10" s="14">
        <f t="array" aca="1" ref="AG10" ca="1">SQRT(MMULT(MMULT(Z10:AD10,$N$10:$R$14), TRANSPOSE(Z10:AD10)))</f>
        <v>7.1827704961559921E-2</v>
      </c>
      <c r="AH10" s="16">
        <f t="array" aca="1" ref="AH10" ca="1">MMULT(Z10:AD10,$N$2:$N$6)</f>
        <v>1.2270318655829211E-2</v>
      </c>
      <c r="AS10" s="43" t="s">
        <v>3</v>
      </c>
      <c r="AT10" s="15">
        <f>SUM(AT4:AT8)</f>
        <v>1.0000000000000009</v>
      </c>
    </row>
    <row r="11" spans="1:47" x14ac:dyDescent="0.25">
      <c r="A11" s="39">
        <v>43891</v>
      </c>
      <c r="B11" s="4">
        <v>58.140498999999998</v>
      </c>
      <c r="C11" s="4">
        <v>375.5</v>
      </c>
      <c r="D11" s="4">
        <v>143.979996</v>
      </c>
      <c r="E11" s="4">
        <v>47.115001999999997</v>
      </c>
      <c r="F11" s="4">
        <v>30.967742999999999</v>
      </c>
      <c r="G11" s="15">
        <f t="shared" si="8"/>
        <v>-0.13179724387264147</v>
      </c>
      <c r="H11" s="15">
        <f t="shared" si="8"/>
        <v>1.7532452693635958E-2</v>
      </c>
      <c r="I11" s="15">
        <f t="shared" si="8"/>
        <v>-0.15504694207911765</v>
      </c>
      <c r="J11" s="15">
        <f t="shared" si="8"/>
        <v>-0.20049207534362809</v>
      </c>
      <c r="K11" s="15">
        <f t="shared" si="8"/>
        <v>-2.3339318509863618E-2</v>
      </c>
      <c r="M11" s="35" t="s">
        <v>5</v>
      </c>
      <c r="N11" s="36">
        <f>_xlfn.COVARIANCE.P(H4:H50,G4:G50)</f>
        <v>4.9856078348622414E-3</v>
      </c>
      <c r="O11" s="42">
        <f>_xlfn.VAR.P(H4:H50)</f>
        <v>1.5397838615014824E-2</v>
      </c>
      <c r="P11" s="36">
        <f>_xlfn.COVARIANCE.P(H4:H50,I4:I50)</f>
        <v>7.7144677375798063E-3</v>
      </c>
      <c r="Q11" s="36">
        <f>_xlfn.COVARIANCE.P(H4:H50,J4:J50)</f>
        <v>2.5039536299258243E-3</v>
      </c>
      <c r="R11" s="36">
        <f>_xlfn.COVARIANCE.P(H4:H50,K4:K50)</f>
        <v>9.7097878378340531E-4</v>
      </c>
      <c r="T11" s="14">
        <f t="shared" ca="1" si="1"/>
        <v>0.69709983820700461</v>
      </c>
      <c r="U11" s="15">
        <f t="shared" ca="1" si="0"/>
        <v>0.5132016357032535</v>
      </c>
      <c r="V11" s="15">
        <f t="shared" ca="1" si="0"/>
        <v>0.43934988269697428</v>
      </c>
      <c r="W11" s="15">
        <f t="shared" ca="1" si="0"/>
        <v>0.69132083978647385</v>
      </c>
      <c r="X11" s="16">
        <f t="shared" ca="1" si="0"/>
        <v>0.31878407878355475</v>
      </c>
      <c r="Z11" s="14">
        <f t="shared" ca="1" si="2"/>
        <v>0.26209162272229097</v>
      </c>
      <c r="AA11" s="15">
        <f t="shared" ca="1" si="3"/>
        <v>0.19295062502260699</v>
      </c>
      <c r="AB11" s="15">
        <f t="shared" ca="1" si="4"/>
        <v>0.16518426398587727</v>
      </c>
      <c r="AC11" s="15">
        <f t="shared" ca="1" si="5"/>
        <v>0.25991886784453605</v>
      </c>
      <c r="AD11" s="15">
        <f t="shared" ca="1" si="6"/>
        <v>0.11985462042468881</v>
      </c>
      <c r="AE11" s="17">
        <f t="shared" ca="1" si="7"/>
        <v>1.0000000000000002</v>
      </c>
      <c r="AG11" s="14">
        <f t="array" aca="1" ref="AG11" ca="1">SQRT(MMULT(MMULT(Z11:AD11,$N$10:$R$14), TRANSPOSE(Z11:AD11)))</f>
        <v>6.777913403192011E-2</v>
      </c>
      <c r="AH11" s="16">
        <f t="array" aca="1" ref="AH11" ca="1">MMULT(Z11:AD11,$N$2:$N$6)</f>
        <v>1.3703384685340174E-2</v>
      </c>
      <c r="AS11" s="15"/>
      <c r="AT11" s="15"/>
    </row>
    <row r="12" spans="1:47" x14ac:dyDescent="0.25">
      <c r="A12" s="39">
        <v>43922</v>
      </c>
      <c r="B12" s="4">
        <v>67.432998999999995</v>
      </c>
      <c r="C12" s="4">
        <v>419.85000600000001</v>
      </c>
      <c r="D12" s="4">
        <v>161.949997</v>
      </c>
      <c r="E12" s="4">
        <v>54.049999</v>
      </c>
      <c r="F12" s="4">
        <v>36.394688000000002</v>
      </c>
      <c r="G12" s="15">
        <f t="shared" si="8"/>
        <v>0.15982834959844422</v>
      </c>
      <c r="H12" s="15">
        <f t="shared" si="8"/>
        <v>0.1181092037283622</v>
      </c>
      <c r="I12" s="15">
        <f t="shared" si="8"/>
        <v>0.12480901166298126</v>
      </c>
      <c r="J12" s="15">
        <f t="shared" si="8"/>
        <v>0.14719296838828538</v>
      </c>
      <c r="K12" s="15">
        <f t="shared" si="8"/>
        <v>0.17524509293428339</v>
      </c>
      <c r="M12" s="35" t="s">
        <v>6</v>
      </c>
      <c r="N12" s="36">
        <f>_xlfn.COVARIANCE.P(I4:I50,G4:G50)</f>
        <v>6.2511955842980997E-3</v>
      </c>
      <c r="O12" s="36">
        <f>_xlfn.COVARIANCE.P(I4:I50,H4:H50)</f>
        <v>7.7144677375798063E-3</v>
      </c>
      <c r="P12" s="42">
        <f>_xlfn.VAR.P(I4:I50)</f>
        <v>1.2438273249513548E-2</v>
      </c>
      <c r="Q12" s="36">
        <f>_xlfn.COVARIANCE.P(I4:I50,J4:J50)</f>
        <v>3.4557707850890614E-3</v>
      </c>
      <c r="R12" s="36">
        <f>_xlfn.COVARIANCE.P(I4:I50,K4:K50)</f>
        <v>6.3413850705506852E-4</v>
      </c>
      <c r="T12" s="14">
        <f t="shared" ca="1" si="1"/>
        <v>0.17014350848885151</v>
      </c>
      <c r="U12" s="15">
        <f t="shared" ca="1" si="0"/>
        <v>7.8273393813335757E-2</v>
      </c>
      <c r="V12" s="15">
        <f t="shared" ca="1" si="0"/>
        <v>0.34557816859866375</v>
      </c>
      <c r="W12" s="15">
        <f t="shared" ca="1" si="0"/>
        <v>0.28405853430515626</v>
      </c>
      <c r="X12" s="16">
        <f t="shared" ca="1" si="0"/>
        <v>0.48889314955704144</v>
      </c>
      <c r="Z12" s="14">
        <f t="shared" ca="1" si="2"/>
        <v>0.12446974097271607</v>
      </c>
      <c r="AA12" s="15">
        <f t="shared" ca="1" si="3"/>
        <v>5.7261479674022807E-2</v>
      </c>
      <c r="AB12" s="15">
        <f t="shared" ca="1" si="4"/>
        <v>0.25281026301464643</v>
      </c>
      <c r="AC12" s="15">
        <f t="shared" ca="1" si="5"/>
        <v>0.20780511992538872</v>
      </c>
      <c r="AD12" s="15">
        <f t="shared" ca="1" si="6"/>
        <v>0.35765339641322597</v>
      </c>
      <c r="AE12" s="17">
        <f t="shared" ca="1" si="7"/>
        <v>1</v>
      </c>
      <c r="AG12" s="14">
        <f t="array" aca="1" ref="AG12" ca="1">SQRT(MMULT(MMULT(Z12:AD12,$N$10:$R$14), TRANSPOSE(Z12:AD12)))</f>
        <v>6.2479506648623714E-2</v>
      </c>
      <c r="AH12" s="16">
        <f t="array" aca="1" ref="AH12" ca="1">MMULT(Z12:AD12,$N$2:$N$6)</f>
        <v>1.027048492571713E-2</v>
      </c>
      <c r="AS12" s="43" t="s">
        <v>28</v>
      </c>
      <c r="AT12" s="15">
        <f t="array" ref="AT12">SQRT(MMULT(MMULT(TRANSPOSE(AT4:AT8),N10:R14),AT4:AT8))</f>
        <v>6.7715415738835674E-2</v>
      </c>
    </row>
    <row r="13" spans="1:47" x14ac:dyDescent="0.25">
      <c r="A13" s="39">
        <v>43952</v>
      </c>
      <c r="B13" s="4">
        <v>71.445999</v>
      </c>
      <c r="C13" s="4">
        <v>419.73001099999999</v>
      </c>
      <c r="D13" s="4">
        <v>174.78999300000001</v>
      </c>
      <c r="E13" s="4">
        <v>52.599997999999999</v>
      </c>
      <c r="F13" s="4">
        <v>36.233398000000001</v>
      </c>
      <c r="G13" s="15">
        <f t="shared" si="8"/>
        <v>5.9510922834679285E-2</v>
      </c>
      <c r="H13" s="15">
        <f t="shared" si="8"/>
        <v>-2.8580444988731801E-4</v>
      </c>
      <c r="I13" s="15">
        <f t="shared" si="8"/>
        <v>7.928370631584522E-2</v>
      </c>
      <c r="J13" s="15">
        <f t="shared" si="8"/>
        <v>-2.6827031023626852E-2</v>
      </c>
      <c r="K13" s="15">
        <f t="shared" si="8"/>
        <v>-4.4316906906854379E-3</v>
      </c>
      <c r="M13" s="35" t="s">
        <v>7</v>
      </c>
      <c r="N13" s="36">
        <f>_xlfn.COVARIANCE.P(J4:J50,G4:G50)</f>
        <v>1.957940048154068E-3</v>
      </c>
      <c r="O13" s="36">
        <f>_xlfn.COVARIANCE.P(J4:J50,H4:H50)</f>
        <v>2.5039536299258243E-3</v>
      </c>
      <c r="P13" s="36">
        <f>_xlfn.COVARIANCE.P(J4:J50,I4:I50)</f>
        <v>3.4557707850890614E-3</v>
      </c>
      <c r="Q13" s="42">
        <f>_xlfn.VAR.P(J4:J50)</f>
        <v>7.2220966006383723E-3</v>
      </c>
      <c r="R13" s="36">
        <f>_xlfn.COVARIANCE.P(J4:J50,K4:K50)</f>
        <v>1.4575975002000328E-3</v>
      </c>
      <c r="T13" s="14">
        <f t="shared" ca="1" si="1"/>
        <v>0.67839811732565081</v>
      </c>
      <c r="U13" s="15">
        <f t="shared" ca="1" si="0"/>
        <v>0.19725394205798419</v>
      </c>
      <c r="V13" s="15">
        <f t="shared" ca="1" si="0"/>
        <v>0.70283178757566855</v>
      </c>
      <c r="W13" s="15">
        <f t="shared" ca="1" si="0"/>
        <v>0.71893040728651525</v>
      </c>
      <c r="X13" s="16">
        <f t="shared" ca="1" si="0"/>
        <v>0.5255671565868465</v>
      </c>
      <c r="Z13" s="14">
        <f t="shared" ca="1" si="2"/>
        <v>0.24031264064383295</v>
      </c>
      <c r="AA13" s="15">
        <f t="shared" ca="1" si="3"/>
        <v>6.9874332611989207E-2</v>
      </c>
      <c r="AB13" s="15">
        <f t="shared" ca="1" si="4"/>
        <v>0.2489679120374943</v>
      </c>
      <c r="AC13" s="15">
        <f t="shared" ca="1" si="5"/>
        <v>0.25467061331957547</v>
      </c>
      <c r="AD13" s="15">
        <f t="shared" ca="1" si="6"/>
        <v>0.18617450138710814</v>
      </c>
      <c r="AE13" s="17">
        <f t="shared" ca="1" si="7"/>
        <v>1</v>
      </c>
      <c r="AG13" s="14">
        <f t="array" aca="1" ref="AG13" ca="1">SQRT(MMULT(MMULT(Z13:AD13,$N$10:$R$14), TRANSPOSE(Z13:AD13)))</f>
        <v>6.5479554292997511E-2</v>
      </c>
      <c r="AH13" s="16">
        <f t="array" aca="1" ref="AH13" ca="1">MMULT(Z13:AD13,$N$2:$N$6)</f>
        <v>1.2634055564950156E-2</v>
      </c>
      <c r="AS13" s="43" t="s">
        <v>29</v>
      </c>
      <c r="AT13" s="15">
        <f t="array" ref="AT13">MMULT(TRANSPOSE(AT4:AT8),N2:N6)</f>
        <v>1.6572961066161605E-2</v>
      </c>
    </row>
    <row r="14" spans="1:47" x14ac:dyDescent="0.25">
      <c r="A14" s="39">
        <v>43983</v>
      </c>
      <c r="B14" s="4">
        <v>70.680496000000005</v>
      </c>
      <c r="C14" s="4">
        <v>455.040009</v>
      </c>
      <c r="D14" s="4">
        <v>187.33000200000001</v>
      </c>
      <c r="E14" s="4">
        <v>56.82</v>
      </c>
      <c r="F14" s="4">
        <v>31.024667999999998</v>
      </c>
      <c r="G14" s="15">
        <f t="shared" si="8"/>
        <v>-1.07144278296115E-2</v>
      </c>
      <c r="H14" s="15">
        <f t="shared" si="8"/>
        <v>8.4125502286278048E-2</v>
      </c>
      <c r="I14" s="15">
        <f t="shared" si="8"/>
        <v>7.1743289102368671E-2</v>
      </c>
      <c r="J14" s="15">
        <f t="shared" si="8"/>
        <v>8.0228177955444041E-2</v>
      </c>
      <c r="K14" s="15">
        <f t="shared" si="8"/>
        <v>-0.14375494122853183</v>
      </c>
      <c r="M14" s="35" t="s">
        <v>8</v>
      </c>
      <c r="N14" s="36">
        <f>_xlfn.COVARIANCE.P(K4:K50,G4:G50)</f>
        <v>1.9343137266895258E-3</v>
      </c>
      <c r="O14" s="36">
        <f>_xlfn.COVARIANCE.P(K4:K50,H4:H50)</f>
        <v>9.7097878378340531E-4</v>
      </c>
      <c r="P14" s="36">
        <f>_xlfn.COVARIANCE.P(K4:K50,I4:I50)</f>
        <v>6.3413850705506852E-4</v>
      </c>
      <c r="Q14" s="36">
        <f>_xlfn.COVARIANCE.P(K4:K50,J4:J50)</f>
        <v>1.4575975002000328E-3</v>
      </c>
      <c r="R14" s="42">
        <f>_xlfn.VAR.P(K4:K50)</f>
        <v>6.9388411020485955E-3</v>
      </c>
      <c r="T14" s="14">
        <f t="shared" ca="1" si="1"/>
        <v>0.13400661114492196</v>
      </c>
      <c r="U14" s="15">
        <f t="shared" ca="1" si="0"/>
        <v>6.7173094182968796E-2</v>
      </c>
      <c r="V14" s="15">
        <f t="shared" ca="1" si="0"/>
        <v>0.12675048296605962</v>
      </c>
      <c r="W14" s="15">
        <f t="shared" ca="1" si="0"/>
        <v>0.63676982131619331</v>
      </c>
      <c r="X14" s="16">
        <f t="shared" ca="1" si="0"/>
        <v>0.72005127740247232</v>
      </c>
      <c r="Z14" s="14">
        <f t="shared" ca="1" si="2"/>
        <v>7.9540886644782524E-2</v>
      </c>
      <c r="AA14" s="15">
        <f t="shared" ca="1" si="3"/>
        <v>3.9871222951893062E-2</v>
      </c>
      <c r="AB14" s="15">
        <f t="shared" ca="1" si="4"/>
        <v>7.5233943397551753E-2</v>
      </c>
      <c r="AC14" s="15">
        <f t="shared" ca="1" si="5"/>
        <v>0.37796072703722761</v>
      </c>
      <c r="AD14" s="15">
        <f t="shared" ca="1" si="6"/>
        <v>0.42739321996854501</v>
      </c>
      <c r="AE14" s="17">
        <f t="shared" ca="1" si="7"/>
        <v>1</v>
      </c>
      <c r="AG14" s="14">
        <f t="array" aca="1" ref="AG14" ca="1">SQRT(MMULT(MMULT(Z14:AD14,$N$10:$R$14), TRANSPOSE(Z14:AD14)))</f>
        <v>6.045774764639103E-2</v>
      </c>
      <c r="AH14" s="16">
        <f t="array" aca="1" ref="AH14" ca="1">MMULT(Z14:AD14,$N$2:$N$6)</f>
        <v>9.5134731789216984E-3</v>
      </c>
      <c r="AS14" s="43" t="s">
        <v>30</v>
      </c>
      <c r="AT14" s="44">
        <v>1E-4</v>
      </c>
    </row>
    <row r="15" spans="1:47" x14ac:dyDescent="0.25">
      <c r="A15" s="39">
        <v>44013</v>
      </c>
      <c r="B15" s="4">
        <v>74.148003000000003</v>
      </c>
      <c r="C15" s="4">
        <v>488.88000499999998</v>
      </c>
      <c r="D15" s="4">
        <v>194.85000600000001</v>
      </c>
      <c r="E15" s="4">
        <v>54.700001</v>
      </c>
      <c r="F15" s="4">
        <v>36.508536999999997</v>
      </c>
      <c r="G15" s="15">
        <f t="shared" si="8"/>
        <v>4.9058894549919366E-2</v>
      </c>
      <c r="H15" s="15">
        <f t="shared" si="8"/>
        <v>7.4367078346291055E-2</v>
      </c>
      <c r="I15" s="15">
        <f t="shared" si="8"/>
        <v>4.0143083967938031E-2</v>
      </c>
      <c r="J15" s="15">
        <f t="shared" si="8"/>
        <v>-3.7310788454769449E-2</v>
      </c>
      <c r="K15" s="15">
        <f t="shared" si="8"/>
        <v>0.17675834597166354</v>
      </c>
      <c r="M15" s="36"/>
      <c r="N15" s="36"/>
      <c r="O15" s="36"/>
      <c r="P15" s="36"/>
      <c r="Q15" s="36"/>
      <c r="R15" s="36"/>
      <c r="T15" s="14">
        <f t="shared" ca="1" si="1"/>
        <v>0.51160108042320762</v>
      </c>
      <c r="U15" s="15">
        <f t="shared" ca="1" si="0"/>
        <v>0.33808606110237915</v>
      </c>
      <c r="V15" s="15">
        <f t="shared" ca="1" si="0"/>
        <v>0.65968232755202505</v>
      </c>
      <c r="W15" s="15">
        <f t="shared" ca="1" si="0"/>
        <v>0.35721833851733298</v>
      </c>
      <c r="X15" s="16">
        <f t="shared" ca="1" si="0"/>
        <v>0.75265829869518763</v>
      </c>
      <c r="Z15" s="14">
        <f t="shared" ca="1" si="2"/>
        <v>0.19532379152710971</v>
      </c>
      <c r="AA15" s="15">
        <f t="shared" ca="1" si="3"/>
        <v>0.12907762286654309</v>
      </c>
      <c r="AB15" s="15">
        <f t="shared" ca="1" si="4"/>
        <v>0.25185961944079815</v>
      </c>
      <c r="AC15" s="15">
        <f t="shared" ca="1" si="5"/>
        <v>0.13638212066421379</v>
      </c>
      <c r="AD15" s="15">
        <f t="shared" ca="1" si="6"/>
        <v>0.28735684550133533</v>
      </c>
      <c r="AE15" s="17">
        <f t="shared" ca="1" si="7"/>
        <v>1</v>
      </c>
      <c r="AG15" s="14">
        <f t="array" aca="1" ref="AG15" ca="1">SQRT(MMULT(MMULT(Z15:AD15,$N$10:$R$14), TRANSPOSE(Z15:AD15)))</f>
        <v>6.5583097702361037E-2</v>
      </c>
      <c r="AH15" s="16">
        <f t="array" aca="1" ref="AH15" ca="1">MMULT(Z15:AD15,$N$2:$N$6)</f>
        <v>1.1428137621535947E-2</v>
      </c>
      <c r="AS15" s="43" t="s">
        <v>31</v>
      </c>
      <c r="AT15" s="15">
        <f>(AT13-AT14)/AT12</f>
        <v>0.24326751724739315</v>
      </c>
    </row>
    <row r="16" spans="1:47" x14ac:dyDescent="0.25">
      <c r="A16" s="39">
        <v>44044</v>
      </c>
      <c r="B16" s="4">
        <v>81.709000000000003</v>
      </c>
      <c r="C16" s="4">
        <v>529.55999799999995</v>
      </c>
      <c r="D16" s="4">
        <v>272.64999399999999</v>
      </c>
      <c r="E16" s="4">
        <v>60.150002000000001</v>
      </c>
      <c r="F16" s="4">
        <v>35.853889000000002</v>
      </c>
      <c r="G16" s="15">
        <f t="shared" si="8"/>
        <v>0.10197168762589601</v>
      </c>
      <c r="H16" s="15">
        <f t="shared" si="8"/>
        <v>8.3210588659685461E-2</v>
      </c>
      <c r="I16" s="15">
        <f t="shared" si="8"/>
        <v>0.39928142470778255</v>
      </c>
      <c r="J16" s="15">
        <f t="shared" si="8"/>
        <v>9.963438574708619E-2</v>
      </c>
      <c r="K16" s="15">
        <f t="shared" si="8"/>
        <v>-1.7931367668882339E-2</v>
      </c>
      <c r="M16" s="36"/>
      <c r="N16" s="36"/>
      <c r="O16" s="36"/>
      <c r="P16" s="36"/>
      <c r="Q16" s="36"/>
      <c r="R16" s="36"/>
      <c r="T16" s="14">
        <f t="shared" ca="1" si="1"/>
        <v>0.74453072439212431</v>
      </c>
      <c r="U16" s="15">
        <f t="shared" ca="1" si="0"/>
        <v>0.2882165913082142</v>
      </c>
      <c r="V16" s="15">
        <f t="shared" ca="1" si="0"/>
        <v>0.47341505052357957</v>
      </c>
      <c r="W16" s="15">
        <f t="shared" ca="1" si="0"/>
        <v>0.36132877802310548</v>
      </c>
      <c r="X16" s="16">
        <f t="shared" ca="1" si="0"/>
        <v>0.46671539927371375</v>
      </c>
      <c r="Z16" s="14">
        <f t="shared" ca="1" si="2"/>
        <v>0.3189652288735047</v>
      </c>
      <c r="AA16" s="15">
        <f t="shared" ca="1" si="3"/>
        <v>0.12347518779271799</v>
      </c>
      <c r="AB16" s="15">
        <f t="shared" ca="1" si="4"/>
        <v>0.20281626398387043</v>
      </c>
      <c r="AC16" s="15">
        <f t="shared" ca="1" si="5"/>
        <v>0.15479726034788036</v>
      </c>
      <c r="AD16" s="15">
        <f t="shared" ca="1" si="6"/>
        <v>0.19994605900202653</v>
      </c>
      <c r="AE16" s="17">
        <f t="shared" ca="1" si="7"/>
        <v>1</v>
      </c>
      <c r="AG16" s="14">
        <f t="array" aca="1" ref="AG16" ca="1">SQRT(MMULT(MMULT(Z16:AD16,$N$10:$R$14), TRANSPOSE(Z16:AD16)))</f>
        <v>6.6390213024775685E-2</v>
      </c>
      <c r="AH16" s="16">
        <f t="array" aca="1" ref="AH16" ca="1">MMULT(Z16:AD16,$N$2:$N$6)</f>
        <v>1.2950800284925082E-2</v>
      </c>
    </row>
    <row r="17" spans="1:43" x14ac:dyDescent="0.25">
      <c r="A17" s="39">
        <v>44075</v>
      </c>
      <c r="B17" s="4">
        <v>73.480002999999996</v>
      </c>
      <c r="C17" s="4">
        <v>500.02999899999998</v>
      </c>
      <c r="D17" s="4">
        <v>251.320007</v>
      </c>
      <c r="E17" s="4">
        <v>61.990001999999997</v>
      </c>
      <c r="F17" s="4">
        <v>34.819732999999999</v>
      </c>
      <c r="G17" s="15">
        <f t="shared" si="8"/>
        <v>-0.10071102326549103</v>
      </c>
      <c r="H17" s="15">
        <f t="shared" si="8"/>
        <v>-5.5763273494082874E-2</v>
      </c>
      <c r="I17" s="15">
        <f t="shared" si="8"/>
        <v>-7.8232119821722748E-2</v>
      </c>
      <c r="J17" s="15">
        <f t="shared" si="8"/>
        <v>3.0590190171564686E-2</v>
      </c>
      <c r="K17" s="15">
        <f t="shared" si="8"/>
        <v>-2.8843621399062259E-2</v>
      </c>
      <c r="T17" s="14">
        <f t="shared" ca="1" si="1"/>
        <v>0.22478977686388124</v>
      </c>
      <c r="U17" s="15">
        <f t="shared" ca="1" si="0"/>
        <v>0.29835802329084904</v>
      </c>
      <c r="V17" s="15">
        <f t="shared" ca="1" si="0"/>
        <v>1.8865530745804437E-2</v>
      </c>
      <c r="W17" s="15">
        <f t="shared" ca="1" si="0"/>
        <v>0.51324814597057389</v>
      </c>
      <c r="X17" s="16">
        <f t="shared" ca="1" si="0"/>
        <v>0.80270449693790225</v>
      </c>
      <c r="Z17" s="14">
        <f t="shared" ca="1" si="2"/>
        <v>0.12098702561438214</v>
      </c>
      <c r="AA17" s="15">
        <f t="shared" ca="1" si="3"/>
        <v>0.16058314710639512</v>
      </c>
      <c r="AB17" s="15">
        <f t="shared" ca="1" si="4"/>
        <v>1.015386234825833E-2</v>
      </c>
      <c r="AC17" s="15">
        <f t="shared" ca="1" si="5"/>
        <v>0.27624195125509499</v>
      </c>
      <c r="AD17" s="15">
        <f t="shared" ca="1" si="6"/>
        <v>0.43203401367586941</v>
      </c>
      <c r="AE17" s="17">
        <f t="shared" ca="1" si="7"/>
        <v>1</v>
      </c>
      <c r="AG17" s="14">
        <f t="array" aca="1" ref="AG17" ca="1">SQRT(MMULT(MMULT(Z17:AD17,$N$10:$R$14), TRANSPOSE(Z17:AD17)))</f>
        <v>6.0329164844536536E-2</v>
      </c>
      <c r="AH17" s="16">
        <f t="array" aca="1" ref="AH17" ca="1">MMULT(Z17:AD17,$N$2:$N$6)</f>
        <v>9.8797022291615671E-3</v>
      </c>
    </row>
    <row r="18" spans="1:43" x14ac:dyDescent="0.25">
      <c r="A18" s="39">
        <v>44105</v>
      </c>
      <c r="B18" s="4">
        <v>81.050499000000002</v>
      </c>
      <c r="C18" s="4">
        <v>475.73998999999998</v>
      </c>
      <c r="D18" s="4">
        <v>232.270004</v>
      </c>
      <c r="E18" s="4">
        <v>58.68</v>
      </c>
      <c r="F18" s="4">
        <v>33.662239</v>
      </c>
      <c r="G18" s="15">
        <f t="shared" si="8"/>
        <v>0.10302797619646267</v>
      </c>
      <c r="H18" s="15">
        <f t="shared" si="8"/>
        <v>-4.8577103470945945E-2</v>
      </c>
      <c r="I18" s="15">
        <f t="shared" si="8"/>
        <v>-7.5799787002234179E-2</v>
      </c>
      <c r="J18" s="15">
        <f t="shared" si="8"/>
        <v>-5.3395739525867368E-2</v>
      </c>
      <c r="K18" s="15">
        <f t="shared" si="8"/>
        <v>-3.3242472020104226E-2</v>
      </c>
      <c r="T18" s="14">
        <f t="shared" ca="1" si="1"/>
        <v>0.57974307721116036</v>
      </c>
      <c r="U18" s="15">
        <f t="shared" ca="1" si="1"/>
        <v>0.68811561137703836</v>
      </c>
      <c r="V18" s="15">
        <f t="shared" ca="1" si="1"/>
        <v>0.9575793262022857</v>
      </c>
      <c r="W18" s="15">
        <f t="shared" ca="1" si="1"/>
        <v>0.4955311429332141</v>
      </c>
      <c r="X18" s="16">
        <f t="shared" ca="1" si="1"/>
        <v>8.1005403426424261E-2</v>
      </c>
      <c r="Z18" s="14">
        <f t="shared" ca="1" si="2"/>
        <v>0.20690518937944749</v>
      </c>
      <c r="AA18" s="15">
        <f t="shared" ca="1" si="3"/>
        <v>0.24558239068901061</v>
      </c>
      <c r="AB18" s="15">
        <f t="shared" ca="1" si="4"/>
        <v>0.34175161312286489</v>
      </c>
      <c r="AC18" s="15">
        <f t="shared" ca="1" si="5"/>
        <v>0.17685069300908077</v>
      </c>
      <c r="AD18" s="15">
        <f t="shared" ca="1" si="6"/>
        <v>2.8910113799596415E-2</v>
      </c>
      <c r="AE18" s="17">
        <f t="shared" ca="1" si="7"/>
        <v>1.0000000000000002</v>
      </c>
      <c r="AG18" s="14">
        <f t="array" aca="1" ref="AG18" ca="1">SQRT(MMULT(MMULT(Z18:AD18,$N$10:$R$14), TRANSPOSE(Z18:AD18)))</f>
        <v>8.0174253730883369E-2</v>
      </c>
      <c r="AH18" s="16">
        <f t="array" aca="1" ref="AH18" ca="1">MMULT(Z18:AD18,$N$2:$N$6)</f>
        <v>1.4304962942551812E-2</v>
      </c>
    </row>
    <row r="19" spans="1:43" x14ac:dyDescent="0.25">
      <c r="A19" s="39">
        <v>44136</v>
      </c>
      <c r="B19" s="4">
        <v>88.037002999999999</v>
      </c>
      <c r="C19" s="4">
        <v>490.70001200000002</v>
      </c>
      <c r="D19" s="4">
        <v>245.800003</v>
      </c>
      <c r="E19" s="4">
        <v>73.040001000000004</v>
      </c>
      <c r="F19" s="4">
        <v>38.310001</v>
      </c>
      <c r="G19" s="15">
        <f t="shared" si="8"/>
        <v>8.6199395268374557E-2</v>
      </c>
      <c r="H19" s="15">
        <f t="shared" si="8"/>
        <v>3.1445794582036377E-2</v>
      </c>
      <c r="I19" s="15">
        <f t="shared" si="8"/>
        <v>5.8251167895101957E-2</v>
      </c>
      <c r="J19" s="15">
        <f t="shared" si="8"/>
        <v>0.24471712678936614</v>
      </c>
      <c r="K19" s="15">
        <f t="shared" si="8"/>
        <v>0.13807049495430176</v>
      </c>
      <c r="T19" s="14">
        <f t="shared" ca="1" si="1"/>
        <v>0.87764547019530692</v>
      </c>
      <c r="U19" s="15">
        <f t="shared" ca="1" si="1"/>
        <v>9.6007081601222843E-2</v>
      </c>
      <c r="V19" s="15">
        <f t="shared" ca="1" si="1"/>
        <v>0.91105324638604956</v>
      </c>
      <c r="W19" s="15">
        <f t="shared" ca="1" si="1"/>
        <v>0.17411175056463501</v>
      </c>
      <c r="X19" s="16">
        <f t="shared" ca="1" si="1"/>
        <v>0.76445255349904762</v>
      </c>
      <c r="Z19" s="14">
        <f t="shared" ca="1" si="2"/>
        <v>0.31086131982095194</v>
      </c>
      <c r="AA19" s="15">
        <f t="shared" ca="1" si="3"/>
        <v>3.4005631103038031E-2</v>
      </c>
      <c r="AB19" s="15">
        <f t="shared" ca="1" si="4"/>
        <v>0.32269432728423453</v>
      </c>
      <c r="AC19" s="15">
        <f t="shared" ca="1" si="5"/>
        <v>6.167024204524657E-2</v>
      </c>
      <c r="AD19" s="15">
        <f t="shared" ca="1" si="6"/>
        <v>0.2707684797465289</v>
      </c>
      <c r="AE19" s="17">
        <f t="shared" ca="1" si="7"/>
        <v>1</v>
      </c>
      <c r="AG19" s="14">
        <f t="array" aca="1" ref="AG19" ca="1">SQRT(MMULT(MMULT(Z19:AD19,$N$10:$R$14), TRANSPOSE(Z19:AD19)))</f>
        <v>6.8924536270877038E-2</v>
      </c>
      <c r="AH19" s="16">
        <f t="array" aca="1" ref="AH19" ca="1">MMULT(Z19:AD19,$N$2:$N$6)</f>
        <v>1.1894228060301184E-2</v>
      </c>
    </row>
    <row r="20" spans="1:43" x14ac:dyDescent="0.25">
      <c r="A20" s="39">
        <v>44166</v>
      </c>
      <c r="B20" s="4">
        <v>87.594002000000003</v>
      </c>
      <c r="C20" s="4">
        <v>540.72997999999995</v>
      </c>
      <c r="D20" s="4">
        <v>222.529999</v>
      </c>
      <c r="E20" s="4">
        <v>72.230002999999996</v>
      </c>
      <c r="F20" s="4">
        <v>36.810001</v>
      </c>
      <c r="G20" s="15">
        <f t="shared" si="8"/>
        <v>-5.0319863796362456E-3</v>
      </c>
      <c r="H20" s="15">
        <f t="shared" si="8"/>
        <v>0.10195632112599161</v>
      </c>
      <c r="I20" s="15">
        <f t="shared" si="8"/>
        <v>-9.4670478909636133E-2</v>
      </c>
      <c r="J20" s="15">
        <f t="shared" si="8"/>
        <v>-1.1089786266569292E-2</v>
      </c>
      <c r="K20" s="15">
        <f t="shared" si="8"/>
        <v>-3.9154266793154091E-2</v>
      </c>
      <c r="T20" s="14">
        <f t="shared" ca="1" si="1"/>
        <v>5.6136290084574325E-2</v>
      </c>
      <c r="U20" s="15">
        <f t="shared" ca="1" si="1"/>
        <v>0.79277280368365788</v>
      </c>
      <c r="V20" s="15">
        <f t="shared" ca="1" si="1"/>
        <v>0.62327160075513144</v>
      </c>
      <c r="W20" s="15">
        <f t="shared" ca="1" si="1"/>
        <v>0.35128280248598998</v>
      </c>
      <c r="X20" s="16">
        <f t="shared" ca="1" si="1"/>
        <v>0.98955494842331082</v>
      </c>
      <c r="Z20" s="14">
        <f t="shared" ca="1" si="2"/>
        <v>1.9955891215615588E-2</v>
      </c>
      <c r="AA20" s="15">
        <f t="shared" ca="1" si="3"/>
        <v>0.28182282450754537</v>
      </c>
      <c r="AB20" s="15">
        <f t="shared" ca="1" si="4"/>
        <v>0.22156683748985062</v>
      </c>
      <c r="AC20" s="15">
        <f t="shared" ca="1" si="5"/>
        <v>0.12487753255096765</v>
      </c>
      <c r="AD20" s="15">
        <f t="shared" ca="1" si="6"/>
        <v>0.35177691423602075</v>
      </c>
      <c r="AE20" s="17">
        <f t="shared" ca="1" si="7"/>
        <v>1</v>
      </c>
      <c r="AG20" s="14">
        <f t="array" aca="1" ref="AG20" ca="1">SQRT(MMULT(MMULT(Z20:AD20,$N$10:$R$14), TRANSPOSE(Z20:AD20)))</f>
        <v>6.8601308870854374E-2</v>
      </c>
      <c r="AH20" s="16">
        <f t="array" aca="1" ref="AH20" ca="1">MMULT(Z20:AD20,$N$2:$N$6)</f>
        <v>1.0219144789496697E-2</v>
      </c>
    </row>
    <row r="21" spans="1:43" x14ac:dyDescent="0.25">
      <c r="A21" s="39">
        <v>44197</v>
      </c>
      <c r="B21" s="4">
        <v>91.787002999999999</v>
      </c>
      <c r="C21" s="4">
        <v>532.39001499999995</v>
      </c>
      <c r="D21" s="4">
        <v>225.55999800000001</v>
      </c>
      <c r="E21" s="4">
        <v>70.010002</v>
      </c>
      <c r="F21" s="4">
        <v>35.900002000000001</v>
      </c>
      <c r="G21" s="15">
        <f t="shared" si="8"/>
        <v>4.7868585796547979E-2</v>
      </c>
      <c r="H21" s="15">
        <f t="shared" si="8"/>
        <v>-1.5423529873449974E-2</v>
      </c>
      <c r="I21" s="15">
        <f t="shared" si="8"/>
        <v>1.3616137211235073E-2</v>
      </c>
      <c r="J21" s="15">
        <f t="shared" si="8"/>
        <v>-3.0735164167167435E-2</v>
      </c>
      <c r="K21" s="15">
        <f t="shared" si="8"/>
        <v>-2.4721515220822707E-2</v>
      </c>
      <c r="T21" s="14">
        <f t="shared" ca="1" si="1"/>
        <v>0.86109020585247054</v>
      </c>
      <c r="U21" s="15">
        <f t="shared" ca="1" si="1"/>
        <v>0.26910376620411713</v>
      </c>
      <c r="V21" s="15">
        <f t="shared" ca="1" si="1"/>
        <v>0.70682351192830795</v>
      </c>
      <c r="W21" s="15">
        <f t="shared" ca="1" si="1"/>
        <v>0.32237330426895838</v>
      </c>
      <c r="X21" s="16">
        <f t="shared" ca="1" si="1"/>
        <v>1.9531242075577548E-2</v>
      </c>
      <c r="Z21" s="14">
        <f t="shared" ca="1" si="2"/>
        <v>0.39519092187171206</v>
      </c>
      <c r="AA21" s="15">
        <f t="shared" ca="1" si="3"/>
        <v>0.12350316461917241</v>
      </c>
      <c r="AB21" s="15">
        <f t="shared" ca="1" si="4"/>
        <v>0.32439137430789261</v>
      </c>
      <c r="AC21" s="15">
        <f t="shared" ca="1" si="5"/>
        <v>0.14795082145285332</v>
      </c>
      <c r="AD21" s="15">
        <f t="shared" ca="1" si="6"/>
        <v>8.9637177483696453E-3</v>
      </c>
      <c r="AE21" s="17">
        <f t="shared" ca="1" si="7"/>
        <v>1</v>
      </c>
      <c r="AG21" s="14">
        <f t="array" aca="1" ref="AG21" ca="1">SQRT(MMULT(MMULT(Z21:AD21,$N$10:$R$14), TRANSPOSE(Z21:AD21)))</f>
        <v>7.8295523627050806E-2</v>
      </c>
      <c r="AH21" s="16">
        <f t="array" aca="1" ref="AH21" ca="1">MMULT(Z21:AD21,$N$2:$N$6)</f>
        <v>1.5188653269017518E-2</v>
      </c>
    </row>
    <row r="22" spans="1:43" x14ac:dyDescent="0.25">
      <c r="A22" s="39">
        <v>44228</v>
      </c>
      <c r="B22" s="4">
        <v>101.843002</v>
      </c>
      <c r="C22" s="4">
        <v>538.84997599999997</v>
      </c>
      <c r="D22" s="4">
        <v>216.5</v>
      </c>
      <c r="E22" s="4">
        <v>71.5</v>
      </c>
      <c r="F22" s="4">
        <v>33.490001999999997</v>
      </c>
      <c r="G22" s="15">
        <f t="shared" si="8"/>
        <v>0.10955798393373842</v>
      </c>
      <c r="H22" s="15">
        <f t="shared" si="8"/>
        <v>1.2133888348751285E-2</v>
      </c>
      <c r="I22" s="15">
        <f t="shared" si="8"/>
        <v>-4.0166687712065004E-2</v>
      </c>
      <c r="J22" s="15">
        <f t="shared" si="8"/>
        <v>2.1282644728391809E-2</v>
      </c>
      <c r="K22" s="15">
        <f t="shared" si="8"/>
        <v>-6.7130915480171943E-2</v>
      </c>
      <c r="T22" s="14">
        <f t="shared" ca="1" si="1"/>
        <v>0.92680450628740996</v>
      </c>
      <c r="U22" s="15">
        <f t="shared" ca="1" si="1"/>
        <v>0.65053223184014519</v>
      </c>
      <c r="V22" s="15">
        <f t="shared" ca="1" si="1"/>
        <v>6.9889213440687437E-2</v>
      </c>
      <c r="W22" s="15">
        <f t="shared" ca="1" si="1"/>
        <v>0.50062267785443793</v>
      </c>
      <c r="X22" s="16">
        <f t="shared" ca="1" si="1"/>
        <v>0.82561962988708815</v>
      </c>
      <c r="Z22" s="14">
        <f t="shared" ca="1" si="2"/>
        <v>0.31169140729369987</v>
      </c>
      <c r="AA22" s="15">
        <f t="shared" ca="1" si="3"/>
        <v>0.21877893930878994</v>
      </c>
      <c r="AB22" s="15">
        <f t="shared" ca="1" si="4"/>
        <v>2.3504274250067434E-2</v>
      </c>
      <c r="AC22" s="15">
        <f t="shared" ca="1" si="5"/>
        <v>0.16836321567819509</v>
      </c>
      <c r="AD22" s="15">
        <f t="shared" ca="1" si="6"/>
        <v>0.2776621634692476</v>
      </c>
      <c r="AE22" s="17">
        <f t="shared" ca="1" si="7"/>
        <v>1</v>
      </c>
      <c r="AG22" s="14">
        <f t="array" aca="1" ref="AG22" ca="1">SQRT(MMULT(MMULT(Z22:AD22,$N$10:$R$14), TRANSPOSE(Z22:AD22)))</f>
        <v>6.3237055157131905E-2</v>
      </c>
      <c r="AH22" s="16">
        <f t="array" aca="1" ref="AH22" ca="1">MMULT(Z22:AD22,$N$2:$N$6)</f>
        <v>1.2422483951130405E-2</v>
      </c>
      <c r="AN22" s="18"/>
      <c r="AO22" s="41"/>
      <c r="AP22" s="41"/>
      <c r="AQ22" s="41"/>
    </row>
    <row r="23" spans="1:43" x14ac:dyDescent="0.25">
      <c r="A23" s="39">
        <v>44256</v>
      </c>
      <c r="B23" s="4">
        <v>103.43150300000001</v>
      </c>
      <c r="C23" s="4">
        <v>521.65997300000004</v>
      </c>
      <c r="D23" s="4">
        <v>211.86999499999999</v>
      </c>
      <c r="E23" s="4">
        <v>88.470000999999996</v>
      </c>
      <c r="F23" s="4">
        <v>36.229999999999997</v>
      </c>
      <c r="G23" s="15">
        <f t="shared" si="8"/>
        <v>1.559754689870599E-2</v>
      </c>
      <c r="H23" s="15">
        <f t="shared" si="8"/>
        <v>-3.1901278214031013E-2</v>
      </c>
      <c r="I23" s="15">
        <f t="shared" si="8"/>
        <v>-2.1385704387990815E-2</v>
      </c>
      <c r="J23" s="15">
        <f t="shared" si="8"/>
        <v>0.23734267132867129</v>
      </c>
      <c r="K23" s="15">
        <f t="shared" si="8"/>
        <v>8.1815402698393394E-2</v>
      </c>
      <c r="T23" s="14">
        <f t="shared" ca="1" si="1"/>
        <v>0.31072575621094822</v>
      </c>
      <c r="U23" s="15">
        <f t="shared" ca="1" si="1"/>
        <v>0.56565099144264264</v>
      </c>
      <c r="V23" s="15">
        <f t="shared" ca="1" si="1"/>
        <v>0.53040328899601996</v>
      </c>
      <c r="W23" s="15">
        <f t="shared" ca="1" si="1"/>
        <v>0.97506395702866677</v>
      </c>
      <c r="X23" s="16">
        <f t="shared" ca="1" si="1"/>
        <v>0.20254993759494844</v>
      </c>
      <c r="Z23" s="14">
        <f t="shared" ca="1" si="2"/>
        <v>0.12023157632856159</v>
      </c>
      <c r="AA23" s="15">
        <f t="shared" ca="1" si="3"/>
        <v>0.21887181539850209</v>
      </c>
      <c r="AB23" s="15">
        <f t="shared" ca="1" si="4"/>
        <v>0.20523314289579367</v>
      </c>
      <c r="AC23" s="15">
        <f t="shared" ca="1" si="5"/>
        <v>0.37728921478634347</v>
      </c>
      <c r="AD23" s="15">
        <f t="shared" ca="1" si="6"/>
        <v>7.837425059079918E-2</v>
      </c>
      <c r="AE23" s="17">
        <f t="shared" ca="1" si="7"/>
        <v>1</v>
      </c>
      <c r="AG23" s="14">
        <f t="array" aca="1" ref="AG23" ca="1">SQRT(MMULT(MMULT(Z23:AD23,$N$10:$R$14), TRANSPOSE(Z23:AD23)))</f>
        <v>7.0679428740954439E-2</v>
      </c>
      <c r="AH23" s="16">
        <f t="array" aca="1" ref="AH23" ca="1">MMULT(Z23:AD23,$N$2:$N$6)</f>
        <v>1.3525151715019057E-2</v>
      </c>
      <c r="AO23" s="15"/>
      <c r="AQ23" s="18"/>
    </row>
    <row r="24" spans="1:43" x14ac:dyDescent="0.25">
      <c r="A24" s="39">
        <v>44287</v>
      </c>
      <c r="B24" s="4">
        <v>120.50599699999999</v>
      </c>
      <c r="C24" s="4">
        <v>513.46997099999999</v>
      </c>
      <c r="D24" s="4">
        <v>230.320007</v>
      </c>
      <c r="E24" s="4">
        <v>83.400002000000001</v>
      </c>
      <c r="F24" s="4">
        <v>38.650002000000001</v>
      </c>
      <c r="G24" s="15">
        <f t="shared" si="8"/>
        <v>0.1650802077196924</v>
      </c>
      <c r="H24" s="15">
        <f t="shared" si="8"/>
        <v>-1.5699885795148114E-2</v>
      </c>
      <c r="I24" s="15">
        <f t="shared" si="8"/>
        <v>8.7081759736672551E-2</v>
      </c>
      <c r="J24" s="15">
        <f t="shared" si="8"/>
        <v>-5.7307549934355669E-2</v>
      </c>
      <c r="K24" s="15">
        <f t="shared" si="8"/>
        <v>6.6795528567485621E-2</v>
      </c>
      <c r="T24" s="14">
        <f t="shared" ca="1" si="1"/>
        <v>0.58719967969226383</v>
      </c>
      <c r="U24" s="15">
        <f t="shared" ca="1" si="1"/>
        <v>0.84869909617711503</v>
      </c>
      <c r="V24" s="15">
        <f t="shared" ca="1" si="1"/>
        <v>0.96851597931661426</v>
      </c>
      <c r="W24" s="15">
        <f t="shared" ca="1" si="1"/>
        <v>4.5537394672527043E-2</v>
      </c>
      <c r="X24" s="16">
        <f t="shared" ca="1" si="1"/>
        <v>0.69901147062780089</v>
      </c>
      <c r="Z24" s="14">
        <f t="shared" ca="1" si="2"/>
        <v>0.18647394840388079</v>
      </c>
      <c r="AA24" s="15">
        <f t="shared" ca="1" si="3"/>
        <v>0.26951695810510612</v>
      </c>
      <c r="AB24" s="15">
        <f t="shared" ca="1" si="4"/>
        <v>0.30756658254662156</v>
      </c>
      <c r="AC24" s="15">
        <f t="shared" ca="1" si="5"/>
        <v>1.4461073597761769E-2</v>
      </c>
      <c r="AD24" s="15">
        <f t="shared" ca="1" si="6"/>
        <v>0.22198143734662984</v>
      </c>
      <c r="AE24" s="17">
        <f t="shared" ca="1" si="7"/>
        <v>1</v>
      </c>
      <c r="AG24" s="14">
        <f t="array" aca="1" ref="AG24" ca="1">SQRT(MMULT(MMULT(Z24:AD24,$N$10:$R$14), TRANSPOSE(Z24:AD24)))</f>
        <v>7.6166776835834643E-2</v>
      </c>
      <c r="AH24" s="16">
        <f t="array" aca="1" ref="AH24" ca="1">MMULT(Z24:AD24,$N$2:$N$6)</f>
        <v>1.221401670120582E-2</v>
      </c>
      <c r="AO24" s="40"/>
      <c r="AP24" s="36"/>
      <c r="AQ24" s="35"/>
    </row>
    <row r="25" spans="1:43" x14ac:dyDescent="0.25">
      <c r="A25" s="39">
        <v>44317</v>
      </c>
      <c r="B25" s="4">
        <v>120.578003</v>
      </c>
      <c r="C25" s="4">
        <v>502.80999800000001</v>
      </c>
      <c r="D25" s="4">
        <v>238.10000600000001</v>
      </c>
      <c r="E25" s="4">
        <v>86.699996999999996</v>
      </c>
      <c r="F25" s="4">
        <v>38.729999999999997</v>
      </c>
      <c r="G25" s="15">
        <f t="shared" si="8"/>
        <v>5.9753042829894848E-4</v>
      </c>
      <c r="H25" s="15">
        <f t="shared" si="8"/>
        <v>-2.0760655154262137E-2</v>
      </c>
      <c r="I25" s="15">
        <f t="shared" si="8"/>
        <v>3.3779084593376224E-2</v>
      </c>
      <c r="J25" s="15">
        <f t="shared" si="8"/>
        <v>3.9568284422822862E-2</v>
      </c>
      <c r="K25" s="15">
        <f t="shared" si="8"/>
        <v>2.0698058437356934E-3</v>
      </c>
      <c r="T25" s="14">
        <f t="shared" ca="1" si="1"/>
        <v>0.50806744439331253</v>
      </c>
      <c r="U25" s="15">
        <f t="shared" ca="1" si="1"/>
        <v>0.21897734755398846</v>
      </c>
      <c r="V25" s="15">
        <f t="shared" ca="1" si="1"/>
        <v>0.93965665082047978</v>
      </c>
      <c r="W25" s="15">
        <f t="shared" ca="1" si="1"/>
        <v>0.78142286252844606</v>
      </c>
      <c r="X25" s="16">
        <f t="shared" ca="1" si="1"/>
        <v>0.11744524486991081</v>
      </c>
      <c r="Z25" s="14">
        <f t="shared" ca="1" si="2"/>
        <v>0.19803300376729674</v>
      </c>
      <c r="AA25" s="15">
        <f t="shared" ca="1" si="3"/>
        <v>8.5352333379466655E-2</v>
      </c>
      <c r="AB25" s="15">
        <f t="shared" ca="1" si="4"/>
        <v>0.36625654945102964</v>
      </c>
      <c r="AC25" s="15">
        <f t="shared" ca="1" si="5"/>
        <v>0.30458065830951409</v>
      </c>
      <c r="AD25" s="15">
        <f t="shared" ca="1" si="6"/>
        <v>4.5777455092692952E-2</v>
      </c>
      <c r="AE25" s="17">
        <f t="shared" ca="1" si="7"/>
        <v>1.0000000000000002</v>
      </c>
      <c r="AG25" s="14">
        <f t="array" aca="1" ref="AG25" ca="1">SQRT(MMULT(MMULT(Z25:AD25,$N$10:$R$14), TRANSPOSE(Z25:AD25)))</f>
        <v>7.4345009400972731E-2</v>
      </c>
      <c r="AH25" s="16">
        <f t="array" aca="1" ref="AH25" ca="1">MMULT(Z25:AD25,$N$2:$N$6)</f>
        <v>1.3843148027942809E-2</v>
      </c>
      <c r="AO25" s="40"/>
      <c r="AP25" s="36"/>
      <c r="AQ25" s="35"/>
    </row>
    <row r="26" spans="1:43" x14ac:dyDescent="0.25">
      <c r="A26" s="39">
        <v>44348</v>
      </c>
      <c r="B26" s="4">
        <v>125.316002</v>
      </c>
      <c r="C26" s="4">
        <v>528.21002199999998</v>
      </c>
      <c r="D26" s="4">
        <v>244.270004</v>
      </c>
      <c r="E26" s="4">
        <v>89.309997999999993</v>
      </c>
      <c r="F26" s="4">
        <v>39.159999999999997</v>
      </c>
      <c r="G26" s="15">
        <f t="shared" si="8"/>
        <v>3.9294057640015832E-2</v>
      </c>
      <c r="H26" s="15">
        <f t="shared" si="8"/>
        <v>5.0516147453376563E-2</v>
      </c>
      <c r="I26" s="15">
        <f t="shared" si="8"/>
        <v>2.5913472677526906E-2</v>
      </c>
      <c r="J26" s="15">
        <f t="shared" si="8"/>
        <v>3.0103818804053672E-2</v>
      </c>
      <c r="K26" s="15">
        <f t="shared" si="8"/>
        <v>1.1102504518461134E-2</v>
      </c>
      <c r="T26" s="14">
        <f t="shared" ca="1" si="1"/>
        <v>0.61826696953097637</v>
      </c>
      <c r="U26" s="15">
        <f t="shared" ca="1" si="1"/>
        <v>0.19398665577241769</v>
      </c>
      <c r="V26" s="15">
        <f t="shared" ca="1" si="1"/>
        <v>0.59653193231473245</v>
      </c>
      <c r="W26" s="15">
        <f t="shared" ca="1" si="1"/>
        <v>0.24025926785876905</v>
      </c>
      <c r="X26" s="16">
        <f t="shared" ca="1" si="1"/>
        <v>0.60429850126551066</v>
      </c>
      <c r="Z26" s="14">
        <f t="shared" ca="1" si="2"/>
        <v>0.27437761578249464</v>
      </c>
      <c r="AA26" s="15">
        <f t="shared" ca="1" si="3"/>
        <v>8.6088370764546826E-2</v>
      </c>
      <c r="AB26" s="15">
        <f t="shared" ca="1" si="4"/>
        <v>0.2647319319853142</v>
      </c>
      <c r="AC26" s="15">
        <f t="shared" ca="1" si="5"/>
        <v>0.10662346257110537</v>
      </c>
      <c r="AD26" s="15">
        <f t="shared" ca="1" si="6"/>
        <v>0.26817861889653877</v>
      </c>
      <c r="AE26" s="17">
        <f t="shared" ca="1" si="7"/>
        <v>0.99999999999999978</v>
      </c>
      <c r="AG26" s="14">
        <f t="array" aca="1" ref="AG26" ca="1">SQRT(MMULT(MMULT(Z26:AD26,$N$10:$R$14), TRANSPOSE(Z26:AD26)))</f>
        <v>6.6515700624364599E-2</v>
      </c>
      <c r="AH26" s="16">
        <f t="array" aca="1" ref="AH26" ca="1">MMULT(Z26:AD26,$N$2:$N$6)</f>
        <v>1.1902523053035508E-2</v>
      </c>
      <c r="AO26" s="40"/>
      <c r="AP26" s="36"/>
      <c r="AQ26" s="35"/>
    </row>
    <row r="27" spans="1:43" x14ac:dyDescent="0.25">
      <c r="A27" s="39">
        <v>44378</v>
      </c>
      <c r="B27" s="4">
        <v>135.22099299999999</v>
      </c>
      <c r="C27" s="4">
        <v>517.57000700000003</v>
      </c>
      <c r="D27" s="4">
        <v>241.929993</v>
      </c>
      <c r="E27" s="4">
        <v>83.879997000000003</v>
      </c>
      <c r="F27" s="4">
        <v>42.810001</v>
      </c>
      <c r="G27" s="15">
        <f t="shared" si="8"/>
        <v>7.9040113328862793E-2</v>
      </c>
      <c r="H27" s="15">
        <f t="shared" si="8"/>
        <v>-2.0143531089608802E-2</v>
      </c>
      <c r="I27" s="15">
        <f t="shared" si="8"/>
        <v>-9.5796084729257384E-3</v>
      </c>
      <c r="J27" s="15">
        <f t="shared" si="8"/>
        <v>-6.0799475104679666E-2</v>
      </c>
      <c r="K27" s="15">
        <f t="shared" si="8"/>
        <v>9.3207379979571084E-2</v>
      </c>
      <c r="T27" s="14">
        <f t="shared" ca="1" si="1"/>
        <v>0.30303848113574028</v>
      </c>
      <c r="U27" s="15">
        <f t="shared" ca="1" si="1"/>
        <v>0.77417792444676514</v>
      </c>
      <c r="V27" s="15">
        <f t="shared" ca="1" si="1"/>
        <v>0.16183914416117506</v>
      </c>
      <c r="W27" s="15">
        <f t="shared" ca="1" si="1"/>
        <v>0.95771930389814286</v>
      </c>
      <c r="X27" s="16">
        <f t="shared" ca="1" si="1"/>
        <v>0.78259764610594373</v>
      </c>
      <c r="Z27" s="14">
        <f t="shared" ca="1" si="2"/>
        <v>0.10171218307257499</v>
      </c>
      <c r="AA27" s="15">
        <f t="shared" ca="1" si="3"/>
        <v>0.25984596572342222</v>
      </c>
      <c r="AB27" s="15">
        <f t="shared" ca="1" si="4"/>
        <v>5.431987580434347E-2</v>
      </c>
      <c r="AC27" s="15">
        <f t="shared" ca="1" si="5"/>
        <v>0.32145000465004731</v>
      </c>
      <c r="AD27" s="15">
        <f t="shared" ca="1" si="6"/>
        <v>0.26267197074961196</v>
      </c>
      <c r="AE27" s="17">
        <f t="shared" ca="1" si="7"/>
        <v>1</v>
      </c>
      <c r="AG27" s="14">
        <f t="array" aca="1" ref="AG27" ca="1">SQRT(MMULT(MMULT(Z27:AD27,$N$10:$R$14), TRANSPOSE(Z27:AD27)))</f>
        <v>6.393844276400118E-2</v>
      </c>
      <c r="AH27" s="16">
        <f t="array" aca="1" ref="AH27" ca="1">MMULT(Z27:AD27,$N$2:$N$6)</f>
        <v>1.1697029639806207E-2</v>
      </c>
      <c r="AO27" s="40"/>
      <c r="AP27" s="36"/>
      <c r="AQ27" s="35"/>
    </row>
    <row r="28" spans="1:43" x14ac:dyDescent="0.25">
      <c r="A28" s="39">
        <v>44409</v>
      </c>
      <c r="B28" s="4">
        <v>145.462006</v>
      </c>
      <c r="C28" s="4">
        <v>569.19000200000005</v>
      </c>
      <c r="D28" s="4">
        <v>265.26998900000001</v>
      </c>
      <c r="E28" s="4">
        <v>80.370002999999997</v>
      </c>
      <c r="F28" s="4">
        <v>46.07</v>
      </c>
      <c r="G28" s="15">
        <f t="shared" si="8"/>
        <v>7.5735377863997866E-2</v>
      </c>
      <c r="H28" s="15">
        <f t="shared" si="8"/>
        <v>9.9735290495687495E-2</v>
      </c>
      <c r="I28" s="15">
        <f t="shared" si="8"/>
        <v>9.647417300590759E-2</v>
      </c>
      <c r="J28" s="15">
        <f t="shared" si="8"/>
        <v>-4.1845423528091043E-2</v>
      </c>
      <c r="K28" s="15">
        <f t="shared" si="8"/>
        <v>7.6150407004195134E-2</v>
      </c>
      <c r="T28" s="14">
        <f t="shared" ca="1" si="1"/>
        <v>0.43958374733391659</v>
      </c>
      <c r="U28" s="15">
        <f t="shared" ca="1" si="1"/>
        <v>0.14963332917878158</v>
      </c>
      <c r="V28" s="15">
        <f t="shared" ca="1" si="1"/>
        <v>0.58192454400931715</v>
      </c>
      <c r="W28" s="15">
        <f t="shared" ca="1" si="1"/>
        <v>5.7245743513647529E-3</v>
      </c>
      <c r="X28" s="16">
        <f t="shared" ca="1" si="1"/>
        <v>0.89764164574574534</v>
      </c>
      <c r="Z28" s="14">
        <f t="shared" ca="1" si="2"/>
        <v>0.21189784811935211</v>
      </c>
      <c r="AA28" s="15">
        <f t="shared" ca="1" si="3"/>
        <v>7.2129555863295433E-2</v>
      </c>
      <c r="AB28" s="15">
        <f t="shared" ca="1" si="4"/>
        <v>0.28051209670802929</v>
      </c>
      <c r="AC28" s="15">
        <f t="shared" ca="1" si="5"/>
        <v>2.759485521952178E-3</v>
      </c>
      <c r="AD28" s="15">
        <f t="shared" ca="1" si="6"/>
        <v>0.43270101378737091</v>
      </c>
      <c r="AE28" s="17">
        <f t="shared" ca="1" si="7"/>
        <v>0.99999999999999989</v>
      </c>
      <c r="AG28" s="14">
        <f t="array" aca="1" ref="AG28" ca="1">SQRT(MMULT(MMULT(Z28:AD28,$N$10:$R$14), TRANSPOSE(Z28:AD28)))</f>
        <v>6.668950327066181E-2</v>
      </c>
      <c r="AH28" s="16">
        <f t="array" aca="1" ref="AH28" ca="1">MMULT(Z28:AD28,$N$2:$N$6)</f>
        <v>9.8278305943073352E-3</v>
      </c>
      <c r="AO28" s="40"/>
      <c r="AP28" s="36"/>
      <c r="AQ28" s="35"/>
    </row>
    <row r="29" spans="1:43" x14ac:dyDescent="0.25">
      <c r="A29" s="39">
        <v>44440</v>
      </c>
      <c r="B29" s="4">
        <v>133.265503</v>
      </c>
      <c r="C29" s="4">
        <v>610.34002699999996</v>
      </c>
      <c r="D29" s="4">
        <v>271.22000100000002</v>
      </c>
      <c r="E29" s="4">
        <v>82.760002</v>
      </c>
      <c r="F29" s="4">
        <v>43.009998000000003</v>
      </c>
      <c r="G29" s="15">
        <f t="shared" si="8"/>
        <v>-8.3846657525127266E-2</v>
      </c>
      <c r="H29" s="15">
        <f t="shared" si="8"/>
        <v>7.2295762145168377E-2</v>
      </c>
      <c r="I29" s="15">
        <f t="shared" si="8"/>
        <v>2.2430023171599766E-2</v>
      </c>
      <c r="J29" s="15">
        <f t="shared" si="8"/>
        <v>2.9737450675471584E-2</v>
      </c>
      <c r="K29" s="15">
        <f t="shared" si="8"/>
        <v>-6.6420707618840835E-2</v>
      </c>
      <c r="T29" s="14">
        <f t="shared" ca="1" si="1"/>
        <v>0.81737355663788114</v>
      </c>
      <c r="U29" s="15">
        <f t="shared" ca="1" si="1"/>
        <v>0.61294644032264056</v>
      </c>
      <c r="V29" s="15">
        <f t="shared" ca="1" si="1"/>
        <v>0.40879495155178369</v>
      </c>
      <c r="W29" s="15">
        <f t="shared" ca="1" si="1"/>
        <v>0.76144290152942051</v>
      </c>
      <c r="X29" s="16">
        <f t="shared" ca="1" si="1"/>
        <v>0.55942466279248237</v>
      </c>
      <c r="Z29" s="14">
        <f t="shared" ca="1" si="2"/>
        <v>0.2586639493472303</v>
      </c>
      <c r="AA29" s="15">
        <f t="shared" ca="1" si="3"/>
        <v>0.19397146592842535</v>
      </c>
      <c r="AB29" s="15">
        <f t="shared" ca="1" si="4"/>
        <v>0.12936620689876316</v>
      </c>
      <c r="AC29" s="15">
        <f t="shared" ca="1" si="5"/>
        <v>0.2409642769973678</v>
      </c>
      <c r="AD29" s="15">
        <f t="shared" ca="1" si="6"/>
        <v>0.17703410082821341</v>
      </c>
      <c r="AE29" s="17">
        <f t="shared" ca="1" si="7"/>
        <v>1</v>
      </c>
      <c r="AG29" s="14">
        <f t="array" aca="1" ref="AG29" ca="1">SQRT(MMULT(MMULT(Z29:AD29,$N$10:$R$14), TRANSPOSE(Z29:AD29)))</f>
        <v>6.533381770206928E-2</v>
      </c>
      <c r="AH29" s="16">
        <f t="array" aca="1" ref="AH29" ca="1">MMULT(Z29:AD29,$N$2:$N$6)</f>
        <v>1.3117646247981672E-2</v>
      </c>
      <c r="AO29" s="15"/>
      <c r="AP29" s="15"/>
    </row>
    <row r="30" spans="1:43" x14ac:dyDescent="0.25">
      <c r="A30" s="39">
        <v>44470</v>
      </c>
      <c r="B30" s="4">
        <v>148.27049299999999</v>
      </c>
      <c r="C30" s="4">
        <v>690.30999799999995</v>
      </c>
      <c r="D30" s="4">
        <v>299.69000199999999</v>
      </c>
      <c r="E30" s="4">
        <v>87.239998</v>
      </c>
      <c r="F30" s="4">
        <v>43.740001999999997</v>
      </c>
      <c r="G30" s="15">
        <f t="shared" si="8"/>
        <v>0.11259470502279943</v>
      </c>
      <c r="H30" s="15">
        <f t="shared" si="8"/>
        <v>0.13102527683310536</v>
      </c>
      <c r="I30" s="15">
        <f t="shared" si="8"/>
        <v>0.10497013824581457</v>
      </c>
      <c r="J30" s="15">
        <f t="shared" si="8"/>
        <v>5.4132381485442686E-2</v>
      </c>
      <c r="K30" s="15">
        <f t="shared" si="8"/>
        <v>1.6972890814828539E-2</v>
      </c>
      <c r="T30" s="14">
        <f t="shared" ca="1" si="1"/>
        <v>0.73899232896413225</v>
      </c>
      <c r="U30" s="15">
        <f t="shared" ca="1" si="1"/>
        <v>4.3154093289681561E-2</v>
      </c>
      <c r="V30" s="15">
        <f t="shared" ca="1" si="1"/>
        <v>0.90864826254475806</v>
      </c>
      <c r="W30" s="15">
        <f t="shared" ca="1" si="1"/>
        <v>1.3309049174864085E-2</v>
      </c>
      <c r="X30" s="16">
        <f t="shared" ca="1" si="1"/>
        <v>0.46686605019319638</v>
      </c>
      <c r="Z30" s="14">
        <f t="shared" ca="1" si="2"/>
        <v>0.34039733503145386</v>
      </c>
      <c r="AA30" s="15">
        <f t="shared" ca="1" si="3"/>
        <v>1.9877795446262773E-2</v>
      </c>
      <c r="AB30" s="15">
        <f t="shared" ca="1" si="4"/>
        <v>0.41854486836792149</v>
      </c>
      <c r="AC30" s="15">
        <f t="shared" ca="1" si="5"/>
        <v>6.130462649425134E-3</v>
      </c>
      <c r="AD30" s="15">
        <f t="shared" ca="1" si="6"/>
        <v>0.21504953850493672</v>
      </c>
      <c r="AE30" s="17">
        <f t="shared" ca="1" si="7"/>
        <v>1</v>
      </c>
      <c r="AG30" s="14">
        <f t="array" aca="1" ref="AG30" ca="1">SQRT(MMULT(MMULT(Z30:AD30,$N$10:$R$14), TRANSPOSE(Z30:AD30)))</f>
        <v>7.5460677266099271E-2</v>
      </c>
      <c r="AH30" s="16">
        <f t="array" aca="1" ref="AH30" ca="1">MMULT(Z30:AD30,$N$2:$N$6)</f>
        <v>1.2488566194093125E-2</v>
      </c>
      <c r="AO30" s="43"/>
      <c r="AP30" s="15"/>
    </row>
    <row r="31" spans="1:43" x14ac:dyDescent="0.25">
      <c r="A31" s="39">
        <v>44501</v>
      </c>
      <c r="B31" s="4">
        <v>142.45199600000001</v>
      </c>
      <c r="C31" s="4">
        <v>641.90002400000003</v>
      </c>
      <c r="D31" s="4">
        <v>284.959991</v>
      </c>
      <c r="E31" s="4">
        <v>84.980002999999996</v>
      </c>
      <c r="F31" s="4">
        <v>53.73</v>
      </c>
      <c r="G31" s="15">
        <f t="shared" si="8"/>
        <v>-3.9242447248084483E-2</v>
      </c>
      <c r="H31" s="15">
        <f t="shared" si="8"/>
        <v>-7.012787608502799E-2</v>
      </c>
      <c r="I31" s="15">
        <f t="shared" si="8"/>
        <v>-4.915082552537068E-2</v>
      </c>
      <c r="J31" s="15">
        <f t="shared" si="8"/>
        <v>-2.5905491194532164E-2</v>
      </c>
      <c r="K31" s="15">
        <f t="shared" si="8"/>
        <v>0.22839500556035641</v>
      </c>
      <c r="T31" s="14">
        <f t="shared" ca="1" si="1"/>
        <v>0.21097178274380957</v>
      </c>
      <c r="U31" s="15">
        <f t="shared" ca="1" si="1"/>
        <v>0.9493760825164147</v>
      </c>
      <c r="V31" s="15">
        <f t="shared" ca="1" si="1"/>
        <v>0.72394185714376313</v>
      </c>
      <c r="W31" s="15">
        <f t="shared" ca="1" si="1"/>
        <v>0.97018246521838214</v>
      </c>
      <c r="X31" s="16">
        <f t="shared" ca="1" si="1"/>
        <v>0.81563957552273281</v>
      </c>
      <c r="Z31" s="14">
        <f t="shared" ca="1" si="2"/>
        <v>5.7483748822683617E-2</v>
      </c>
      <c r="AA31" s="15">
        <f t="shared" ca="1" si="3"/>
        <v>0.25867770351027319</v>
      </c>
      <c r="AB31" s="15">
        <f t="shared" ca="1" si="4"/>
        <v>0.19725335462901031</v>
      </c>
      <c r="AC31" s="15">
        <f t="shared" ca="1" si="5"/>
        <v>0.26434684495465727</v>
      </c>
      <c r="AD31" s="15">
        <f t="shared" ca="1" si="6"/>
        <v>0.22223834808337567</v>
      </c>
      <c r="AE31" s="17">
        <f t="shared" ca="1" si="7"/>
        <v>1</v>
      </c>
      <c r="AG31" s="14">
        <f t="array" aca="1" ref="AG31" ca="1">SQRT(MMULT(MMULT(Z31:AD31,$N$10:$R$14), TRANSPOSE(Z31:AD31)))</f>
        <v>6.7906800205184956E-2</v>
      </c>
      <c r="AH31" s="16">
        <f t="array" aca="1" ref="AH31" ca="1">MMULT(Z31:AD31,$N$2:$N$6)</f>
        <v>1.1770948617042988E-2</v>
      </c>
      <c r="AO31" s="15"/>
      <c r="AP31" s="15"/>
    </row>
    <row r="32" spans="1:43" x14ac:dyDescent="0.25">
      <c r="A32" s="39">
        <v>44531</v>
      </c>
      <c r="B32" s="4">
        <v>144.67950400000001</v>
      </c>
      <c r="C32" s="4">
        <v>602.44000200000005</v>
      </c>
      <c r="D32" s="4">
        <v>254.13000500000001</v>
      </c>
      <c r="E32" s="4">
        <v>88.489998</v>
      </c>
      <c r="F32" s="4">
        <v>59.049999</v>
      </c>
      <c r="G32" s="15">
        <f t="shared" si="8"/>
        <v>1.5636902693873099E-2</v>
      </c>
      <c r="H32" s="15">
        <f t="shared" si="8"/>
        <v>-6.1473781780073559E-2</v>
      </c>
      <c r="I32" s="15">
        <f t="shared" si="8"/>
        <v>-0.10819057753268946</v>
      </c>
      <c r="J32" s="15">
        <f t="shared" si="8"/>
        <v>4.1303775901255307E-2</v>
      </c>
      <c r="K32" s="15">
        <f t="shared" si="8"/>
        <v>9.9013567839196043E-2</v>
      </c>
      <c r="T32" s="14">
        <f t="shared" ca="1" si="1"/>
        <v>0.54300176453455673</v>
      </c>
      <c r="U32" s="15">
        <f t="shared" ca="1" si="1"/>
        <v>0.29663664476291618</v>
      </c>
      <c r="V32" s="15">
        <f t="shared" ca="1" si="1"/>
        <v>0.64580804464620511</v>
      </c>
      <c r="W32" s="15">
        <f t="shared" ca="1" si="1"/>
        <v>0.84797537214748953</v>
      </c>
      <c r="X32" s="16">
        <f t="shared" ca="1" si="1"/>
        <v>0.78133662249525726</v>
      </c>
      <c r="Z32" s="14">
        <f t="shared" ca="1" si="2"/>
        <v>0.17433190197493101</v>
      </c>
      <c r="AA32" s="15">
        <f t="shared" ca="1" si="3"/>
        <v>9.5235842412608018E-2</v>
      </c>
      <c r="AB32" s="15">
        <f t="shared" ca="1" si="4"/>
        <v>0.20733808264948864</v>
      </c>
      <c r="AC32" s="15">
        <f t="shared" ca="1" si="5"/>
        <v>0.27224434451163537</v>
      </c>
      <c r="AD32" s="15">
        <f t="shared" ca="1" si="6"/>
        <v>0.25084982845133702</v>
      </c>
      <c r="AE32" s="17">
        <f t="shared" ca="1" si="7"/>
        <v>1</v>
      </c>
      <c r="AG32" s="14">
        <f t="array" aca="1" ref="AG32" ca="1">SQRT(MMULT(MMULT(Z32:AD32,$N$10:$R$14), TRANSPOSE(Z32:AD32)))</f>
        <v>6.2913668752460378E-2</v>
      </c>
      <c r="AH32" s="16">
        <f t="array" aca="1" ref="AH32" ca="1">MMULT(Z32:AD32,$N$2:$N$6)</f>
        <v>1.1737442147830755E-2</v>
      </c>
      <c r="AO32" s="43"/>
      <c r="AP32" s="15"/>
    </row>
    <row r="33" spans="1:42" x14ac:dyDescent="0.25">
      <c r="A33" s="39">
        <v>44562</v>
      </c>
      <c r="B33" s="4">
        <v>135.69850199999999</v>
      </c>
      <c r="C33" s="4">
        <v>427.14001500000001</v>
      </c>
      <c r="D33" s="4">
        <v>232.63000500000001</v>
      </c>
      <c r="E33" s="4">
        <v>92.949996999999996</v>
      </c>
      <c r="F33" s="4">
        <v>52.689999</v>
      </c>
      <c r="G33" s="15">
        <f t="shared" si="8"/>
        <v>-6.2075150603225854E-2</v>
      </c>
      <c r="H33" s="15">
        <f t="shared" si="8"/>
        <v>-0.29098331189501597</v>
      </c>
      <c r="I33" s="15">
        <f t="shared" si="8"/>
        <v>-8.4602367201779258E-2</v>
      </c>
      <c r="J33" s="15">
        <f t="shared" si="8"/>
        <v>5.0401165112468373E-2</v>
      </c>
      <c r="K33" s="15">
        <f t="shared" si="8"/>
        <v>-0.10770533628628849</v>
      </c>
      <c r="T33" s="14">
        <f t="shared" ca="1" si="1"/>
        <v>0.9111018485952127</v>
      </c>
      <c r="U33" s="15">
        <f t="shared" ca="1" si="1"/>
        <v>0.73948362212341312</v>
      </c>
      <c r="V33" s="15">
        <f t="shared" ca="1" si="1"/>
        <v>8.328892050371306E-2</v>
      </c>
      <c r="W33" s="15">
        <f t="shared" ca="1" si="1"/>
        <v>0.38487783992669289</v>
      </c>
      <c r="X33" s="16">
        <f t="shared" ca="1" si="1"/>
        <v>0.42298100337748756</v>
      </c>
      <c r="Z33" s="14">
        <f t="shared" ca="1" si="2"/>
        <v>0.35845691287305181</v>
      </c>
      <c r="AA33" s="15">
        <f t="shared" ca="1" si="3"/>
        <v>0.29093675609949132</v>
      </c>
      <c r="AB33" s="15">
        <f t="shared" ca="1" si="4"/>
        <v>3.2768553116561946E-2</v>
      </c>
      <c r="AC33" s="15">
        <f t="shared" ca="1" si="5"/>
        <v>0.15142338098214658</v>
      </c>
      <c r="AD33" s="15">
        <f t="shared" ca="1" si="6"/>
        <v>0.16641439692874832</v>
      </c>
      <c r="AE33" s="17">
        <f t="shared" ca="1" si="7"/>
        <v>1</v>
      </c>
      <c r="AG33" s="14">
        <f t="array" aca="1" ref="AG33" ca="1">SQRT(MMULT(MMULT(Z33:AD33,$N$10:$R$14), TRANSPOSE(Z33:AD33)))</f>
        <v>6.8850486818956502E-2</v>
      </c>
      <c r="AH33" s="16">
        <f t="array" aca="1" ref="AH33" ca="1">MMULT(Z33:AD33,$N$2:$N$6)</f>
        <v>1.3904868195724496E-2</v>
      </c>
      <c r="AO33" s="43"/>
      <c r="AP33" s="15"/>
    </row>
    <row r="34" spans="1:42" x14ac:dyDescent="0.25">
      <c r="A34" s="39">
        <v>44593</v>
      </c>
      <c r="B34" s="4">
        <v>134.891006</v>
      </c>
      <c r="C34" s="4">
        <v>394.51998900000001</v>
      </c>
      <c r="D34" s="4">
        <v>210.529999</v>
      </c>
      <c r="E34" s="4">
        <v>86.559997999999993</v>
      </c>
      <c r="F34" s="4">
        <v>46.939999</v>
      </c>
      <c r="G34" s="15">
        <f t="shared" si="8"/>
        <v>-5.9506625946393003E-3</v>
      </c>
      <c r="H34" s="15">
        <f t="shared" si="8"/>
        <v>-7.6368461990150918E-2</v>
      </c>
      <c r="I34" s="15">
        <f t="shared" si="8"/>
        <v>-9.500066855090343E-2</v>
      </c>
      <c r="J34" s="15">
        <f t="shared" si="8"/>
        <v>-6.8746629437761067E-2</v>
      </c>
      <c r="K34" s="15">
        <f t="shared" si="8"/>
        <v>-0.10912886902882651</v>
      </c>
      <c r="T34" s="14">
        <f t="shared" ca="1" si="1"/>
        <v>0.74022035847749601</v>
      </c>
      <c r="U34" s="15">
        <f t="shared" ca="1" si="1"/>
        <v>0.55845948820332625</v>
      </c>
      <c r="V34" s="15">
        <f t="shared" ca="1" si="1"/>
        <v>0.66233074755383892</v>
      </c>
      <c r="W34" s="15">
        <f t="shared" ca="1" si="1"/>
        <v>0.28106322153370322</v>
      </c>
      <c r="X34" s="16">
        <f t="shared" ca="1" si="1"/>
        <v>0.6756073827915029</v>
      </c>
      <c r="Z34" s="14">
        <f t="shared" ca="1" si="2"/>
        <v>0.25370158975657109</v>
      </c>
      <c r="AA34" s="15">
        <f t="shared" ca="1" si="3"/>
        <v>0.19140524622051758</v>
      </c>
      <c r="AB34" s="15">
        <f t="shared" ca="1" si="4"/>
        <v>0.22700586612435844</v>
      </c>
      <c r="AC34" s="15">
        <f t="shared" ca="1" si="5"/>
        <v>9.6331025360972503E-2</v>
      </c>
      <c r="AD34" s="15">
        <f t="shared" ca="1" si="6"/>
        <v>0.23155627253758043</v>
      </c>
      <c r="AE34" s="17">
        <f t="shared" ca="1" si="7"/>
        <v>1</v>
      </c>
      <c r="AG34" s="14">
        <f t="array" aca="1" ref="AG34" ca="1">SQRT(MMULT(MMULT(Z34:AD34,$N$10:$R$14), TRANSPOSE(Z34:AD34)))</f>
        <v>6.8800511751303126E-2</v>
      </c>
      <c r="AH34" s="16">
        <f t="array" aca="1" ref="AH34" ca="1">MMULT(Z34:AD34,$N$2:$N$6)</f>
        <v>1.2391762174115722E-2</v>
      </c>
      <c r="AO34" s="43"/>
      <c r="AP34" s="44"/>
    </row>
    <row r="35" spans="1:42" x14ac:dyDescent="0.25">
      <c r="A35" s="39">
        <v>44621</v>
      </c>
      <c r="B35" s="4">
        <v>139.649506</v>
      </c>
      <c r="C35" s="4">
        <v>374.58999599999999</v>
      </c>
      <c r="D35" s="4">
        <v>212.320007</v>
      </c>
      <c r="E35" s="4">
        <v>78.599997999999999</v>
      </c>
      <c r="F35" s="4">
        <v>51.77</v>
      </c>
      <c r="G35" s="15">
        <f t="shared" si="8"/>
        <v>3.5276629192015942E-2</v>
      </c>
      <c r="H35" s="15">
        <f t="shared" si="8"/>
        <v>-5.0517067716941519E-2</v>
      </c>
      <c r="I35" s="15">
        <f t="shared" si="8"/>
        <v>8.5023892485745003E-3</v>
      </c>
      <c r="J35" s="15">
        <f t="shared" si="8"/>
        <v>-9.1959336690372775E-2</v>
      </c>
      <c r="K35" s="15">
        <f t="shared" si="8"/>
        <v>0.10289733921809421</v>
      </c>
      <c r="T35" s="14">
        <f t="shared" ref="T35:X66" ca="1" si="9">RAND()</f>
        <v>0.16053516472820861</v>
      </c>
      <c r="U35" s="15">
        <f t="shared" ca="1" si="9"/>
        <v>0.48582963535090207</v>
      </c>
      <c r="V35" s="15">
        <f t="shared" ca="1" si="9"/>
        <v>0.13652465074080244</v>
      </c>
      <c r="W35" s="15">
        <f t="shared" ca="1" si="9"/>
        <v>0.96133770374916772</v>
      </c>
      <c r="X35" s="16">
        <f t="shared" ca="1" si="9"/>
        <v>0.65822256644516075</v>
      </c>
      <c r="Z35" s="14">
        <f t="shared" ca="1" si="2"/>
        <v>6.6821446178043434E-2</v>
      </c>
      <c r="AA35" s="15">
        <f t="shared" ca="1" si="3"/>
        <v>0.20222260266316813</v>
      </c>
      <c r="AB35" s="15">
        <f t="shared" ca="1" si="4"/>
        <v>5.68272665798666E-2</v>
      </c>
      <c r="AC35" s="15">
        <f t="shared" ca="1" si="5"/>
        <v>0.40014893770318744</v>
      </c>
      <c r="AD35" s="15">
        <f t="shared" ca="1" si="6"/>
        <v>0.27397974687573445</v>
      </c>
      <c r="AE35" s="17">
        <f t="shared" ca="1" si="7"/>
        <v>1</v>
      </c>
      <c r="AG35" s="14">
        <f t="array" aca="1" ref="AG35" ca="1">SQRT(MMULT(MMULT(Z35:AD35,$N$10:$R$14), TRANSPOSE(Z35:AD35)))</f>
        <v>6.2620795807990681E-2</v>
      </c>
      <c r="AH35" s="16">
        <f t="array" aca="1" ref="AH35" ca="1">MMULT(Z35:AD35,$N$2:$N$6)</f>
        <v>1.1345426869208256E-2</v>
      </c>
      <c r="AO35" s="43"/>
      <c r="AP35" s="15"/>
    </row>
    <row r="36" spans="1:42" x14ac:dyDescent="0.25">
      <c r="A36" s="39">
        <v>44652</v>
      </c>
      <c r="B36" s="4">
        <v>114.966499</v>
      </c>
      <c r="C36" s="4">
        <v>190.36000100000001</v>
      </c>
      <c r="D36" s="4">
        <v>175.94000199999999</v>
      </c>
      <c r="E36" s="4">
        <v>78.510002</v>
      </c>
      <c r="F36" s="4">
        <v>49.07</v>
      </c>
      <c r="G36" s="15">
        <f t="shared" si="8"/>
        <v>-0.17674969075794655</v>
      </c>
      <c r="H36" s="15">
        <f t="shared" si="8"/>
        <v>-0.49181771261184448</v>
      </c>
      <c r="I36" s="15">
        <f t="shared" si="8"/>
        <v>-0.17134515731247132</v>
      </c>
      <c r="J36" s="15">
        <f t="shared" si="8"/>
        <v>-1.1449873064882177E-3</v>
      </c>
      <c r="K36" s="15">
        <f t="shared" si="8"/>
        <v>-5.2153757002124837E-2</v>
      </c>
      <c r="T36" s="14">
        <f t="shared" ca="1" si="9"/>
        <v>0.18652261084314781</v>
      </c>
      <c r="U36" s="15">
        <f t="shared" ca="1" si="9"/>
        <v>6.0560516210764082E-2</v>
      </c>
      <c r="V36" s="15">
        <f t="shared" ca="1" si="9"/>
        <v>0.43457407905005019</v>
      </c>
      <c r="W36" s="15">
        <f t="shared" ca="1" si="9"/>
        <v>0.46891802692646856</v>
      </c>
      <c r="X36" s="16">
        <f t="shared" ca="1" si="9"/>
        <v>0.23542935996126368</v>
      </c>
      <c r="Z36" s="14">
        <f t="shared" ca="1" si="2"/>
        <v>0.13457575233610036</v>
      </c>
      <c r="AA36" s="15">
        <f t="shared" ca="1" si="3"/>
        <v>4.3694311344267669E-2</v>
      </c>
      <c r="AB36" s="15">
        <f t="shared" ca="1" si="4"/>
        <v>0.31354447254176915</v>
      </c>
      <c r="AC36" s="15">
        <f t="shared" ca="1" si="5"/>
        <v>0.33832357359964288</v>
      </c>
      <c r="AD36" s="15">
        <f t="shared" ca="1" si="6"/>
        <v>0.16986189017822001</v>
      </c>
      <c r="AE36" s="17">
        <f t="shared" ca="1" si="7"/>
        <v>1</v>
      </c>
      <c r="AG36" s="14">
        <f t="array" aca="1" ref="AG36" ca="1">SQRT(MMULT(MMULT(Z36:AD36,$N$10:$R$14), TRANSPOSE(Z36:AD36)))</f>
        <v>6.7239803104853668E-2</v>
      </c>
      <c r="AH36" s="16">
        <f t="array" aca="1" ref="AH36" ca="1">MMULT(Z36:AD36,$N$2:$N$6)</f>
        <v>1.2242700508339022E-2</v>
      </c>
    </row>
    <row r="37" spans="1:42" x14ac:dyDescent="0.25">
      <c r="A37" s="39">
        <v>44682</v>
      </c>
      <c r="B37" s="4">
        <v>114.039001</v>
      </c>
      <c r="C37" s="4">
        <v>197.44000199999999</v>
      </c>
      <c r="D37" s="4">
        <v>160.240005</v>
      </c>
      <c r="E37" s="4">
        <v>80.629997000000003</v>
      </c>
      <c r="F37" s="4">
        <v>53.040000999999997</v>
      </c>
      <c r="G37" s="15">
        <f t="shared" si="8"/>
        <v>-8.0675501825971056E-3</v>
      </c>
      <c r="H37" s="15">
        <f t="shared" si="8"/>
        <v>3.7192692597222569E-2</v>
      </c>
      <c r="I37" s="15">
        <f t="shared" si="8"/>
        <v>-8.9234948400193817E-2</v>
      </c>
      <c r="J37" s="15">
        <f t="shared" si="8"/>
        <v>2.7002865189074927E-2</v>
      </c>
      <c r="K37" s="15">
        <f t="shared" si="8"/>
        <v>8.0904850213979959E-2</v>
      </c>
      <c r="T37" s="14">
        <f t="shared" ca="1" si="9"/>
        <v>0.76128928233402993</v>
      </c>
      <c r="U37" s="15">
        <f t="shared" ca="1" si="9"/>
        <v>0.57643527138476169</v>
      </c>
      <c r="V37" s="15">
        <f t="shared" ca="1" si="9"/>
        <v>0.23723897561996654</v>
      </c>
      <c r="W37" s="15">
        <f t="shared" ca="1" si="9"/>
        <v>0.50905669333136894</v>
      </c>
      <c r="X37" s="16">
        <f t="shared" ca="1" si="9"/>
        <v>0.67879084468119288</v>
      </c>
      <c r="Z37" s="14">
        <f t="shared" ca="1" si="2"/>
        <v>0.27554880293130957</v>
      </c>
      <c r="AA37" s="15">
        <f t="shared" ca="1" si="3"/>
        <v>0.20864085792785847</v>
      </c>
      <c r="AB37" s="15">
        <f t="shared" ca="1" si="4"/>
        <v>8.5868693094314719E-2</v>
      </c>
      <c r="AC37" s="15">
        <f t="shared" ca="1" si="5"/>
        <v>0.18425316857420754</v>
      </c>
      <c r="AD37" s="15">
        <f t="shared" ca="1" si="6"/>
        <v>0.24568847747230979</v>
      </c>
      <c r="AE37" s="17">
        <f t="shared" ca="1" si="7"/>
        <v>1</v>
      </c>
      <c r="AG37" s="14">
        <f t="array" aca="1" ref="AG37" ca="1">SQRT(MMULT(MMULT(Z37:AD37,$N$10:$R$14), TRANSPOSE(Z37:AD37)))</f>
        <v>6.4033186696140054E-2</v>
      </c>
      <c r="AH37" s="16">
        <f t="array" aca="1" ref="AH37" ca="1">MMULT(Z37:AD37,$N$2:$N$6)</f>
        <v>1.2523349735513079E-2</v>
      </c>
    </row>
    <row r="38" spans="1:42" x14ac:dyDescent="0.25">
      <c r="A38" s="39">
        <v>44713</v>
      </c>
      <c r="B38" s="4">
        <v>109.37249799999999</v>
      </c>
      <c r="C38" s="4">
        <v>174.86999499999999</v>
      </c>
      <c r="D38" s="4">
        <v>165.03999300000001</v>
      </c>
      <c r="E38" s="4">
        <v>73.459998999999996</v>
      </c>
      <c r="F38" s="4">
        <v>52.43</v>
      </c>
      <c r="G38" s="15">
        <f t="shared" si="8"/>
        <v>-4.0920237454552991E-2</v>
      </c>
      <c r="H38" s="15">
        <f t="shared" si="8"/>
        <v>-0.11431324337202957</v>
      </c>
      <c r="I38" s="15">
        <f t="shared" si="8"/>
        <v>2.9954991576541783E-2</v>
      </c>
      <c r="J38" s="15">
        <f t="shared" si="8"/>
        <v>-8.8924696350912755E-2</v>
      </c>
      <c r="K38" s="15">
        <f t="shared" si="8"/>
        <v>-1.1500772784676172E-2</v>
      </c>
      <c r="T38" s="14">
        <f t="shared" ca="1" si="9"/>
        <v>0.16970851824325606</v>
      </c>
      <c r="U38" s="15">
        <f t="shared" ca="1" si="9"/>
        <v>3.0530501284679934E-2</v>
      </c>
      <c r="V38" s="15">
        <f t="shared" ca="1" si="9"/>
        <v>0.18775239275028777</v>
      </c>
      <c r="W38" s="15">
        <f t="shared" ca="1" si="9"/>
        <v>0.15821804167498421</v>
      </c>
      <c r="X38" s="16">
        <f t="shared" ca="1" si="9"/>
        <v>0.82700971770368081</v>
      </c>
      <c r="Z38" s="14">
        <f t="shared" ca="1" si="2"/>
        <v>0.12358443702653116</v>
      </c>
      <c r="AA38" s="15">
        <f t="shared" ca="1" si="3"/>
        <v>2.2232795692651641E-2</v>
      </c>
      <c r="AB38" s="15">
        <f t="shared" ca="1" si="4"/>
        <v>0.13672427288045422</v>
      </c>
      <c r="AC38" s="15">
        <f t="shared" ca="1" si="5"/>
        <v>0.11521688958367995</v>
      </c>
      <c r="AD38" s="15">
        <f t="shared" ca="1" si="6"/>
        <v>0.60224160481668298</v>
      </c>
      <c r="AE38" s="17">
        <f t="shared" ca="1" si="7"/>
        <v>0.99999999999999989</v>
      </c>
      <c r="AG38" s="14">
        <f t="array" aca="1" ref="AG38" ca="1">SQRT(MMULT(MMULT(Z38:AD38,$N$10:$R$14), TRANSPOSE(Z38:AD38)))</f>
        <v>6.3549222921698109E-2</v>
      </c>
      <c r="AH38" s="16">
        <f t="array" aca="1" ref="AH38" ca="1">MMULT(Z38:AD38,$N$2:$N$6)</f>
        <v>7.7280964781714047E-3</v>
      </c>
    </row>
    <row r="39" spans="1:42" x14ac:dyDescent="0.25">
      <c r="A39" s="39">
        <v>44743</v>
      </c>
      <c r="B39" s="4">
        <v>116.639999</v>
      </c>
      <c r="C39" s="4">
        <v>224.89999399999999</v>
      </c>
      <c r="D39" s="4">
        <v>184.020004</v>
      </c>
      <c r="E39" s="4">
        <v>79.480002999999996</v>
      </c>
      <c r="F39" s="4">
        <v>50.509998000000003</v>
      </c>
      <c r="G39" s="15">
        <f t="shared" si="8"/>
        <v>6.6447243437742554E-2</v>
      </c>
      <c r="H39" s="15">
        <f t="shared" si="8"/>
        <v>0.28609824687191193</v>
      </c>
      <c r="I39" s="15">
        <f t="shared" si="8"/>
        <v>0.1150024951830917</v>
      </c>
      <c r="J39" s="15">
        <f t="shared" si="8"/>
        <v>8.194941576299232E-2</v>
      </c>
      <c r="K39" s="15">
        <f t="shared" si="8"/>
        <v>-3.6620293724966557E-2</v>
      </c>
      <c r="T39" s="14">
        <f t="shared" ca="1" si="9"/>
        <v>0.74142739744851105</v>
      </c>
      <c r="U39" s="15">
        <f t="shared" ca="1" si="9"/>
        <v>0.72150508283329462</v>
      </c>
      <c r="V39" s="15">
        <f t="shared" ca="1" si="9"/>
        <v>0.25952531043399873</v>
      </c>
      <c r="W39" s="15">
        <f t="shared" ca="1" si="9"/>
        <v>0.33321344004076481</v>
      </c>
      <c r="X39" s="16">
        <f t="shared" ca="1" si="9"/>
        <v>0.94747232272699089</v>
      </c>
      <c r="Z39" s="14">
        <f t="shared" ca="1" si="2"/>
        <v>0.24688376837280276</v>
      </c>
      <c r="AA39" s="15">
        <f t="shared" ca="1" si="3"/>
        <v>0.24024994809068301</v>
      </c>
      <c r="AB39" s="15">
        <f t="shared" ca="1" si="4"/>
        <v>8.6417883731517542E-2</v>
      </c>
      <c r="AC39" s="15">
        <f t="shared" ca="1" si="5"/>
        <v>0.11095488247781123</v>
      </c>
      <c r="AD39" s="15">
        <f t="shared" ca="1" si="6"/>
        <v>0.31549351732718545</v>
      </c>
      <c r="AE39" s="17">
        <f t="shared" ca="1" si="7"/>
        <v>1</v>
      </c>
      <c r="AG39" s="14">
        <f t="array" aca="1" ref="AG39" ca="1">SQRT(MMULT(MMULT(Z39:AD39,$N$10:$R$14), TRANSPOSE(Z39:AD39)))</f>
        <v>6.5112381573998832E-2</v>
      </c>
      <c r="AH39" s="16">
        <f t="array" aca="1" ref="AH39" ca="1">MMULT(Z39:AD39,$N$2:$N$6)</f>
        <v>1.169102374308552E-2</v>
      </c>
    </row>
    <row r="40" spans="1:42" x14ac:dyDescent="0.25">
      <c r="A40" s="39">
        <v>44774</v>
      </c>
      <c r="B40" s="4">
        <v>109.150002</v>
      </c>
      <c r="C40" s="4">
        <v>223.55999800000001</v>
      </c>
      <c r="D40" s="4">
        <v>156.11999499999999</v>
      </c>
      <c r="E40" s="4">
        <v>73.470000999999996</v>
      </c>
      <c r="F40" s="4">
        <v>45.23</v>
      </c>
      <c r="G40" s="15">
        <f t="shared" si="8"/>
        <v>-6.4214652470976116E-2</v>
      </c>
      <c r="H40" s="15">
        <f t="shared" si="8"/>
        <v>-5.9581860193379339E-3</v>
      </c>
      <c r="I40" s="15">
        <f t="shared" si="8"/>
        <v>-0.15161400061701993</v>
      </c>
      <c r="J40" s="15">
        <f t="shared" si="8"/>
        <v>-7.5616529606824509E-2</v>
      </c>
      <c r="K40" s="15">
        <f t="shared" si="8"/>
        <v>-0.10453372023495242</v>
      </c>
      <c r="T40" s="14">
        <f t="shared" ca="1" si="9"/>
        <v>1.0692447231909763E-2</v>
      </c>
      <c r="U40" s="15">
        <f t="shared" ca="1" si="9"/>
        <v>0.68502534714980523</v>
      </c>
      <c r="V40" s="15">
        <f t="shared" ca="1" si="9"/>
        <v>0.84912685675114474</v>
      </c>
      <c r="W40" s="15">
        <f t="shared" ca="1" si="9"/>
        <v>9.5573251182220043E-2</v>
      </c>
      <c r="X40" s="16">
        <f t="shared" ca="1" si="9"/>
        <v>0.4812039461311638</v>
      </c>
      <c r="Z40" s="14">
        <f t="shared" ca="1" si="2"/>
        <v>5.039751659675031E-3</v>
      </c>
      <c r="AA40" s="15">
        <f t="shared" ca="1" si="3"/>
        <v>0.32287815458323982</v>
      </c>
      <c r="AB40" s="15">
        <f t="shared" ca="1" si="4"/>
        <v>0.40022535466110393</v>
      </c>
      <c r="AC40" s="15">
        <f t="shared" ca="1" si="5"/>
        <v>4.5047260072388726E-2</v>
      </c>
      <c r="AD40" s="15">
        <f t="shared" ca="1" si="6"/>
        <v>0.22680947902359247</v>
      </c>
      <c r="AE40" s="17">
        <f t="shared" ca="1" si="7"/>
        <v>1</v>
      </c>
      <c r="AG40" s="14">
        <f t="array" aca="1" ref="AG40" ca="1">SQRT(MMULT(MMULT(Z40:AD40,$N$10:$R$14), TRANSPOSE(Z40:AD40)))</f>
        <v>8.0588397199329531E-2</v>
      </c>
      <c r="AH40" s="16">
        <f t="array" aca="1" ref="AH40" ca="1">MMULT(Z40:AD40,$N$2:$N$6)</f>
        <v>1.1342057915386448E-2</v>
      </c>
    </row>
    <row r="41" spans="1:42" x14ac:dyDescent="0.25">
      <c r="A41" s="39">
        <v>44805</v>
      </c>
      <c r="B41" s="4">
        <v>96.150002000000001</v>
      </c>
      <c r="C41" s="4">
        <v>235.44000199999999</v>
      </c>
      <c r="D41" s="4">
        <v>143.83999600000001</v>
      </c>
      <c r="E41" s="4">
        <v>69.989998</v>
      </c>
      <c r="F41" s="4">
        <v>43.759998000000003</v>
      </c>
      <c r="G41" s="15">
        <f t="shared" si="8"/>
        <v>-0.11910215081810076</v>
      </c>
      <c r="H41" s="15">
        <f t="shared" si="8"/>
        <v>5.3140114986044977E-2</v>
      </c>
      <c r="I41" s="15">
        <f t="shared" si="8"/>
        <v>-7.8657439106374405E-2</v>
      </c>
      <c r="J41" s="15">
        <f t="shared" si="8"/>
        <v>-4.7366312136024019E-2</v>
      </c>
      <c r="K41" s="15">
        <f t="shared" si="8"/>
        <v>-3.2500596948927568E-2</v>
      </c>
      <c r="T41" s="14">
        <f t="shared" ca="1" si="9"/>
        <v>0.57414328118335101</v>
      </c>
      <c r="U41" s="15">
        <f t="shared" ca="1" si="9"/>
        <v>0.13636508811024206</v>
      </c>
      <c r="V41" s="15">
        <f t="shared" ca="1" si="9"/>
        <v>5.441470978947982E-3</v>
      </c>
      <c r="W41" s="15">
        <f t="shared" ca="1" si="9"/>
        <v>8.1350289633246531E-2</v>
      </c>
      <c r="X41" s="16">
        <f t="shared" ca="1" si="9"/>
        <v>0.58046118228437671</v>
      </c>
      <c r="Z41" s="14">
        <f t="shared" ca="1" si="2"/>
        <v>0.41672187780527936</v>
      </c>
      <c r="AA41" s="15">
        <f t="shared" ca="1" si="3"/>
        <v>9.8975843568628513E-2</v>
      </c>
      <c r="AB41" s="15">
        <f t="shared" ca="1" si="4"/>
        <v>3.949501942610018E-3</v>
      </c>
      <c r="AC41" s="15">
        <f t="shared" ca="1" si="5"/>
        <v>5.9045270696364435E-2</v>
      </c>
      <c r="AD41" s="15">
        <f t="shared" ca="1" si="6"/>
        <v>0.42130750598711764</v>
      </c>
      <c r="AE41" s="17">
        <f t="shared" ca="1" si="7"/>
        <v>1</v>
      </c>
      <c r="AG41" s="14">
        <f t="array" aca="1" ref="AG41" ca="1">SQRT(MMULT(MMULT(Z41:AD41,$N$10:$R$14), TRANSPOSE(Z41:AD41)))</f>
        <v>6.300287862587034E-2</v>
      </c>
      <c r="AH41" s="16">
        <f t="array" aca="1" ref="AH41" ca="1">MMULT(Z41:AD41,$N$2:$N$6)</f>
        <v>1.1194760055079559E-2</v>
      </c>
    </row>
    <row r="42" spans="1:42" x14ac:dyDescent="0.25">
      <c r="A42" s="39">
        <v>44835</v>
      </c>
      <c r="B42" s="4">
        <v>94.660004000000001</v>
      </c>
      <c r="C42" s="4">
        <v>291.88000499999998</v>
      </c>
      <c r="D42" s="4">
        <v>162.58999600000001</v>
      </c>
      <c r="E42" s="4">
        <v>79.519997000000004</v>
      </c>
      <c r="F42" s="4">
        <v>46.549999</v>
      </c>
      <c r="G42" s="15">
        <f t="shared" si="8"/>
        <v>-1.5496598741620409E-2</v>
      </c>
      <c r="H42" s="15">
        <f t="shared" si="8"/>
        <v>0.23972138345462635</v>
      </c>
      <c r="I42" s="15">
        <f t="shared" si="8"/>
        <v>0.13035317381404821</v>
      </c>
      <c r="J42" s="15">
        <f t="shared" si="8"/>
        <v>0.13616229850442349</v>
      </c>
      <c r="K42" s="15">
        <f t="shared" si="8"/>
        <v>6.3756881341722096E-2</v>
      </c>
      <c r="T42" s="14">
        <f t="shared" ca="1" si="9"/>
        <v>0.76913414901235055</v>
      </c>
      <c r="U42" s="15">
        <f t="shared" ca="1" si="9"/>
        <v>0.67926762202765389</v>
      </c>
      <c r="V42" s="15">
        <f t="shared" ca="1" si="9"/>
        <v>0.19800790630290244</v>
      </c>
      <c r="W42" s="15">
        <f t="shared" ca="1" si="9"/>
        <v>0.45053993127745706</v>
      </c>
      <c r="X42" s="16">
        <f t="shared" ca="1" si="9"/>
        <v>0.9707755759690454</v>
      </c>
      <c r="Z42" s="14">
        <f t="shared" ca="1" si="2"/>
        <v>0.25071807372970178</v>
      </c>
      <c r="AA42" s="15">
        <f t="shared" ca="1" si="3"/>
        <v>0.22142388289535408</v>
      </c>
      <c r="AB42" s="15">
        <f t="shared" ca="1" si="4"/>
        <v>6.454551642943343E-2</v>
      </c>
      <c r="AC42" s="15">
        <f t="shared" ca="1" si="5"/>
        <v>0.14686450192498526</v>
      </c>
      <c r="AD42" s="15">
        <f t="shared" ca="1" si="6"/>
        <v>0.31644802502052544</v>
      </c>
      <c r="AE42" s="17">
        <f t="shared" ca="1" si="7"/>
        <v>1</v>
      </c>
      <c r="AG42" s="14">
        <f t="array" aca="1" ref="AG42" ca="1">SQRT(MMULT(MMULT(Z42:AD42,$N$10:$R$14), TRANSPOSE(Z42:AD42)))</f>
        <v>6.3491582268504057E-2</v>
      </c>
      <c r="AH42" s="16">
        <f t="array" aca="1" ref="AH42" ca="1">MMULT(Z42:AD42,$N$2:$N$6)</f>
        <v>1.1697997437050691E-2</v>
      </c>
    </row>
    <row r="43" spans="1:42" x14ac:dyDescent="0.25">
      <c r="A43" s="39">
        <v>44866</v>
      </c>
      <c r="B43" s="4">
        <v>101.449997</v>
      </c>
      <c r="C43" s="4">
        <v>305.52999899999998</v>
      </c>
      <c r="D43" s="4">
        <v>160.25</v>
      </c>
      <c r="E43" s="4">
        <v>86.309997999999993</v>
      </c>
      <c r="F43" s="4">
        <v>50.130001</v>
      </c>
      <c r="G43" s="15">
        <f t="shared" si="8"/>
        <v>7.1730326569603736E-2</v>
      </c>
      <c r="H43" s="15">
        <f t="shared" si="8"/>
        <v>4.6765772804478307E-2</v>
      </c>
      <c r="I43" s="15">
        <f t="shared" si="8"/>
        <v>-1.439200478238534E-2</v>
      </c>
      <c r="J43" s="15">
        <f t="shared" si="8"/>
        <v>8.5387339740467916E-2</v>
      </c>
      <c r="K43" s="15">
        <f t="shared" si="8"/>
        <v>7.6906596711205089E-2</v>
      </c>
      <c r="T43" s="14">
        <f t="shared" ca="1" si="9"/>
        <v>0.16448434682978952</v>
      </c>
      <c r="U43" s="15">
        <f t="shared" ca="1" si="9"/>
        <v>0.74932837179544232</v>
      </c>
      <c r="V43" s="15">
        <f t="shared" ca="1" si="9"/>
        <v>0.14489459056981335</v>
      </c>
      <c r="W43" s="15">
        <f t="shared" ca="1" si="9"/>
        <v>0.82810769899394288</v>
      </c>
      <c r="X43" s="16">
        <f t="shared" ca="1" si="9"/>
        <v>0.54177762633952842</v>
      </c>
      <c r="Z43" s="14">
        <f t="shared" ca="1" si="2"/>
        <v>6.7728257300641234E-2</v>
      </c>
      <c r="AA43" s="15">
        <f t="shared" ca="1" si="3"/>
        <v>0.30854428245472953</v>
      </c>
      <c r="AB43" s="15">
        <f t="shared" ca="1" si="4"/>
        <v>5.9661957509783432E-2</v>
      </c>
      <c r="AC43" s="15">
        <f t="shared" ca="1" si="5"/>
        <v>0.34098254570170455</v>
      </c>
      <c r="AD43" s="15">
        <f t="shared" ca="1" si="6"/>
        <v>0.22308295703314127</v>
      </c>
      <c r="AE43" s="17">
        <f t="shared" ca="1" si="7"/>
        <v>1</v>
      </c>
      <c r="AG43" s="14">
        <f t="array" aca="1" ref="AG43" ca="1">SQRT(MMULT(MMULT(Z43:AD43,$N$10:$R$14), TRANSPOSE(Z43:AD43)))</f>
        <v>6.6763943904415923E-2</v>
      </c>
      <c r="AH43" s="16">
        <f t="array" aca="1" ref="AH43" ca="1">MMULT(Z43:AD43,$N$2:$N$6)</f>
        <v>1.2034624671029004E-2</v>
      </c>
    </row>
    <row r="44" spans="1:42" x14ac:dyDescent="0.25">
      <c r="A44" s="39">
        <v>44896</v>
      </c>
      <c r="B44" s="4">
        <v>88.730002999999996</v>
      </c>
      <c r="C44" s="4">
        <v>294.88000499999998</v>
      </c>
      <c r="D44" s="4">
        <v>132.58999600000001</v>
      </c>
      <c r="E44" s="4">
        <v>83.379997000000003</v>
      </c>
      <c r="F44" s="4">
        <v>51.240001999999997</v>
      </c>
      <c r="G44" s="15">
        <f t="shared" si="8"/>
        <v>-0.12538190612267835</v>
      </c>
      <c r="H44" s="15">
        <f t="shared" si="8"/>
        <v>-3.4857441281895184E-2</v>
      </c>
      <c r="I44" s="15">
        <f t="shared" si="8"/>
        <v>-0.17260532917316684</v>
      </c>
      <c r="J44" s="15">
        <f t="shared" si="8"/>
        <v>-3.3947411283684545E-2</v>
      </c>
      <c r="K44" s="15">
        <f t="shared" si="8"/>
        <v>2.2142449189258881E-2</v>
      </c>
      <c r="T44" s="14">
        <f t="shared" ca="1" si="9"/>
        <v>0.5923930115208863</v>
      </c>
      <c r="U44" s="15">
        <f t="shared" ca="1" si="9"/>
        <v>0.17125990317246442</v>
      </c>
      <c r="V44" s="15">
        <f t="shared" ca="1" si="9"/>
        <v>0.37818310210643091</v>
      </c>
      <c r="W44" s="15">
        <f t="shared" ca="1" si="9"/>
        <v>5.9672965781115361E-2</v>
      </c>
      <c r="X44" s="16">
        <f t="shared" ca="1" si="9"/>
        <v>0.96435359979273594</v>
      </c>
      <c r="Z44" s="14">
        <f t="shared" ca="1" si="2"/>
        <v>0.27351366441340208</v>
      </c>
      <c r="AA44" s="15">
        <f t="shared" ca="1" si="3"/>
        <v>7.9072377244162745E-2</v>
      </c>
      <c r="AB44" s="15">
        <f t="shared" ca="1" si="4"/>
        <v>0.17461084797539134</v>
      </c>
      <c r="AC44" s="15">
        <f t="shared" ca="1" si="5"/>
        <v>2.7551593654532778E-2</v>
      </c>
      <c r="AD44" s="15">
        <f t="shared" ca="1" si="6"/>
        <v>0.44525151671251101</v>
      </c>
      <c r="AE44" s="17">
        <f t="shared" ca="1" si="7"/>
        <v>1</v>
      </c>
      <c r="AG44" s="14">
        <f t="array" aca="1" ref="AG44" ca="1">SQRT(MMULT(MMULT(Z44:AD44,$N$10:$R$14), TRANSPOSE(Z44:AD44)))</f>
        <v>6.4267488421909602E-2</v>
      </c>
      <c r="AH44" s="16">
        <f t="array" aca="1" ref="AH44" ca="1">MMULT(Z44:AD44,$N$2:$N$6)</f>
        <v>1.0092563110932467E-2</v>
      </c>
    </row>
    <row r="45" spans="1:42" x14ac:dyDescent="0.25">
      <c r="A45" s="39">
        <v>44927</v>
      </c>
      <c r="B45" s="4">
        <v>99.870002999999997</v>
      </c>
      <c r="C45" s="4">
        <v>353.85998499999999</v>
      </c>
      <c r="D45" s="4">
        <v>167.970001</v>
      </c>
      <c r="E45" s="4">
        <v>93.230002999999996</v>
      </c>
      <c r="F45" s="4">
        <v>44.16</v>
      </c>
      <c r="G45" s="15">
        <f t="shared" si="8"/>
        <v>0.1255494153426322</v>
      </c>
      <c r="H45" s="15">
        <f t="shared" si="8"/>
        <v>0.20001349362429649</v>
      </c>
      <c r="I45" s="15">
        <f t="shared" si="8"/>
        <v>0.26683766549023791</v>
      </c>
      <c r="J45" s="15">
        <f t="shared" si="8"/>
        <v>0.11813392125691721</v>
      </c>
      <c r="K45" s="15">
        <f t="shared" si="8"/>
        <v>-0.13817333574655211</v>
      </c>
      <c r="T45" s="14">
        <f t="shared" ca="1" si="9"/>
        <v>0.21166107919536314</v>
      </c>
      <c r="U45" s="15">
        <f t="shared" ca="1" si="9"/>
        <v>0.4924318862583027</v>
      </c>
      <c r="V45" s="15">
        <f t="shared" ca="1" si="9"/>
        <v>0.10392358115225109</v>
      </c>
      <c r="W45" s="15">
        <f t="shared" ca="1" si="9"/>
        <v>0.72323557454358545</v>
      </c>
      <c r="X45" s="16">
        <f t="shared" ca="1" si="9"/>
        <v>0.60645667926264046</v>
      </c>
      <c r="Z45" s="14">
        <f t="shared" ca="1" si="2"/>
        <v>9.9013055077733517E-2</v>
      </c>
      <c r="AA45" s="15">
        <f t="shared" ca="1" si="3"/>
        <v>0.23035498855754516</v>
      </c>
      <c r="AB45" s="15">
        <f t="shared" ca="1" si="4"/>
        <v>4.8614470376982584E-2</v>
      </c>
      <c r="AC45" s="15">
        <f t="shared" ca="1" si="5"/>
        <v>0.33832277548941564</v>
      </c>
      <c r="AD45" s="15">
        <f t="shared" ca="1" si="6"/>
        <v>0.28369471049832312</v>
      </c>
      <c r="AE45" s="17">
        <f t="shared" ca="1" si="7"/>
        <v>1</v>
      </c>
      <c r="AG45" s="14">
        <f t="array" aca="1" ref="AG45" ca="1">SQRT(MMULT(MMULT(Z45:AD45,$N$10:$R$14), TRANSPOSE(Z45:AD45)))</f>
        <v>6.2654166122484548E-2</v>
      </c>
      <c r="AH45" s="16">
        <f t="array" aca="1" ref="AH45" ca="1">MMULT(Z45:AD45,$N$2:$N$6)</f>
        <v>1.1426898212912607E-2</v>
      </c>
    </row>
    <row r="46" spans="1:42" x14ac:dyDescent="0.25">
      <c r="A46" s="39">
        <v>44958</v>
      </c>
      <c r="B46" s="4">
        <v>90.300003000000004</v>
      </c>
      <c r="C46" s="4">
        <v>322.13000499999998</v>
      </c>
      <c r="D46" s="4">
        <v>163.61000100000001</v>
      </c>
      <c r="E46" s="4">
        <v>97.75</v>
      </c>
      <c r="F46" s="4">
        <v>40.57</v>
      </c>
      <c r="G46" s="15">
        <f t="shared" si="8"/>
        <v>-9.5824569065047424E-2</v>
      </c>
      <c r="H46" s="15">
        <f t="shared" si="8"/>
        <v>-8.966817765506889E-2</v>
      </c>
      <c r="I46" s="15">
        <f t="shared" si="8"/>
        <v>-2.5957015979299693E-2</v>
      </c>
      <c r="J46" s="15">
        <f t="shared" si="8"/>
        <v>4.8482214464800603E-2</v>
      </c>
      <c r="K46" s="15">
        <f t="shared" si="8"/>
        <v>-8.1295289855072381E-2</v>
      </c>
      <c r="T46" s="14">
        <f t="shared" ca="1" si="9"/>
        <v>0.90113575486651032</v>
      </c>
      <c r="U46" s="15">
        <f t="shared" ca="1" si="9"/>
        <v>0.87024329806425393</v>
      </c>
      <c r="V46" s="15">
        <f t="shared" ca="1" si="9"/>
        <v>0.64491304758379797</v>
      </c>
      <c r="W46" s="15">
        <f t="shared" ca="1" si="9"/>
        <v>0.27232816581383856</v>
      </c>
      <c r="X46" s="16">
        <f t="shared" ca="1" si="9"/>
        <v>0.44133491990479345</v>
      </c>
      <c r="Z46" s="14">
        <f t="shared" ca="1" si="2"/>
        <v>0.28790691918851391</v>
      </c>
      <c r="AA46" s="15">
        <f t="shared" ca="1" si="3"/>
        <v>0.27803698337022043</v>
      </c>
      <c r="AB46" s="15">
        <f t="shared" ca="1" si="4"/>
        <v>0.20604545727056595</v>
      </c>
      <c r="AC46" s="15">
        <f t="shared" ca="1" si="5"/>
        <v>8.7007049497592706E-2</v>
      </c>
      <c r="AD46" s="15">
        <f t="shared" ca="1" si="6"/>
        <v>0.14100359067310692</v>
      </c>
      <c r="AE46" s="17">
        <f t="shared" ca="1" si="7"/>
        <v>0.99999999999999978</v>
      </c>
      <c r="AG46" s="14">
        <f t="array" aca="1" ref="AG46" ca="1">SQRT(MMULT(MMULT(Z46:AD46,$N$10:$R$14), TRANSPOSE(Z46:AD46)))</f>
        <v>7.441878196200348E-2</v>
      </c>
      <c r="AH46" s="16">
        <f t="array" aca="1" ref="AH46" ca="1">MMULT(Z46:AD46,$N$2:$N$6)</f>
        <v>1.3652497506033369E-2</v>
      </c>
    </row>
    <row r="47" spans="1:42" x14ac:dyDescent="0.25">
      <c r="A47" s="39">
        <v>44986</v>
      </c>
      <c r="B47" s="4">
        <v>104</v>
      </c>
      <c r="C47" s="4">
        <v>345.48001099999999</v>
      </c>
      <c r="D47" s="4">
        <v>199.779999</v>
      </c>
      <c r="E47" s="4">
        <v>100.94000200000001</v>
      </c>
      <c r="F47" s="4">
        <v>40.799999</v>
      </c>
      <c r="G47" s="15">
        <f t="shared" si="8"/>
        <v>0.15171646229070443</v>
      </c>
      <c r="H47" s="15">
        <f t="shared" si="8"/>
        <v>7.2486280810755296E-2</v>
      </c>
      <c r="I47" s="15">
        <f t="shared" si="8"/>
        <v>0.22107449287284089</v>
      </c>
      <c r="J47" s="15">
        <f t="shared" si="8"/>
        <v>3.263429156010237E-2</v>
      </c>
      <c r="K47" s="15">
        <f t="shared" si="8"/>
        <v>5.6691890559526599E-3</v>
      </c>
      <c r="T47" s="14">
        <f t="shared" ca="1" si="9"/>
        <v>0.7578941969383185</v>
      </c>
      <c r="U47" s="15">
        <f t="shared" ca="1" si="9"/>
        <v>0.7868377281985548</v>
      </c>
      <c r="V47" s="15">
        <f t="shared" ca="1" si="9"/>
        <v>0.4328545687345674</v>
      </c>
      <c r="W47" s="15">
        <f t="shared" ca="1" si="9"/>
        <v>0.42364635516345661</v>
      </c>
      <c r="X47" s="16">
        <f t="shared" ca="1" si="9"/>
        <v>0.24395905779554738</v>
      </c>
      <c r="Z47" s="14">
        <f t="shared" ca="1" si="2"/>
        <v>0.28651766058306599</v>
      </c>
      <c r="AA47" s="15">
        <f t="shared" ca="1" si="3"/>
        <v>0.29745960063115778</v>
      </c>
      <c r="AB47" s="15">
        <f t="shared" ca="1" si="4"/>
        <v>0.16363824780230327</v>
      </c>
      <c r="AC47" s="15">
        <f t="shared" ca="1" si="5"/>
        <v>0.16015713418353963</v>
      </c>
      <c r="AD47" s="15">
        <f t="shared" ca="1" si="6"/>
        <v>9.2227356799933324E-2</v>
      </c>
      <c r="AE47" s="17">
        <f t="shared" ca="1" si="7"/>
        <v>1</v>
      </c>
      <c r="AG47" s="14">
        <f t="array" aca="1" ref="AG47" ca="1">SQRT(MMULT(MMULT(Z47:AD47,$N$10:$R$14), TRANSPOSE(Z47:AD47)))</f>
        <v>7.4114818804084798E-2</v>
      </c>
      <c r="AH47" s="16">
        <f t="array" aca="1" ref="AH47" ca="1">MMULT(Z47:AD47,$N$2:$N$6)</f>
        <v>1.4246598148257138E-2</v>
      </c>
    </row>
    <row r="48" spans="1:42" x14ac:dyDescent="0.25">
      <c r="A48" s="39">
        <v>45017</v>
      </c>
      <c r="B48" s="4">
        <v>108.220001</v>
      </c>
      <c r="C48" s="4">
        <v>329.92999300000002</v>
      </c>
      <c r="D48" s="4">
        <v>198.36999499999999</v>
      </c>
      <c r="E48" s="4">
        <v>101.44000200000001</v>
      </c>
      <c r="F48" s="4">
        <v>38.889999000000003</v>
      </c>
      <c r="G48" s="15">
        <f t="shared" si="8"/>
        <v>4.0576932692307659E-2</v>
      </c>
      <c r="H48" s="15">
        <f t="shared" si="8"/>
        <v>-4.5009892048428722E-2</v>
      </c>
      <c r="I48" s="15">
        <f t="shared" si="8"/>
        <v>-7.0577835972459634E-3</v>
      </c>
      <c r="J48" s="15">
        <f t="shared" si="8"/>
        <v>4.9534375876077348E-3</v>
      </c>
      <c r="K48" s="15">
        <f t="shared" si="8"/>
        <v>-4.6813726637591258E-2</v>
      </c>
      <c r="T48" s="14">
        <f t="shared" ca="1" si="9"/>
        <v>0.74304671660801802</v>
      </c>
      <c r="U48" s="15">
        <f t="shared" ca="1" si="9"/>
        <v>0.70553821426179775</v>
      </c>
      <c r="V48" s="15">
        <f t="shared" ca="1" si="9"/>
        <v>0.43432770328102299</v>
      </c>
      <c r="W48" s="15">
        <f t="shared" ca="1" si="9"/>
        <v>0.58140141962766756</v>
      </c>
      <c r="X48" s="16">
        <f t="shared" ca="1" si="9"/>
        <v>0.45843331294301748</v>
      </c>
      <c r="Z48" s="14">
        <f t="shared" ca="1" si="2"/>
        <v>0.25422885503836801</v>
      </c>
      <c r="AA48" s="15">
        <f t="shared" ca="1" si="3"/>
        <v>0.2413955521079495</v>
      </c>
      <c r="AB48" s="15">
        <f t="shared" ca="1" si="4"/>
        <v>0.14860254711929241</v>
      </c>
      <c r="AC48" s="15">
        <f t="shared" ca="1" si="5"/>
        <v>0.19892291282083394</v>
      </c>
      <c r="AD48" s="15">
        <f t="shared" ca="1" si="6"/>
        <v>0.15685013291355623</v>
      </c>
      <c r="AE48" s="17">
        <f t="shared" ca="1" si="7"/>
        <v>1.0000000000000002</v>
      </c>
      <c r="AG48" s="14">
        <f t="array" aca="1" ref="AG48" ca="1">SQRT(MMULT(MMULT(Z48:AD48,$N$10:$R$14), TRANSPOSE(Z48:AD48)))</f>
        <v>6.8480639296204321E-2</v>
      </c>
      <c r="AH48" s="16">
        <f t="array" aca="1" ref="AH48" ca="1">MMULT(Z48:AD48,$N$2:$N$6)</f>
        <v>1.3355952091961528E-2</v>
      </c>
    </row>
    <row r="49" spans="1:34" x14ac:dyDescent="0.25">
      <c r="A49" s="39">
        <v>45047</v>
      </c>
      <c r="B49" s="4">
        <v>123.370003</v>
      </c>
      <c r="C49" s="4">
        <v>395.23001099999999</v>
      </c>
      <c r="D49" s="4">
        <v>223.38000500000001</v>
      </c>
      <c r="E49" s="4">
        <v>101.91999800000001</v>
      </c>
      <c r="F49" s="4">
        <v>38.020000000000003</v>
      </c>
      <c r="G49" s="15">
        <f t="shared" si="8"/>
        <v>0.13999262483836053</v>
      </c>
      <c r="H49" s="15">
        <f t="shared" si="8"/>
        <v>0.19792082982889028</v>
      </c>
      <c r="I49" s="15">
        <f t="shared" si="8"/>
        <v>0.12607758547354919</v>
      </c>
      <c r="J49" s="15">
        <f t="shared" si="8"/>
        <v>4.7318216732684989E-3</v>
      </c>
      <c r="K49" s="15">
        <f t="shared" si="8"/>
        <v>-2.2370764267697716E-2</v>
      </c>
      <c r="T49" s="14">
        <f t="shared" ca="1" si="9"/>
        <v>0.82400528040499932</v>
      </c>
      <c r="U49" s="15">
        <f t="shared" ca="1" si="9"/>
        <v>0.1369415975781666</v>
      </c>
      <c r="V49" s="15">
        <f t="shared" ca="1" si="9"/>
        <v>0.5909278307409207</v>
      </c>
      <c r="W49" s="15">
        <f t="shared" ca="1" si="9"/>
        <v>0.54963144693780686</v>
      </c>
      <c r="X49" s="16">
        <f t="shared" ca="1" si="9"/>
        <v>0.9557452599085039</v>
      </c>
      <c r="Z49" s="14">
        <f t="shared" ca="1" si="2"/>
        <v>0.26952486675069964</v>
      </c>
      <c r="AA49" s="15">
        <f t="shared" ca="1" si="3"/>
        <v>4.4792389948936251E-2</v>
      </c>
      <c r="AB49" s="15">
        <f t="shared" ca="1" si="4"/>
        <v>0.19328728665603384</v>
      </c>
      <c r="AC49" s="15">
        <f t="shared" ca="1" si="5"/>
        <v>0.17977960338445406</v>
      </c>
      <c r="AD49" s="15">
        <f t="shared" ca="1" si="6"/>
        <v>0.31261585325987612</v>
      </c>
      <c r="AE49" s="17">
        <f t="shared" ca="1" si="7"/>
        <v>1</v>
      </c>
      <c r="AG49" s="14">
        <f t="array" aca="1" ref="AG49" ca="1">SQRT(MMULT(MMULT(Z49:AD49,$N$10:$R$14), TRANSPOSE(Z49:AD49)))</f>
        <v>6.214657255632508E-2</v>
      </c>
      <c r="AH49" s="16">
        <f t="array" aca="1" ref="AH49" ca="1">MMULT(Z49:AD49,$N$2:$N$6)</f>
        <v>1.1433226306672638E-2</v>
      </c>
    </row>
    <row r="50" spans="1:34" x14ac:dyDescent="0.25">
      <c r="A50" s="39">
        <v>45078</v>
      </c>
      <c r="B50" s="4">
        <v>121.08000199999999</v>
      </c>
      <c r="C50" s="4">
        <v>429.83999599999999</v>
      </c>
      <c r="D50" s="4">
        <v>212.16999799999999</v>
      </c>
      <c r="E50" s="4">
        <v>108.05999799999999</v>
      </c>
      <c r="F50" s="4">
        <v>36.290000999999997</v>
      </c>
      <c r="G50" s="15">
        <f t="shared" si="8"/>
        <v>-1.8562056774854774E-2</v>
      </c>
      <c r="H50" s="15">
        <f t="shared" si="8"/>
        <v>8.7569223077040056E-2</v>
      </c>
      <c r="I50" s="15">
        <f t="shared" si="8"/>
        <v>-5.0183573950587111E-2</v>
      </c>
      <c r="J50" s="15">
        <f t="shared" si="8"/>
        <v>6.0243329282639764E-2</v>
      </c>
      <c r="K50" s="15">
        <f t="shared" si="8"/>
        <v>-4.5502340873224786E-2</v>
      </c>
      <c r="T50" s="14">
        <f t="shared" ca="1" si="9"/>
        <v>0.51270255957072375</v>
      </c>
      <c r="U50" s="15">
        <f t="shared" ca="1" si="9"/>
        <v>0.95744123929840641</v>
      </c>
      <c r="V50" s="15">
        <f t="shared" ca="1" si="9"/>
        <v>0.78412522029578136</v>
      </c>
      <c r="W50" s="15">
        <f t="shared" ca="1" si="9"/>
        <v>0.58825098208261706</v>
      </c>
      <c r="X50" s="16">
        <f t="shared" ca="1" si="9"/>
        <v>0.94202329267838214</v>
      </c>
      <c r="Z50" s="14">
        <f t="shared" ca="1" si="2"/>
        <v>0.13547276903757383</v>
      </c>
      <c r="AA50" s="15">
        <f t="shared" ca="1" si="3"/>
        <v>0.25298726026864948</v>
      </c>
      <c r="AB50" s="15">
        <f t="shared" ca="1" si="4"/>
        <v>0.20719150486513951</v>
      </c>
      <c r="AC50" s="15">
        <f t="shared" ca="1" si="5"/>
        <v>0.15543513084570706</v>
      </c>
      <c r="AD50" s="15">
        <f t="shared" ca="1" si="6"/>
        <v>0.24891333498293017</v>
      </c>
      <c r="AE50" s="17">
        <f t="shared" ca="1" si="7"/>
        <v>1</v>
      </c>
      <c r="AG50" s="14">
        <f t="array" aca="1" ref="AG50" ca="1">SQRT(MMULT(MMULT(Z50:AD50,$N$10:$R$14), TRANSPOSE(Z50:AD50)))</f>
        <v>6.8417342600042036E-2</v>
      </c>
      <c r="AH50" s="16">
        <f t="array" aca="1" ref="AH50" ca="1">MMULT(Z50:AD50,$N$2:$N$6)</f>
        <v>1.1801066028196912E-2</v>
      </c>
    </row>
    <row r="51" spans="1:34" x14ac:dyDescent="0.25">
      <c r="T51" s="14">
        <f t="shared" ca="1" si="9"/>
        <v>0.26865516523230493</v>
      </c>
      <c r="U51" s="15">
        <f t="shared" ca="1" si="9"/>
        <v>0.22104255167579612</v>
      </c>
      <c r="V51" s="15">
        <f t="shared" ca="1" si="9"/>
        <v>0.86224266143737427</v>
      </c>
      <c r="W51" s="15">
        <f t="shared" ca="1" si="9"/>
        <v>7.2533221400952863E-2</v>
      </c>
      <c r="X51" s="16">
        <f t="shared" ca="1" si="9"/>
        <v>0.15113096215994437</v>
      </c>
      <c r="Z51" s="14">
        <f t="shared" ca="1" si="2"/>
        <v>0.17050925830479366</v>
      </c>
      <c r="AA51" s="15">
        <f t="shared" ca="1" si="3"/>
        <v>0.14029062686157109</v>
      </c>
      <c r="AB51" s="15">
        <f t="shared" ca="1" si="4"/>
        <v>0.54724559847308407</v>
      </c>
      <c r="AC51" s="15">
        <f t="shared" ca="1" si="5"/>
        <v>4.6035168439213375E-2</v>
      </c>
      <c r="AD51" s="15">
        <f t="shared" ca="1" si="6"/>
        <v>9.59193479213378E-2</v>
      </c>
      <c r="AE51" s="17">
        <f t="shared" ca="1" si="7"/>
        <v>1</v>
      </c>
      <c r="AG51" s="14">
        <f t="array" aca="1" ref="AG51" ca="1">SQRT(MMULT(MMULT(Z51:AD51,$N$10:$R$14), TRANSPOSE(Z51:AD51)))</f>
        <v>8.5424588907941787E-2</v>
      </c>
      <c r="AH51" s="16">
        <f t="array" aca="1" ref="AH51" ca="1">MMULT(Z51:AD51,$N$2:$N$6)</f>
        <v>1.3045451263031799E-2</v>
      </c>
    </row>
    <row r="52" spans="1:34" x14ac:dyDescent="0.25">
      <c r="D52" s="22"/>
      <c r="E52" s="22"/>
      <c r="F52" s="22"/>
      <c r="T52" s="14">
        <f t="shared" ca="1" si="9"/>
        <v>5.9119431803656641E-2</v>
      </c>
      <c r="U52" s="15">
        <f t="shared" ca="1" si="9"/>
        <v>0.7340670740935219</v>
      </c>
      <c r="V52" s="15">
        <f t="shared" ca="1" si="9"/>
        <v>4.5528582174085841E-2</v>
      </c>
      <c r="W52" s="15">
        <f t="shared" ca="1" si="9"/>
        <v>0.53186462372275956</v>
      </c>
      <c r="X52" s="16">
        <f t="shared" ca="1" si="9"/>
        <v>0.99594819677298596</v>
      </c>
      <c r="Z52" s="14">
        <f t="shared" ca="1" si="2"/>
        <v>2.498150627746237E-2</v>
      </c>
      <c r="AA52" s="15">
        <f t="shared" ca="1" si="3"/>
        <v>0.31018737257910362</v>
      </c>
      <c r="AB52" s="15">
        <f t="shared" ca="1" si="4"/>
        <v>1.9238557047761378E-2</v>
      </c>
      <c r="AC52" s="15">
        <f t="shared" ca="1" si="5"/>
        <v>0.22474470797380816</v>
      </c>
      <c r="AD52" s="15">
        <f t="shared" ca="1" si="6"/>
        <v>0.42084785612186459</v>
      </c>
      <c r="AE52" s="17">
        <f t="shared" ca="1" si="7"/>
        <v>1</v>
      </c>
      <c r="AG52" s="14">
        <f t="array" aca="1" ref="AG52" ca="1">SQRT(MMULT(MMULT(Z52:AD52,$N$10:$R$14), TRANSPOSE(Z52:AD52)))</f>
        <v>6.5119564286668763E-2</v>
      </c>
      <c r="AH52" s="16">
        <f t="array" aca="1" ref="AH52" ca="1">MMULT(Z52:AD52,$N$2:$N$6)</f>
        <v>9.7747250808433682E-3</v>
      </c>
    </row>
    <row r="53" spans="1:34" x14ac:dyDescent="0.25">
      <c r="D53" s="22"/>
      <c r="E53" s="22"/>
      <c r="F53" s="22"/>
      <c r="T53" s="14">
        <f t="shared" ca="1" si="9"/>
        <v>0.89387697370975816</v>
      </c>
      <c r="U53" s="15">
        <f t="shared" ca="1" si="9"/>
        <v>0.74598614118071882</v>
      </c>
      <c r="V53" s="15">
        <f t="shared" ca="1" si="9"/>
        <v>0.83016373106453478</v>
      </c>
      <c r="W53" s="15">
        <f t="shared" ca="1" si="9"/>
        <v>0.92680530368691061</v>
      </c>
      <c r="X53" s="16">
        <f t="shared" ca="1" si="9"/>
        <v>0.83376644003671496</v>
      </c>
      <c r="Z53" s="14">
        <f t="shared" ca="1" si="2"/>
        <v>0.2112885339418738</v>
      </c>
      <c r="AA53" s="15">
        <f t="shared" ca="1" si="3"/>
        <v>0.1763311090304564</v>
      </c>
      <c r="AB53" s="15">
        <f t="shared" ca="1" si="4"/>
        <v>0.19622843280141955</v>
      </c>
      <c r="AC53" s="15">
        <f t="shared" ca="1" si="5"/>
        <v>0.21907190768418239</v>
      </c>
      <c r="AD53" s="15">
        <f t="shared" ca="1" si="6"/>
        <v>0.19708001654206792</v>
      </c>
      <c r="AE53" s="17">
        <f t="shared" ca="1" si="7"/>
        <v>1</v>
      </c>
      <c r="AG53" s="14">
        <f t="array" aca="1" ref="AG53" ca="1">SQRT(MMULT(MMULT(Z53:AD53,$N$10:$R$14), TRANSPOSE(Z53:AD53)))</f>
        <v>6.6116982936930482E-2</v>
      </c>
      <c r="AH53" s="16">
        <f t="array" aca="1" ref="AH53" ca="1">MMULT(Z53:AD53,$N$2:$N$6)</f>
        <v>1.2595718516016095E-2</v>
      </c>
    </row>
    <row r="54" spans="1:34" x14ac:dyDescent="0.25">
      <c r="T54" s="14">
        <f t="shared" ca="1" si="9"/>
        <v>0.6074378038888717</v>
      </c>
      <c r="U54" s="15">
        <f t="shared" ca="1" si="9"/>
        <v>0.2070016247540365</v>
      </c>
      <c r="V54" s="15">
        <f t="shared" ca="1" si="9"/>
        <v>0.48149908235246441</v>
      </c>
      <c r="W54" s="15">
        <f t="shared" ca="1" si="9"/>
        <v>0.19918245697788783</v>
      </c>
      <c r="X54" s="16">
        <f t="shared" ca="1" si="9"/>
        <v>0.88581156028109576</v>
      </c>
      <c r="Z54" s="14">
        <f t="shared" ca="1" si="2"/>
        <v>0.25512600490793025</v>
      </c>
      <c r="AA54" s="15">
        <f t="shared" ca="1" si="3"/>
        <v>8.6941407325727624E-2</v>
      </c>
      <c r="AB54" s="15">
        <f t="shared" ca="1" si="4"/>
        <v>0.20223130081955251</v>
      </c>
      <c r="AC54" s="15">
        <f t="shared" ca="1" si="5"/>
        <v>8.3657329476666736E-2</v>
      </c>
      <c r="AD54" s="15">
        <f t="shared" ca="1" si="6"/>
        <v>0.37204395747012281</v>
      </c>
      <c r="AE54" s="17">
        <f t="shared" ca="1" si="7"/>
        <v>1</v>
      </c>
      <c r="AG54" s="14">
        <f t="array" aca="1" ref="AG54" ca="1">SQRT(MMULT(MMULT(Z54:AD54,$N$10:$R$14), TRANSPOSE(Z54:AD54)))</f>
        <v>6.3734339422062913E-2</v>
      </c>
      <c r="AH54" s="16">
        <f t="array" aca="1" ref="AH54" ca="1">MMULT(Z54:AD54,$N$2:$N$6)</f>
        <v>1.0778053074617853E-2</v>
      </c>
    </row>
    <row r="55" spans="1:34" x14ac:dyDescent="0.25">
      <c r="T55" s="14">
        <f t="shared" ca="1" si="9"/>
        <v>0.33975621929266464</v>
      </c>
      <c r="U55" s="15">
        <f t="shared" ca="1" si="9"/>
        <v>0.11767105439999437</v>
      </c>
      <c r="V55" s="15">
        <f t="shared" ca="1" si="9"/>
        <v>3.9306610145678489E-3</v>
      </c>
      <c r="W55" s="15">
        <f t="shared" ca="1" si="9"/>
        <v>0.76380411086433531</v>
      </c>
      <c r="X55" s="16">
        <f t="shared" ca="1" si="9"/>
        <v>0.34097993213398514</v>
      </c>
      <c r="Z55" s="14">
        <f t="shared" ca="1" si="2"/>
        <v>0.21693832623682011</v>
      </c>
      <c r="AA55" s="15">
        <f t="shared" ca="1" si="3"/>
        <v>7.5134346741913258E-2</v>
      </c>
      <c r="AB55" s="15">
        <f t="shared" ca="1" si="4"/>
        <v>2.5097731051985498E-3</v>
      </c>
      <c r="AC55" s="15">
        <f t="shared" ca="1" si="5"/>
        <v>0.48769787269436138</v>
      </c>
      <c r="AD55" s="15">
        <f t="shared" ca="1" si="6"/>
        <v>0.21771968122170679</v>
      </c>
      <c r="AE55" s="17">
        <f t="shared" ca="1" si="7"/>
        <v>1</v>
      </c>
      <c r="AG55" s="14">
        <f t="array" aca="1" ref="AG55" ca="1">SQRT(MMULT(MMULT(Z55:AD55,$N$10:$R$14), TRANSPOSE(Z55:AD55)))</f>
        <v>6.1251224444738607E-2</v>
      </c>
      <c r="AH55" s="16">
        <f t="array" aca="1" ref="AH55" ca="1">MMULT(Z55:AD55,$N$2:$N$6)</f>
        <v>1.249180261146195E-2</v>
      </c>
    </row>
    <row r="56" spans="1:34" x14ac:dyDescent="0.25">
      <c r="T56" s="14">
        <f t="shared" ca="1" si="9"/>
        <v>0.43936825375062294</v>
      </c>
      <c r="U56" s="15">
        <f t="shared" ca="1" si="9"/>
        <v>4.9926541150330017E-2</v>
      </c>
      <c r="V56" s="15">
        <f t="shared" ca="1" si="9"/>
        <v>0.20430327247235558</v>
      </c>
      <c r="W56" s="15">
        <f t="shared" ca="1" si="9"/>
        <v>0.69090460048476043</v>
      </c>
      <c r="X56" s="16">
        <f t="shared" ca="1" si="9"/>
        <v>0.28039082115492497</v>
      </c>
      <c r="Z56" s="14">
        <f t="shared" ca="1" si="2"/>
        <v>0.26390171902894255</v>
      </c>
      <c r="AA56" s="15">
        <f t="shared" ca="1" si="3"/>
        <v>2.9987828939092187E-2</v>
      </c>
      <c r="AB56" s="15">
        <f t="shared" ca="1" si="4"/>
        <v>0.12271251814040884</v>
      </c>
      <c r="AC56" s="15">
        <f t="shared" ca="1" si="5"/>
        <v>0.41498426478582268</v>
      </c>
      <c r="AD56" s="15">
        <f t="shared" ca="1" si="6"/>
        <v>0.1684136691057338</v>
      </c>
      <c r="AE56" s="17">
        <f t="shared" ca="1" si="7"/>
        <v>1</v>
      </c>
      <c r="AG56" s="14">
        <f t="array" aca="1" ref="AG56" ca="1">SQRT(MMULT(MMULT(Z56:AD56,$N$10:$R$14), TRANSPOSE(Z56:AD56)))</f>
        <v>6.2473401718878822E-2</v>
      </c>
      <c r="AH56" s="16">
        <f t="array" aca="1" ref="AH56" ca="1">MMULT(Z56:AD56,$N$2:$N$6)</f>
        <v>1.3022303758120982E-2</v>
      </c>
    </row>
    <row r="57" spans="1:34" x14ac:dyDescent="0.25">
      <c r="T57" s="14">
        <f t="shared" ca="1" si="9"/>
        <v>0.25804500268859565</v>
      </c>
      <c r="U57" s="15">
        <f t="shared" ca="1" si="9"/>
        <v>0.34575947967522402</v>
      </c>
      <c r="V57" s="15">
        <f t="shared" ca="1" si="9"/>
        <v>0.6336525352747433</v>
      </c>
      <c r="W57" s="15">
        <f t="shared" ca="1" si="9"/>
        <v>9.4510122837356048E-2</v>
      </c>
      <c r="X57" s="16">
        <f t="shared" ca="1" si="9"/>
        <v>0.61767112214900499</v>
      </c>
      <c r="Z57" s="14">
        <f t="shared" ca="1" si="2"/>
        <v>0.13235532336197228</v>
      </c>
      <c r="AA57" s="15">
        <f t="shared" ca="1" si="3"/>
        <v>0.17734545238648819</v>
      </c>
      <c r="AB57" s="15">
        <f t="shared" ca="1" si="4"/>
        <v>0.3250103095646143</v>
      </c>
      <c r="AC57" s="15">
        <f t="shared" ca="1" si="5"/>
        <v>4.847572221428962E-2</v>
      </c>
      <c r="AD57" s="15">
        <f t="shared" ca="1" si="6"/>
        <v>0.31681319247263562</v>
      </c>
      <c r="AE57" s="17">
        <f t="shared" ca="1" si="7"/>
        <v>1</v>
      </c>
      <c r="AG57" s="14">
        <f t="array" aca="1" ref="AG57" ca="1">SQRT(MMULT(MMULT(Z57:AD57,$N$10:$R$14), TRANSPOSE(Z57:AD57)))</f>
        <v>7.0097767526823868E-2</v>
      </c>
      <c r="AH57" s="16">
        <f t="array" aca="1" ref="AH57" ca="1">MMULT(Z57:AD57,$N$2:$N$6)</f>
        <v>1.0818238887030106E-2</v>
      </c>
    </row>
    <row r="58" spans="1:34" x14ac:dyDescent="0.25">
      <c r="T58" s="14">
        <f t="shared" ca="1" si="9"/>
        <v>0.3081374519362241</v>
      </c>
      <c r="U58" s="15">
        <f t="shared" ca="1" si="9"/>
        <v>0.93326515774291607</v>
      </c>
      <c r="V58" s="15">
        <f t="shared" ca="1" si="9"/>
        <v>0.65809010655198452</v>
      </c>
      <c r="W58" s="15">
        <f t="shared" ca="1" si="9"/>
        <v>0.43075374550052503</v>
      </c>
      <c r="X58" s="16">
        <f t="shared" ca="1" si="9"/>
        <v>0.43779230245769041</v>
      </c>
      <c r="Z58" s="14">
        <f t="shared" ca="1" si="2"/>
        <v>0.11131977482492612</v>
      </c>
      <c r="AA58" s="15">
        <f t="shared" ca="1" si="3"/>
        <v>0.33715754628033046</v>
      </c>
      <c r="AB58" s="15">
        <f t="shared" ca="1" si="4"/>
        <v>0.23774598646009773</v>
      </c>
      <c r="AC58" s="15">
        <f t="shared" ca="1" si="5"/>
        <v>0.15561694838716519</v>
      </c>
      <c r="AD58" s="15">
        <f t="shared" ca="1" si="6"/>
        <v>0.15815974404748057</v>
      </c>
      <c r="AE58" s="17">
        <f t="shared" ca="1" si="7"/>
        <v>1</v>
      </c>
      <c r="AG58" s="14">
        <f t="array" aca="1" ref="AG58" ca="1">SQRT(MMULT(MMULT(Z58:AD58,$N$10:$R$14), TRANSPOSE(Z58:AD58)))</f>
        <v>7.552510183068635E-2</v>
      </c>
      <c r="AH58" s="16">
        <f t="array" aca="1" ref="AH58" ca="1">MMULT(Z58:AD58,$N$2:$N$6)</f>
        <v>1.274845492206848E-2</v>
      </c>
    </row>
    <row r="59" spans="1:34" x14ac:dyDescent="0.25">
      <c r="T59" s="14">
        <f t="shared" ca="1" si="9"/>
        <v>0.83008401521066388</v>
      </c>
      <c r="U59" s="15">
        <f t="shared" ca="1" si="9"/>
        <v>0.60443462051015573</v>
      </c>
      <c r="V59" s="15">
        <f t="shared" ca="1" si="9"/>
        <v>0.72211498282305464</v>
      </c>
      <c r="W59" s="15">
        <f t="shared" ca="1" si="9"/>
        <v>0.27140731646910199</v>
      </c>
      <c r="X59" s="16">
        <f t="shared" ca="1" si="9"/>
        <v>0.56726013315596646</v>
      </c>
      <c r="Z59" s="14">
        <f t="shared" ca="1" si="2"/>
        <v>0.27712874142501559</v>
      </c>
      <c r="AA59" s="15">
        <f t="shared" ca="1" si="3"/>
        <v>0.20179427935758479</v>
      </c>
      <c r="AB59" s="15">
        <f t="shared" ca="1" si="4"/>
        <v>0.24108260451577601</v>
      </c>
      <c r="AC59" s="15">
        <f t="shared" ca="1" si="5"/>
        <v>9.061103050820063E-2</v>
      </c>
      <c r="AD59" s="15">
        <f t="shared" ca="1" si="6"/>
        <v>0.18938334419342301</v>
      </c>
      <c r="AE59" s="17">
        <f t="shared" ca="1" si="7"/>
        <v>1</v>
      </c>
      <c r="AG59" s="14">
        <f t="array" aca="1" ref="AG59" ca="1">SQRT(MMULT(MMULT(Z59:AD59,$N$10:$R$14), TRANSPOSE(Z59:AD59)))</f>
        <v>7.1002831289977072E-2</v>
      </c>
      <c r="AH59" s="16">
        <f t="array" aca="1" ref="AH59" ca="1">MMULT(Z59:AD59,$N$2:$N$6)</f>
        <v>1.2943230125659219E-2</v>
      </c>
    </row>
    <row r="60" spans="1:34" x14ac:dyDescent="0.25">
      <c r="T60" s="14">
        <f t="shared" ca="1" si="9"/>
        <v>0.29494204738798002</v>
      </c>
      <c r="U60" s="15">
        <f t="shared" ca="1" si="9"/>
        <v>0.24918594002261296</v>
      </c>
      <c r="V60" s="15">
        <f t="shared" ca="1" si="9"/>
        <v>3.7312636854913261E-2</v>
      </c>
      <c r="W60" s="15">
        <f t="shared" ca="1" si="9"/>
        <v>0.62015261431673407</v>
      </c>
      <c r="X60" s="16">
        <f t="shared" ca="1" si="9"/>
        <v>7.1890030798031912E-2</v>
      </c>
      <c r="Z60" s="14">
        <f t="shared" ca="1" si="2"/>
        <v>0.23160260875002353</v>
      </c>
      <c r="AA60" s="15">
        <f t="shared" ca="1" si="3"/>
        <v>0.1956727237915554</v>
      </c>
      <c r="AB60" s="15">
        <f t="shared" ca="1" si="4"/>
        <v>2.9299667888900559E-2</v>
      </c>
      <c r="AC60" s="15">
        <f t="shared" ca="1" si="5"/>
        <v>0.4869735074089549</v>
      </c>
      <c r="AD60" s="15">
        <f t="shared" ca="1" si="6"/>
        <v>5.6451492160565622E-2</v>
      </c>
      <c r="AE60" s="17">
        <f t="shared" ca="1" si="7"/>
        <v>1</v>
      </c>
      <c r="AG60" s="14">
        <f t="array" aca="1" ref="AG60" ca="1">SQRT(MMULT(MMULT(Z60:AD60,$N$10:$R$14), TRANSPOSE(Z60:AD60)))</f>
        <v>6.7012711239060177E-2</v>
      </c>
      <c r="AH60" s="16">
        <f t="array" aca="1" ref="AH60" ca="1">MMULT(Z60:AD60,$N$2:$N$6)</f>
        <v>1.4417224493001753E-2</v>
      </c>
    </row>
    <row r="61" spans="1:34" x14ac:dyDescent="0.25">
      <c r="T61" s="14">
        <f t="shared" ca="1" si="9"/>
        <v>0.63501030498022082</v>
      </c>
      <c r="U61" s="15">
        <f t="shared" ca="1" si="9"/>
        <v>0.77793293074669656</v>
      </c>
      <c r="V61" s="15">
        <f t="shared" ca="1" si="9"/>
        <v>0.16042001960400087</v>
      </c>
      <c r="W61" s="15">
        <f t="shared" ca="1" si="9"/>
        <v>0.32026563109078487</v>
      </c>
      <c r="X61" s="16">
        <f t="shared" ca="1" si="9"/>
        <v>0.35434830940368045</v>
      </c>
      <c r="Z61" s="14">
        <f t="shared" ca="1" si="2"/>
        <v>0.28248075921742871</v>
      </c>
      <c r="AA61" s="15">
        <f t="shared" ca="1" si="3"/>
        <v>0.34605908467014723</v>
      </c>
      <c r="AB61" s="15">
        <f t="shared" ca="1" si="4"/>
        <v>7.1361942595285041E-2</v>
      </c>
      <c r="AC61" s="15">
        <f t="shared" ca="1" si="5"/>
        <v>0.14246836297340365</v>
      </c>
      <c r="AD61" s="15">
        <f t="shared" ca="1" si="6"/>
        <v>0.15762985054373532</v>
      </c>
      <c r="AE61" s="17">
        <f t="shared" ca="1" si="7"/>
        <v>1</v>
      </c>
      <c r="AG61" s="14">
        <f t="array" aca="1" ref="AG61" ca="1">SQRT(MMULT(MMULT(Z61:AD61,$N$10:$R$14), TRANSPOSE(Z61:AD61)))</f>
        <v>7.2114942317958453E-2</v>
      </c>
      <c r="AH61" s="16">
        <f t="array" aca="1" ref="AH61" ca="1">MMULT(Z61:AD61,$N$2:$N$6)</f>
        <v>1.3699775820115612E-2</v>
      </c>
    </row>
    <row r="62" spans="1:34" x14ac:dyDescent="0.25">
      <c r="T62" s="14">
        <f t="shared" ca="1" si="9"/>
        <v>0.15107638274749335</v>
      </c>
      <c r="U62" s="15">
        <f t="shared" ca="1" si="9"/>
        <v>0.63247676166284628</v>
      </c>
      <c r="V62" s="15">
        <f t="shared" ca="1" si="9"/>
        <v>0.67556258472800979</v>
      </c>
      <c r="W62" s="15">
        <f t="shared" ca="1" si="9"/>
        <v>0.95104168742736017</v>
      </c>
      <c r="X62" s="16">
        <f t="shared" ca="1" si="9"/>
        <v>0.6558184260877985</v>
      </c>
      <c r="Z62" s="14">
        <f t="shared" ca="1" si="2"/>
        <v>4.9275137998719964E-2</v>
      </c>
      <c r="AA62" s="15">
        <f t="shared" ca="1" si="3"/>
        <v>0.20628889271203682</v>
      </c>
      <c r="AB62" s="15">
        <f t="shared" ca="1" si="4"/>
        <v>0.22034178330098356</v>
      </c>
      <c r="AC62" s="15">
        <f t="shared" ca="1" si="5"/>
        <v>0.31019216596444632</v>
      </c>
      <c r="AD62" s="15">
        <f t="shared" ca="1" si="6"/>
        <v>0.21390202002381328</v>
      </c>
      <c r="AE62" s="17">
        <f t="shared" ca="1" si="7"/>
        <v>1</v>
      </c>
      <c r="AG62" s="14">
        <f t="array" aca="1" ref="AG62" ca="1">SQRT(MMULT(MMULT(Z62:AD62,$N$10:$R$14), TRANSPOSE(Z62:AD62)))</f>
        <v>6.677228591813536E-2</v>
      </c>
      <c r="AH62" s="16">
        <f t="array" aca="1" ref="AH62" ca="1">MMULT(Z62:AD62,$N$2:$N$6)</f>
        <v>1.1728176828598079E-2</v>
      </c>
    </row>
    <row r="63" spans="1:34" x14ac:dyDescent="0.25">
      <c r="T63" s="14">
        <f t="shared" ca="1" si="9"/>
        <v>0.33465233859237242</v>
      </c>
      <c r="U63" s="15">
        <f t="shared" ca="1" si="9"/>
        <v>0.56520429365986813</v>
      </c>
      <c r="V63" s="15">
        <f t="shared" ca="1" si="9"/>
        <v>0.904429707136017</v>
      </c>
      <c r="W63" s="15">
        <f t="shared" ca="1" si="9"/>
        <v>9.6336405669563696E-3</v>
      </c>
      <c r="X63" s="16">
        <f t="shared" ca="1" si="9"/>
        <v>0.30911347988868998</v>
      </c>
      <c r="Z63" s="14">
        <f t="shared" ca="1" si="2"/>
        <v>0.15762932846898126</v>
      </c>
      <c r="AA63" s="15">
        <f t="shared" ca="1" si="3"/>
        <v>0.26622486378590793</v>
      </c>
      <c r="AB63" s="15">
        <f t="shared" ca="1" si="4"/>
        <v>0.42600822089846635</v>
      </c>
      <c r="AC63" s="15">
        <f t="shared" ca="1" si="5"/>
        <v>4.5376772194936034E-3</v>
      </c>
      <c r="AD63" s="15">
        <f t="shared" ca="1" si="6"/>
        <v>0.14559990962715094</v>
      </c>
      <c r="AE63" s="17">
        <f t="shared" ca="1" si="7"/>
        <v>1</v>
      </c>
      <c r="AG63" s="14">
        <f t="array" aca="1" ref="AG63" ca="1">SQRT(MMULT(MMULT(Z63:AD63,$N$10:$R$14), TRANSPOSE(Z63:AD63)))</f>
        <v>8.3287653980952794E-2</v>
      </c>
      <c r="AH63" s="16">
        <f t="array" aca="1" ref="AH63" ca="1">MMULT(Z63:AD63,$N$2:$N$6)</f>
        <v>1.2766632273949655E-2</v>
      </c>
    </row>
    <row r="64" spans="1:34" x14ac:dyDescent="0.25">
      <c r="T64" s="14">
        <f t="shared" ca="1" si="9"/>
        <v>0.91464598121934892</v>
      </c>
      <c r="U64" s="15">
        <f t="shared" ca="1" si="9"/>
        <v>0.60650319391550023</v>
      </c>
      <c r="V64" s="15">
        <f t="shared" ca="1" si="9"/>
        <v>0.93357971895370295</v>
      </c>
      <c r="W64" s="15">
        <f t="shared" ca="1" si="9"/>
        <v>0.36677132281296598</v>
      </c>
      <c r="X64" s="16">
        <f t="shared" ca="1" si="9"/>
        <v>0.90583006458516901</v>
      </c>
      <c r="Z64" s="14">
        <f t="shared" ca="1" si="2"/>
        <v>0.24538903508559812</v>
      </c>
      <c r="AA64" s="15">
        <f t="shared" ca="1" si="3"/>
        <v>0.16271785651192405</v>
      </c>
      <c r="AB64" s="15">
        <f t="shared" ca="1" si="4"/>
        <v>0.25046873994255597</v>
      </c>
      <c r="AC64" s="15">
        <f t="shared" ca="1" si="5"/>
        <v>9.8400542778483036E-2</v>
      </c>
      <c r="AD64" s="15">
        <f t="shared" ca="1" si="6"/>
        <v>0.24302382568143885</v>
      </c>
      <c r="AE64" s="17">
        <f t="shared" ca="1" si="7"/>
        <v>1</v>
      </c>
      <c r="AG64" s="14">
        <f t="array" aca="1" ref="AG64" ca="1">SQRT(MMULT(MMULT(Z64:AD64,$N$10:$R$14), TRANSPOSE(Z64:AD64)))</f>
        <v>6.8303756478011263E-2</v>
      </c>
      <c r="AH64" s="16">
        <f t="array" aca="1" ref="AH64" ca="1">MMULT(Z64:AD64,$N$2:$N$6)</f>
        <v>1.2166822955011874E-2</v>
      </c>
    </row>
    <row r="65" spans="20:34" x14ac:dyDescent="0.25">
      <c r="T65" s="14">
        <f t="shared" ca="1" si="9"/>
        <v>0.38422635995807353</v>
      </c>
      <c r="U65" s="15">
        <f t="shared" ca="1" si="9"/>
        <v>4.8258640580152723E-2</v>
      </c>
      <c r="V65" s="15">
        <f t="shared" ca="1" si="9"/>
        <v>0.32667109852437071</v>
      </c>
      <c r="W65" s="15">
        <f t="shared" ca="1" si="9"/>
        <v>0.50539018443422012</v>
      </c>
      <c r="X65" s="16">
        <f t="shared" ca="1" si="9"/>
        <v>0.89576691293204358</v>
      </c>
      <c r="Z65" s="14">
        <f t="shared" ca="1" si="2"/>
        <v>0.17785678511487357</v>
      </c>
      <c r="AA65" s="15">
        <f t="shared" ca="1" si="3"/>
        <v>2.2338724153482661E-2</v>
      </c>
      <c r="AB65" s="15">
        <f t="shared" ca="1" si="4"/>
        <v>0.15121469380661076</v>
      </c>
      <c r="AC65" s="15">
        <f t="shared" ca="1" si="5"/>
        <v>0.23394301588754041</v>
      </c>
      <c r="AD65" s="15">
        <f t="shared" ca="1" si="6"/>
        <v>0.41464678103749264</v>
      </c>
      <c r="AE65" s="17">
        <f t="shared" ca="1" si="7"/>
        <v>1</v>
      </c>
      <c r="AG65" s="14">
        <f t="array" aca="1" ref="AG65" ca="1">SQRT(MMULT(MMULT(Z65:AD65,$N$10:$R$14), TRANSPOSE(Z65:AD65)))</f>
        <v>6.0159283627671971E-2</v>
      </c>
      <c r="AH65" s="16">
        <f t="array" aca="1" ref="AH65" ca="1">MMULT(Z65:AD65,$N$2:$N$6)</f>
        <v>9.9612607773162717E-3</v>
      </c>
    </row>
    <row r="66" spans="20:34" x14ac:dyDescent="0.25">
      <c r="T66" s="14">
        <f t="shared" ca="1" si="9"/>
        <v>4.0226500438021673E-2</v>
      </c>
      <c r="U66" s="15">
        <f t="shared" ca="1" si="9"/>
        <v>0.95516935264826819</v>
      </c>
      <c r="V66" s="15">
        <f t="shared" ca="1" si="9"/>
        <v>0.99151804372363794</v>
      </c>
      <c r="W66" s="15">
        <f t="shared" ca="1" si="9"/>
        <v>0.73421786448524906</v>
      </c>
      <c r="X66" s="16">
        <f t="shared" ca="1" si="9"/>
        <v>0.61285745513182632</v>
      </c>
      <c r="Z66" s="14">
        <f t="shared" ca="1" si="2"/>
        <v>1.2065576049202683E-2</v>
      </c>
      <c r="AA66" s="15">
        <f t="shared" ca="1" si="3"/>
        <v>0.28649443373782468</v>
      </c>
      <c r="AB66" s="15">
        <f t="shared" ca="1" si="4"/>
        <v>0.29739689583826429</v>
      </c>
      <c r="AC66" s="15">
        <f t="shared" ca="1" si="5"/>
        <v>0.22022202737419219</v>
      </c>
      <c r="AD66" s="15">
        <f t="shared" ca="1" si="6"/>
        <v>0.18382106700051609</v>
      </c>
      <c r="AE66" s="17">
        <f t="shared" ca="1" si="7"/>
        <v>0.99999999999999978</v>
      </c>
      <c r="AG66" s="14">
        <f t="array" aca="1" ref="AG66" ca="1">SQRT(MMULT(MMULT(Z66:AD66,$N$10:$R$14), TRANSPOSE(Z66:AD66)))</f>
        <v>7.3625893726790084E-2</v>
      </c>
      <c r="AH66" s="16">
        <f t="array" aca="1" ref="AH66" ca="1">MMULT(Z66:AD66,$N$2:$N$6)</f>
        <v>1.1907112936006319E-2</v>
      </c>
    </row>
    <row r="67" spans="20:34" x14ac:dyDescent="0.25">
      <c r="T67" s="14">
        <f t="shared" ref="T67:X98" ca="1" si="10">RAND()</f>
        <v>0.87999522073021319</v>
      </c>
      <c r="U67" s="15">
        <f t="shared" ca="1" si="10"/>
        <v>0.79307074024334312</v>
      </c>
      <c r="V67" s="15">
        <f t="shared" ca="1" si="10"/>
        <v>0.63036134606975058</v>
      </c>
      <c r="W67" s="15">
        <f t="shared" ca="1" si="10"/>
        <v>0.34503873653734252</v>
      </c>
      <c r="X67" s="16">
        <f t="shared" ca="1" si="10"/>
        <v>0.70201469896927615</v>
      </c>
      <c r="Z67" s="14">
        <f t="shared" ref="Z67:Z130" ca="1" si="11">T67/SUM(T67:X67)</f>
        <v>0.26264744923156363</v>
      </c>
      <c r="AA67" s="15">
        <f t="shared" ref="AA67:AA130" ca="1" si="12">U67/SUM(T67:X67)</f>
        <v>0.23670356619920954</v>
      </c>
      <c r="AB67" s="15">
        <f t="shared" ref="AB67:AB130" ca="1" si="13">V67/SUM(T67:X67)</f>
        <v>0.1881405668340019</v>
      </c>
      <c r="AC67" s="15">
        <f t="shared" ref="AC67:AC130" ca="1" si="14">W67/SUM(T67:X67)</f>
        <v>0.10298185933602663</v>
      </c>
      <c r="AD67" s="15">
        <f t="shared" ref="AD67:AD130" ca="1" si="15">X67/SUM(T67:X67)</f>
        <v>0.20952655839919826</v>
      </c>
      <c r="AE67" s="17">
        <f t="shared" ref="AE67:AE130" ca="1" si="16">SUM(Z67:AD67)</f>
        <v>1</v>
      </c>
      <c r="AG67" s="14">
        <f t="array" aca="1" ref="AG67" ca="1">SQRT(MMULT(MMULT(Z67:AD67,$N$10:$R$14), TRANSPOSE(Z67:AD67)))</f>
        <v>6.967397642698385E-2</v>
      </c>
      <c r="AH67" s="16">
        <f t="array" aca="1" ref="AH67" ca="1">MMULT(Z67:AD67,$N$2:$N$6)</f>
        <v>1.277322906226009E-2</v>
      </c>
    </row>
    <row r="68" spans="20:34" x14ac:dyDescent="0.25">
      <c r="T68" s="14">
        <f t="shared" ca="1" si="10"/>
        <v>0.92368294419386765</v>
      </c>
      <c r="U68" s="15">
        <f t="shared" ca="1" si="10"/>
        <v>0.79765396402412025</v>
      </c>
      <c r="V68" s="15">
        <f t="shared" ca="1" si="10"/>
        <v>0.3344856473826282</v>
      </c>
      <c r="W68" s="15">
        <f t="shared" ca="1" si="10"/>
        <v>0.70025012688034161</v>
      </c>
      <c r="X68" s="16">
        <f t="shared" ca="1" si="10"/>
        <v>0.87198737294182382</v>
      </c>
      <c r="Z68" s="14">
        <f t="shared" ca="1" si="11"/>
        <v>0.2545941715637422</v>
      </c>
      <c r="AA68" s="15">
        <f t="shared" ca="1" si="12"/>
        <v>0.21985687994108158</v>
      </c>
      <c r="AB68" s="15">
        <f t="shared" ca="1" si="13"/>
        <v>9.2194076799439931E-2</v>
      </c>
      <c r="AC68" s="15">
        <f t="shared" ca="1" si="14"/>
        <v>0.19300951918744927</v>
      </c>
      <c r="AD68" s="15">
        <f t="shared" ca="1" si="15"/>
        <v>0.24034535250828704</v>
      </c>
      <c r="AE68" s="17">
        <f t="shared" ca="1" si="16"/>
        <v>1</v>
      </c>
      <c r="AG68" s="14">
        <f t="array" aca="1" ref="AG68" ca="1">SQRT(MMULT(MMULT(Z68:AD68,$N$10:$R$14), TRANSPOSE(Z68:AD68)))</f>
        <v>6.4407784943178281E-2</v>
      </c>
      <c r="AH68" s="16">
        <f t="array" aca="1" ref="AH68" ca="1">MMULT(Z68:AD68,$N$2:$N$6)</f>
        <v>1.2497951246694516E-2</v>
      </c>
    </row>
    <row r="69" spans="20:34" x14ac:dyDescent="0.25">
      <c r="T69" s="14">
        <f t="shared" ca="1" si="10"/>
        <v>0.4610306827712245</v>
      </c>
      <c r="U69" s="15">
        <f t="shared" ca="1" si="10"/>
        <v>0.89022500992179632</v>
      </c>
      <c r="V69" s="15">
        <f t="shared" ca="1" si="10"/>
        <v>0.26772307861877087</v>
      </c>
      <c r="W69" s="15">
        <f t="shared" ca="1" si="10"/>
        <v>0.63758814125710894</v>
      </c>
      <c r="X69" s="16">
        <f t="shared" ca="1" si="10"/>
        <v>0.70163016404470913</v>
      </c>
      <c r="Z69" s="14">
        <f t="shared" ca="1" si="11"/>
        <v>0.15584853572331578</v>
      </c>
      <c r="AA69" s="15">
        <f t="shared" ca="1" si="12"/>
        <v>0.30093499076162961</v>
      </c>
      <c r="AB69" s="15">
        <f t="shared" ca="1" si="13"/>
        <v>9.0502110469680513E-2</v>
      </c>
      <c r="AC69" s="15">
        <f t="shared" ca="1" si="14"/>
        <v>0.21553267910973217</v>
      </c>
      <c r="AD69" s="15">
        <f t="shared" ca="1" si="15"/>
        <v>0.23718168393564193</v>
      </c>
      <c r="AE69" s="17">
        <f t="shared" ca="1" si="16"/>
        <v>1</v>
      </c>
      <c r="AG69" s="14">
        <f t="array" aca="1" ref="AG69" ca="1">SQRT(MMULT(MMULT(Z69:AD69,$N$10:$R$14), TRANSPOSE(Z69:AD69)))</f>
        <v>6.7066265443216283E-2</v>
      </c>
      <c r="AH69" s="16">
        <f t="array" aca="1" ref="AH69" ca="1">MMULT(Z69:AD69,$N$2:$N$6)</f>
        <v>1.2216375822056586E-2</v>
      </c>
    </row>
    <row r="70" spans="20:34" x14ac:dyDescent="0.25">
      <c r="T70" s="14">
        <f t="shared" ca="1" si="10"/>
        <v>0.39300559879358898</v>
      </c>
      <c r="U70" s="15">
        <f t="shared" ca="1" si="10"/>
        <v>0.45732056183442893</v>
      </c>
      <c r="V70" s="15">
        <f t="shared" ca="1" si="10"/>
        <v>0.19518052453299817</v>
      </c>
      <c r="W70" s="15">
        <f t="shared" ca="1" si="10"/>
        <v>0.38024547389371244</v>
      </c>
      <c r="X70" s="16">
        <f t="shared" ca="1" si="10"/>
        <v>9.2452974695886203E-2</v>
      </c>
      <c r="Z70" s="14">
        <f t="shared" ca="1" si="11"/>
        <v>0.25886198778863134</v>
      </c>
      <c r="AA70" s="15">
        <f t="shared" ca="1" si="12"/>
        <v>0.30122448651234102</v>
      </c>
      <c r="AB70" s="15">
        <f t="shared" ca="1" si="13"/>
        <v>0.12856004777879981</v>
      </c>
      <c r="AC70" s="15">
        <f t="shared" ca="1" si="14"/>
        <v>0.2504572441764466</v>
      </c>
      <c r="AD70" s="15">
        <f t="shared" ca="1" si="15"/>
        <v>6.0896233743781315E-2</v>
      </c>
      <c r="AE70" s="17">
        <f t="shared" ca="1" si="16"/>
        <v>1</v>
      </c>
      <c r="AG70" s="14">
        <f t="array" aca="1" ref="AG70" ca="1">SQRT(MMULT(MMULT(Z70:AD70,$N$10:$R$14), TRANSPOSE(Z70:AD70)))</f>
        <v>7.2979578427675856E-2</v>
      </c>
      <c r="AH70" s="16">
        <f t="array" aca="1" ref="AH70" ca="1">MMULT(Z70:AD70,$N$2:$N$6)</f>
        <v>1.4510511809792761E-2</v>
      </c>
    </row>
    <row r="71" spans="20:34" x14ac:dyDescent="0.25">
      <c r="T71" s="14">
        <f t="shared" ca="1" si="10"/>
        <v>0.15210622688465925</v>
      </c>
      <c r="U71" s="15">
        <f t="shared" ca="1" si="10"/>
        <v>6.2880252919026547E-2</v>
      </c>
      <c r="V71" s="15">
        <f t="shared" ca="1" si="10"/>
        <v>0.47420409664319474</v>
      </c>
      <c r="W71" s="15">
        <f t="shared" ca="1" si="10"/>
        <v>0.25854912812013642</v>
      </c>
      <c r="X71" s="16">
        <f t="shared" ca="1" si="10"/>
        <v>0.76971199377540511</v>
      </c>
      <c r="Z71" s="14">
        <f t="shared" ca="1" si="11"/>
        <v>8.8565068252843868E-2</v>
      </c>
      <c r="AA71" s="15">
        <f t="shared" ca="1" si="12"/>
        <v>3.6612530634610958E-2</v>
      </c>
      <c r="AB71" s="15">
        <f t="shared" ca="1" si="13"/>
        <v>0.27610913139558285</v>
      </c>
      <c r="AC71" s="15">
        <f t="shared" ca="1" si="14"/>
        <v>0.15054229959985016</v>
      </c>
      <c r="AD71" s="15">
        <f t="shared" ca="1" si="15"/>
        <v>0.4481709701171121</v>
      </c>
      <c r="AE71" s="17">
        <f t="shared" ca="1" si="16"/>
        <v>1</v>
      </c>
      <c r="AG71" s="14">
        <f t="array" aca="1" ref="AG71" ca="1">SQRT(MMULT(MMULT(Z71:AD71,$N$10:$R$14), TRANSPOSE(Z71:AD71)))</f>
        <v>6.3078695570784341E-2</v>
      </c>
      <c r="AH71" s="16">
        <f t="array" aca="1" ref="AH71" ca="1">MMULT(Z71:AD71,$N$2:$N$6)</f>
        <v>9.0879286893764191E-3</v>
      </c>
    </row>
    <row r="72" spans="20:34" x14ac:dyDescent="0.25">
      <c r="T72" s="14">
        <f t="shared" ca="1" si="10"/>
        <v>3.8957852928345416E-2</v>
      </c>
      <c r="U72" s="15">
        <f t="shared" ca="1" si="10"/>
        <v>0.83728113938493598</v>
      </c>
      <c r="V72" s="15">
        <f t="shared" ca="1" si="10"/>
        <v>0.84961360815995157</v>
      </c>
      <c r="W72" s="15">
        <f t="shared" ca="1" si="10"/>
        <v>2.5747336669987964E-2</v>
      </c>
      <c r="X72" s="16">
        <f t="shared" ca="1" si="10"/>
        <v>0.25941732252362304</v>
      </c>
      <c r="Z72" s="14">
        <f t="shared" ca="1" si="11"/>
        <v>1.9372212118557046E-2</v>
      </c>
      <c r="AA72" s="15">
        <f t="shared" ca="1" si="12"/>
        <v>0.41634706781365194</v>
      </c>
      <c r="AB72" s="15">
        <f t="shared" ca="1" si="13"/>
        <v>0.42247952078775458</v>
      </c>
      <c r="AC72" s="15">
        <f t="shared" ca="1" si="14"/>
        <v>1.2803140572872761E-2</v>
      </c>
      <c r="AD72" s="15">
        <f t="shared" ca="1" si="15"/>
        <v>0.12899805870716372</v>
      </c>
      <c r="AE72" s="17">
        <f t="shared" ca="1" si="16"/>
        <v>1</v>
      </c>
      <c r="AG72" s="14">
        <f t="array" aca="1" ref="AG72" ca="1">SQRT(MMULT(MMULT(Z72:AD72,$N$10:$R$14), TRANSPOSE(Z72:AD72)))</f>
        <v>9.0321706627711024E-2</v>
      </c>
      <c r="AH72" s="16">
        <f t="array" aca="1" ref="AH72" ca="1">MMULT(Z72:AD72,$N$2:$N$6)</f>
        <v>1.255332969936126E-2</v>
      </c>
    </row>
    <row r="73" spans="20:34" x14ac:dyDescent="0.25">
      <c r="T73" s="14">
        <f t="shared" ca="1" si="10"/>
        <v>0.31721784040607126</v>
      </c>
      <c r="U73" s="15">
        <f t="shared" ca="1" si="10"/>
        <v>0.63638981037692322</v>
      </c>
      <c r="V73" s="15">
        <f t="shared" ca="1" si="10"/>
        <v>0.84333846415323366</v>
      </c>
      <c r="W73" s="15">
        <f t="shared" ca="1" si="10"/>
        <v>4.8486224027291414E-2</v>
      </c>
      <c r="X73" s="16">
        <f t="shared" ca="1" si="10"/>
        <v>0.1015978460693997</v>
      </c>
      <c r="Z73" s="14">
        <f t="shared" ca="1" si="11"/>
        <v>0.16292394583533787</v>
      </c>
      <c r="AA73" s="15">
        <f t="shared" ca="1" si="12"/>
        <v>0.32685153793142835</v>
      </c>
      <c r="AB73" s="15">
        <f t="shared" ca="1" si="13"/>
        <v>0.43314092952235095</v>
      </c>
      <c r="AC73" s="15">
        <f t="shared" ca="1" si="14"/>
        <v>2.4902656568969232E-2</v>
      </c>
      <c r="AD73" s="15">
        <f t="shared" ca="1" si="15"/>
        <v>5.2180930141913509E-2</v>
      </c>
      <c r="AE73" s="17">
        <f t="shared" ca="1" si="16"/>
        <v>1</v>
      </c>
      <c r="AG73" s="14">
        <f t="array" aca="1" ref="AG73" ca="1">SQRT(MMULT(MMULT(Z73:AD73,$N$10:$R$14), TRANSPOSE(Z73:AD73)))</f>
        <v>8.9480234543479462E-2</v>
      </c>
      <c r="AH73" s="16">
        <f t="array" aca="1" ref="AH73" ca="1">MMULT(Z73:AD73,$N$2:$N$6)</f>
        <v>1.3865827830470223E-2</v>
      </c>
    </row>
    <row r="74" spans="20:34" x14ac:dyDescent="0.25">
      <c r="T74" s="14">
        <f t="shared" ca="1" si="10"/>
        <v>0.57741099633156368</v>
      </c>
      <c r="U74" s="15">
        <f t="shared" ca="1" si="10"/>
        <v>8.8105527405551998E-2</v>
      </c>
      <c r="V74" s="15">
        <f t="shared" ca="1" si="10"/>
        <v>0.85713221384296912</v>
      </c>
      <c r="W74" s="15">
        <f t="shared" ca="1" si="10"/>
        <v>0.10605610200331539</v>
      </c>
      <c r="X74" s="16">
        <f t="shared" ca="1" si="10"/>
        <v>0.74956688223233425</v>
      </c>
      <c r="Z74" s="14">
        <f t="shared" ca="1" si="11"/>
        <v>0.24278596555431811</v>
      </c>
      <c r="AA74" s="15">
        <f t="shared" ca="1" si="12"/>
        <v>3.704603077830243E-2</v>
      </c>
      <c r="AB74" s="15">
        <f t="shared" ca="1" si="13"/>
        <v>0.36040129728682818</v>
      </c>
      <c r="AC74" s="15">
        <f t="shared" ca="1" si="14"/>
        <v>4.4593769934053187E-2</v>
      </c>
      <c r="AD74" s="15">
        <f t="shared" ca="1" si="15"/>
        <v>0.31517293644649824</v>
      </c>
      <c r="AE74" s="17">
        <f t="shared" ca="1" si="16"/>
        <v>1.0000000000000002</v>
      </c>
      <c r="AG74" s="14">
        <f t="array" aca="1" ref="AG74" ca="1">SQRT(MMULT(MMULT(Z74:AD74,$N$10:$R$14), TRANSPOSE(Z74:AD74)))</f>
        <v>6.9208113035064342E-2</v>
      </c>
      <c r="AH74" s="16">
        <f t="array" aca="1" ref="AH74" ca="1">MMULT(Z74:AD74,$N$2:$N$6)</f>
        <v>1.1083204462183407E-2</v>
      </c>
    </row>
    <row r="75" spans="20:34" x14ac:dyDescent="0.25">
      <c r="T75" s="14">
        <f t="shared" ca="1" si="10"/>
        <v>0.92845443573797559</v>
      </c>
      <c r="U75" s="15">
        <f t="shared" ca="1" si="10"/>
        <v>0.84147038421019826</v>
      </c>
      <c r="V75" s="15">
        <f t="shared" ca="1" si="10"/>
        <v>0.96258410956526386</v>
      </c>
      <c r="W75" s="15">
        <f t="shared" ca="1" si="10"/>
        <v>0.22555019683752064</v>
      </c>
      <c r="X75" s="16">
        <f t="shared" ca="1" si="10"/>
        <v>0.26836736244770742</v>
      </c>
      <c r="Z75" s="14">
        <f t="shared" ca="1" si="11"/>
        <v>0.28776556322027907</v>
      </c>
      <c r="AA75" s="15">
        <f t="shared" ca="1" si="12"/>
        <v>0.2608056892452284</v>
      </c>
      <c r="AB75" s="15">
        <f t="shared" ca="1" si="13"/>
        <v>0.29834372886136151</v>
      </c>
      <c r="AC75" s="15">
        <f t="shared" ca="1" si="14"/>
        <v>6.9907124064525775E-2</v>
      </c>
      <c r="AD75" s="15">
        <f t="shared" ca="1" si="15"/>
        <v>8.3177894608605155E-2</v>
      </c>
      <c r="AE75" s="17">
        <f t="shared" ca="1" si="16"/>
        <v>1</v>
      </c>
      <c r="AG75" s="14">
        <f t="array" aca="1" ref="AG75" ca="1">SQRT(MMULT(MMULT(Z75:AD75,$N$10:$R$14), TRANSPOSE(Z75:AD75)))</f>
        <v>7.944368064293432E-2</v>
      </c>
      <c r="AH75" s="16">
        <f t="array" aca="1" ref="AH75" ca="1">MMULT(Z75:AD75,$N$2:$N$6)</f>
        <v>1.41416330981323E-2</v>
      </c>
    </row>
    <row r="76" spans="20:34" x14ac:dyDescent="0.25">
      <c r="T76" s="14">
        <f t="shared" ca="1" si="10"/>
        <v>0.49477401761254292</v>
      </c>
      <c r="U76" s="15">
        <f t="shared" ca="1" si="10"/>
        <v>0.14478411720039253</v>
      </c>
      <c r="V76" s="15">
        <f t="shared" ca="1" si="10"/>
        <v>0.74172454257025511</v>
      </c>
      <c r="W76" s="15">
        <f t="shared" ca="1" si="10"/>
        <v>0.2138036481018305</v>
      </c>
      <c r="X76" s="16">
        <f t="shared" ca="1" si="10"/>
        <v>0.80837008122267162</v>
      </c>
      <c r="Z76" s="14">
        <f t="shared" ca="1" si="11"/>
        <v>0.20585936829630092</v>
      </c>
      <c r="AA76" s="15">
        <f t="shared" ca="1" si="12"/>
        <v>6.0239959749767619E-2</v>
      </c>
      <c r="AB76" s="15">
        <f t="shared" ca="1" si="13"/>
        <v>0.30860744571867882</v>
      </c>
      <c r="AC76" s="15">
        <f t="shared" ca="1" si="14"/>
        <v>8.8956740594560407E-2</v>
      </c>
      <c r="AD76" s="15">
        <f t="shared" ca="1" si="15"/>
        <v>0.33633648564069224</v>
      </c>
      <c r="AE76" s="17">
        <f t="shared" ca="1" si="16"/>
        <v>1</v>
      </c>
      <c r="AG76" s="14">
        <f t="array" aca="1" ref="AG76" ca="1">SQRT(MMULT(MMULT(Z76:AD76,$N$10:$R$14), TRANSPOSE(Z76:AD76)))</f>
        <v>6.6220402872221473E-2</v>
      </c>
      <c r="AH76" s="16">
        <f t="array" aca="1" ref="AH76" ca="1">MMULT(Z76:AD76,$N$2:$N$6)</f>
        <v>1.0788548775764477E-2</v>
      </c>
    </row>
    <row r="77" spans="20:34" x14ac:dyDescent="0.25">
      <c r="T77" s="14">
        <f t="shared" ca="1" si="10"/>
        <v>0.2054846732515544</v>
      </c>
      <c r="U77" s="15">
        <f t="shared" ca="1" si="10"/>
        <v>0.16020400754601738</v>
      </c>
      <c r="V77" s="15">
        <f t="shared" ca="1" si="10"/>
        <v>6.7718310903166157E-2</v>
      </c>
      <c r="W77" s="15">
        <f t="shared" ca="1" si="10"/>
        <v>0.68900701609997128</v>
      </c>
      <c r="X77" s="16">
        <f t="shared" ca="1" si="10"/>
        <v>0.52658674609139067</v>
      </c>
      <c r="Z77" s="14">
        <f t="shared" ca="1" si="11"/>
        <v>0.12461163087194077</v>
      </c>
      <c r="AA77" s="15">
        <f t="shared" ca="1" si="12"/>
        <v>9.7152173622656879E-2</v>
      </c>
      <c r="AB77" s="15">
        <f t="shared" ca="1" si="13"/>
        <v>4.1066270432764888E-2</v>
      </c>
      <c r="AC77" s="15">
        <f t="shared" ca="1" si="14"/>
        <v>0.4178330509999606</v>
      </c>
      <c r="AD77" s="15">
        <f t="shared" ca="1" si="15"/>
        <v>0.31933687407267686</v>
      </c>
      <c r="AE77" s="17">
        <f t="shared" ca="1" si="16"/>
        <v>1</v>
      </c>
      <c r="AG77" s="14">
        <f t="array" aca="1" ref="AG77" ca="1">SQRT(MMULT(MMULT(Z77:AD77,$N$10:$R$14), TRANSPOSE(Z77:AD77)))</f>
        <v>6.0253252580626832E-2</v>
      </c>
      <c r="AH77" s="16">
        <f t="array" aca="1" ref="AH77" ca="1">MMULT(Z77:AD77,$N$2:$N$6)</f>
        <v>1.0985634531442906E-2</v>
      </c>
    </row>
    <row r="78" spans="20:34" x14ac:dyDescent="0.25">
      <c r="T78" s="14">
        <f t="shared" ca="1" si="10"/>
        <v>0.90543167690755921</v>
      </c>
      <c r="U78" s="15">
        <f t="shared" ca="1" si="10"/>
        <v>0.67949201320688646</v>
      </c>
      <c r="V78" s="15">
        <f t="shared" ca="1" si="10"/>
        <v>8.6356325775044818E-2</v>
      </c>
      <c r="W78" s="15">
        <f t="shared" ca="1" si="10"/>
        <v>0.19274717275714004</v>
      </c>
      <c r="X78" s="16">
        <f t="shared" ca="1" si="10"/>
        <v>0.95945397685812706</v>
      </c>
      <c r="Z78" s="14">
        <f t="shared" ca="1" si="11"/>
        <v>0.32067919841983217</v>
      </c>
      <c r="AA78" s="15">
        <f t="shared" ca="1" si="12"/>
        <v>0.24065753351161906</v>
      </c>
      <c r="AB78" s="15">
        <f t="shared" ca="1" si="13"/>
        <v>3.0585054658796275E-2</v>
      </c>
      <c r="AC78" s="15">
        <f t="shared" ca="1" si="14"/>
        <v>6.8265790157194958E-2</v>
      </c>
      <c r="AD78" s="15">
        <f t="shared" ca="1" si="15"/>
        <v>0.33981242325255751</v>
      </c>
      <c r="AE78" s="17">
        <f t="shared" ca="1" si="16"/>
        <v>1</v>
      </c>
      <c r="AG78" s="14">
        <f t="array" aca="1" ref="AG78" ca="1">SQRT(MMULT(MMULT(Z78:AD78,$N$10:$R$14), TRANSPOSE(Z78:AD78)))</f>
        <v>6.5387284487857328E-2</v>
      </c>
      <c r="AH78" s="16">
        <f t="array" aca="1" ref="AH78" ca="1">MMULT(Z78:AD78,$N$2:$N$6)</f>
        <v>1.1814040458519895E-2</v>
      </c>
    </row>
    <row r="79" spans="20:34" x14ac:dyDescent="0.25">
      <c r="T79" s="14">
        <f t="shared" ca="1" si="10"/>
        <v>0.37788556986489497</v>
      </c>
      <c r="U79" s="15">
        <f t="shared" ca="1" si="10"/>
        <v>0.58819568420327495</v>
      </c>
      <c r="V79" s="15">
        <f t="shared" ca="1" si="10"/>
        <v>0.61854457199397028</v>
      </c>
      <c r="W79" s="15">
        <f t="shared" ca="1" si="10"/>
        <v>0.10503824776082882</v>
      </c>
      <c r="X79" s="16">
        <f t="shared" ca="1" si="10"/>
        <v>9.66096980879807E-2</v>
      </c>
      <c r="Z79" s="14">
        <f t="shared" ca="1" si="11"/>
        <v>0.21154963802700535</v>
      </c>
      <c r="AA79" s="15">
        <f t="shared" ca="1" si="12"/>
        <v>0.3292864136800403</v>
      </c>
      <c r="AB79" s="15">
        <f t="shared" ca="1" si="13"/>
        <v>0.34627646765045056</v>
      </c>
      <c r="AC79" s="15">
        <f t="shared" ca="1" si="14"/>
        <v>5.8802995046195662E-2</v>
      </c>
      <c r="AD79" s="15">
        <f t="shared" ca="1" si="15"/>
        <v>5.4084485596308095E-2</v>
      </c>
      <c r="AE79" s="17">
        <f t="shared" ca="1" si="16"/>
        <v>1</v>
      </c>
      <c r="AG79" s="14">
        <f t="array" aca="1" ref="AG79" ca="1">SQRT(MMULT(MMULT(Z79:AD79,$N$10:$R$14), TRANSPOSE(Z79:AD79)))</f>
        <v>8.5285744125264976E-2</v>
      </c>
      <c r="AH79" s="16">
        <f t="array" aca="1" ref="AH79" ca="1">MMULT(Z79:AD79,$N$2:$N$6)</f>
        <v>1.4160563647194632E-2</v>
      </c>
    </row>
    <row r="80" spans="20:34" x14ac:dyDescent="0.25">
      <c r="T80" s="14">
        <f t="shared" ca="1" si="10"/>
        <v>0.78364086047979475</v>
      </c>
      <c r="U80" s="15">
        <f t="shared" ca="1" si="10"/>
        <v>0.31504715928528704</v>
      </c>
      <c r="V80" s="15">
        <f t="shared" ca="1" si="10"/>
        <v>0.72869338367518766</v>
      </c>
      <c r="W80" s="15">
        <f t="shared" ca="1" si="10"/>
        <v>0.65350653212870113</v>
      </c>
      <c r="X80" s="16">
        <f t="shared" ca="1" si="10"/>
        <v>0.15603809951157144</v>
      </c>
      <c r="Z80" s="14">
        <f t="shared" ca="1" si="11"/>
        <v>0.29717968955312746</v>
      </c>
      <c r="AA80" s="15">
        <f t="shared" ca="1" si="12"/>
        <v>0.11947515974814374</v>
      </c>
      <c r="AB80" s="15">
        <f t="shared" ca="1" si="13"/>
        <v>0.27634198835346951</v>
      </c>
      <c r="AC80" s="15">
        <f t="shared" ca="1" si="14"/>
        <v>0.24782892027866096</v>
      </c>
      <c r="AD80" s="15">
        <f t="shared" ca="1" si="15"/>
        <v>5.9174242066598368E-2</v>
      </c>
      <c r="AE80" s="17">
        <f t="shared" ca="1" si="16"/>
        <v>1</v>
      </c>
      <c r="AG80" s="14">
        <f t="array" aca="1" ref="AG80" ca="1">SQRT(MMULT(MMULT(Z80:AD80,$N$10:$R$14), TRANSPOSE(Z80:AD80)))</f>
        <v>7.1928454546587042E-2</v>
      </c>
      <c r="AH80" s="16">
        <f t="array" aca="1" ref="AH80" ca="1">MMULT(Z80:AD80,$N$2:$N$6)</f>
        <v>1.4277886216713774E-2</v>
      </c>
    </row>
    <row r="81" spans="20:34" x14ac:dyDescent="0.25">
      <c r="T81" s="14">
        <f t="shared" ca="1" si="10"/>
        <v>2.5871611223891922E-2</v>
      </c>
      <c r="U81" s="15">
        <f t="shared" ca="1" si="10"/>
        <v>0.75751494367324779</v>
      </c>
      <c r="V81" s="15">
        <f t="shared" ca="1" si="10"/>
        <v>0.22170482142132963</v>
      </c>
      <c r="W81" s="15">
        <f t="shared" ca="1" si="10"/>
        <v>0.66849369745158649</v>
      </c>
      <c r="X81" s="16">
        <f t="shared" ca="1" si="10"/>
        <v>0.25859670501606102</v>
      </c>
      <c r="Z81" s="14">
        <f t="shared" ca="1" si="11"/>
        <v>1.338984328904376E-2</v>
      </c>
      <c r="AA81" s="15">
        <f t="shared" ca="1" si="12"/>
        <v>0.39205159265561057</v>
      </c>
      <c r="AB81" s="15">
        <f t="shared" ca="1" si="13"/>
        <v>0.11474325234586082</v>
      </c>
      <c r="AC81" s="15">
        <f t="shared" ca="1" si="14"/>
        <v>0.34597867798523813</v>
      </c>
      <c r="AD81" s="15">
        <f t="shared" ca="1" si="15"/>
        <v>0.13383663372424673</v>
      </c>
      <c r="AE81" s="17">
        <f t="shared" ca="1" si="16"/>
        <v>1</v>
      </c>
      <c r="AG81" s="14">
        <f t="array" aca="1" ref="AG81" ca="1">SQRT(MMULT(MMULT(Z81:AD81,$N$10:$R$14), TRANSPOSE(Z81:AD81)))</f>
        <v>7.4304660112431642E-2</v>
      </c>
      <c r="AH81" s="16">
        <f t="array" aca="1" ref="AH81" ca="1">MMULT(Z81:AD81,$N$2:$N$6)</f>
        <v>1.2805931238326603E-2</v>
      </c>
    </row>
    <row r="82" spans="20:34" x14ac:dyDescent="0.25">
      <c r="T82" s="14">
        <f t="shared" ca="1" si="10"/>
        <v>0.47241686173657704</v>
      </c>
      <c r="U82" s="15">
        <f t="shared" ca="1" si="10"/>
        <v>0.82634111636440322</v>
      </c>
      <c r="V82" s="15">
        <f t="shared" ca="1" si="10"/>
        <v>0.32148053297500168</v>
      </c>
      <c r="W82" s="15">
        <f t="shared" ca="1" si="10"/>
        <v>6.6394471578465897E-3</v>
      </c>
      <c r="X82" s="16">
        <f t="shared" ca="1" si="10"/>
        <v>0.40175098523828634</v>
      </c>
      <c r="Z82" s="14">
        <f t="shared" ca="1" si="11"/>
        <v>0.2328749489928939</v>
      </c>
      <c r="AA82" s="15">
        <f t="shared" ca="1" si="12"/>
        <v>0.40733970548111814</v>
      </c>
      <c r="AB82" s="15">
        <f t="shared" ca="1" si="13"/>
        <v>0.15847182601307525</v>
      </c>
      <c r="AC82" s="15">
        <f t="shared" ca="1" si="14"/>
        <v>3.2728741149097452E-3</v>
      </c>
      <c r="AD82" s="15">
        <f t="shared" ca="1" si="15"/>
        <v>0.19804064539800287</v>
      </c>
      <c r="AE82" s="17">
        <f t="shared" ca="1" si="16"/>
        <v>0.99999999999999978</v>
      </c>
      <c r="AG82" s="14">
        <f t="array" aca="1" ref="AG82" ca="1">SQRT(MMULT(MMULT(Z82:AD82,$N$10:$R$14), TRANSPOSE(Z82:AD82)))</f>
        <v>7.9343928400410074E-2</v>
      </c>
      <c r="AH82" s="16">
        <f t="array" aca="1" ref="AH82" ca="1">MMULT(Z82:AD82,$N$2:$N$6)</f>
        <v>1.3030607686436333E-2</v>
      </c>
    </row>
    <row r="83" spans="20:34" x14ac:dyDescent="0.25">
      <c r="T83" s="14">
        <f t="shared" ca="1" si="10"/>
        <v>0.61922279485325726</v>
      </c>
      <c r="U83" s="15">
        <f t="shared" ca="1" si="10"/>
        <v>3.0331379663025682E-2</v>
      </c>
      <c r="V83" s="15">
        <f t="shared" ca="1" si="10"/>
        <v>1.6194183125063821E-2</v>
      </c>
      <c r="W83" s="15">
        <f t="shared" ca="1" si="10"/>
        <v>0.46116649385833319</v>
      </c>
      <c r="X83" s="16">
        <f t="shared" ca="1" si="10"/>
        <v>0.19403418492419</v>
      </c>
      <c r="Z83" s="14">
        <f t="shared" ca="1" si="11"/>
        <v>0.46877114693966082</v>
      </c>
      <c r="AA83" s="15">
        <f t="shared" ca="1" si="12"/>
        <v>2.2961809143780518E-2</v>
      </c>
      <c r="AB83" s="15">
        <f t="shared" ca="1" si="13"/>
        <v>1.2259506368925036E-2</v>
      </c>
      <c r="AC83" s="15">
        <f t="shared" ca="1" si="14"/>
        <v>0.34911755195856986</v>
      </c>
      <c r="AD83" s="15">
        <f t="shared" ca="1" si="15"/>
        <v>0.14688998558906383</v>
      </c>
      <c r="AE83" s="17">
        <f t="shared" ca="1" si="16"/>
        <v>1</v>
      </c>
      <c r="AG83" s="14">
        <f t="array" aca="1" ref="AG83" ca="1">SQRT(MMULT(MMULT(Z83:AD83,$N$10:$R$14), TRANSPOSE(Z83:AD83)))</f>
        <v>6.1876104398778935E-2</v>
      </c>
      <c r="AH83" s="16">
        <f t="array" aca="1" ref="AH83" ca="1">MMULT(Z83:AD83,$N$2:$N$6)</f>
        <v>1.4257387993320868E-2</v>
      </c>
    </row>
    <row r="84" spans="20:34" x14ac:dyDescent="0.25">
      <c r="T84" s="14">
        <f t="shared" ca="1" si="10"/>
        <v>0.67210911513475813</v>
      </c>
      <c r="U84" s="15">
        <f t="shared" ca="1" si="10"/>
        <v>0.19075223287308329</v>
      </c>
      <c r="V84" s="15">
        <f t="shared" ca="1" si="10"/>
        <v>0.18863088293311425</v>
      </c>
      <c r="W84" s="15">
        <f t="shared" ca="1" si="10"/>
        <v>0.82819048228094028</v>
      </c>
      <c r="X84" s="16">
        <f t="shared" ca="1" si="10"/>
        <v>0.87229106818011892</v>
      </c>
      <c r="Z84" s="14">
        <f t="shared" ca="1" si="11"/>
        <v>0.24422802269298757</v>
      </c>
      <c r="AA84" s="15">
        <f t="shared" ca="1" si="12"/>
        <v>6.9314698476488773E-2</v>
      </c>
      <c r="AB84" s="15">
        <f t="shared" ca="1" si="13"/>
        <v>6.8543851764828495E-2</v>
      </c>
      <c r="AC84" s="15">
        <f t="shared" ca="1" si="14"/>
        <v>0.30094417609567925</v>
      </c>
      <c r="AD84" s="15">
        <f t="shared" ca="1" si="15"/>
        <v>0.31696925097001588</v>
      </c>
      <c r="AE84" s="17">
        <f t="shared" ca="1" si="16"/>
        <v>1</v>
      </c>
      <c r="AG84" s="14">
        <f t="array" aca="1" ref="AG84" ca="1">SQRT(MMULT(MMULT(Z84:AD84,$N$10:$R$14), TRANSPOSE(Z84:AD84)))</f>
        <v>5.930136691404133E-2</v>
      </c>
      <c r="AH84" s="16">
        <f t="array" aca="1" ref="AH84" ca="1">MMULT(Z84:AD84,$N$2:$N$6)</f>
        <v>1.1457119876490587E-2</v>
      </c>
    </row>
    <row r="85" spans="20:34" x14ac:dyDescent="0.25">
      <c r="T85" s="14">
        <f t="shared" ca="1" si="10"/>
        <v>6.4481248838318295E-2</v>
      </c>
      <c r="U85" s="15">
        <f t="shared" ca="1" si="10"/>
        <v>0.17021521134774142</v>
      </c>
      <c r="V85" s="15">
        <f t="shared" ca="1" si="10"/>
        <v>0.18399055481730908</v>
      </c>
      <c r="W85" s="15">
        <f t="shared" ca="1" si="10"/>
        <v>0.36442541308701826</v>
      </c>
      <c r="X85" s="16">
        <f t="shared" ca="1" si="10"/>
        <v>0.88179733223080348</v>
      </c>
      <c r="Z85" s="14">
        <f t="shared" ca="1" si="11"/>
        <v>3.8729575845527338E-2</v>
      </c>
      <c r="AA85" s="15">
        <f t="shared" ca="1" si="12"/>
        <v>0.10223689920281559</v>
      </c>
      <c r="AB85" s="15">
        <f t="shared" ca="1" si="13"/>
        <v>0.11051082719451055</v>
      </c>
      <c r="AC85" s="15">
        <f t="shared" ca="1" si="14"/>
        <v>0.21888598515796684</v>
      </c>
      <c r="AD85" s="15">
        <f t="shared" ca="1" si="15"/>
        <v>0.52963671259917966</v>
      </c>
      <c r="AE85" s="17">
        <f t="shared" ca="1" si="16"/>
        <v>1</v>
      </c>
      <c r="AG85" s="14">
        <f t="array" aca="1" ref="AG85" ca="1">SQRT(MMULT(MMULT(Z85:AD85,$N$10:$R$14), TRANSPOSE(Z85:AD85)))</f>
        <v>6.1577701515749921E-2</v>
      </c>
      <c r="AH85" s="16">
        <f t="array" aca="1" ref="AH85" ca="1">MMULT(Z85:AD85,$N$2:$N$6)</f>
        <v>8.2801918227193762E-3</v>
      </c>
    </row>
    <row r="86" spans="20:34" x14ac:dyDescent="0.25">
      <c r="T86" s="14">
        <f t="shared" ca="1" si="10"/>
        <v>0.36138548193553388</v>
      </c>
      <c r="U86" s="15">
        <f t="shared" ca="1" si="10"/>
        <v>0.92989145253635619</v>
      </c>
      <c r="V86" s="15">
        <f t="shared" ca="1" si="10"/>
        <v>0.44040918480429525</v>
      </c>
      <c r="W86" s="15">
        <f t="shared" ca="1" si="10"/>
        <v>0.90500442591313679</v>
      </c>
      <c r="X86" s="16">
        <f t="shared" ca="1" si="10"/>
        <v>8.7474899290664987E-2</v>
      </c>
      <c r="Z86" s="14">
        <f t="shared" ca="1" si="11"/>
        <v>0.13265915352821694</v>
      </c>
      <c r="AA86" s="15">
        <f t="shared" ca="1" si="12"/>
        <v>0.3413491109435397</v>
      </c>
      <c r="AB86" s="15">
        <f t="shared" ca="1" si="13"/>
        <v>0.1616675616000865</v>
      </c>
      <c r="AC86" s="15">
        <f t="shared" ca="1" si="14"/>
        <v>0.33221345926216028</v>
      </c>
      <c r="AD86" s="15">
        <f t="shared" ca="1" si="15"/>
        <v>3.2110714665996722E-2</v>
      </c>
      <c r="AE86" s="17">
        <f t="shared" ca="1" si="16"/>
        <v>1.0000000000000002</v>
      </c>
      <c r="AG86" s="14">
        <f t="array" aca="1" ref="AG86" ca="1">SQRT(MMULT(MMULT(Z86:AD86,$N$10:$R$14), TRANSPOSE(Z86:AD86)))</f>
        <v>7.6153913233763998E-2</v>
      </c>
      <c r="AH86" s="16">
        <f t="array" aca="1" ref="AH86" ca="1">MMULT(Z86:AD86,$N$2:$N$6)</f>
        <v>1.4290415323414952E-2</v>
      </c>
    </row>
    <row r="87" spans="20:34" x14ac:dyDescent="0.25">
      <c r="T87" s="14">
        <f t="shared" ca="1" si="10"/>
        <v>0.92360830381726833</v>
      </c>
      <c r="U87" s="15">
        <f t="shared" ca="1" si="10"/>
        <v>0.53208685017412705</v>
      </c>
      <c r="V87" s="15">
        <f t="shared" ca="1" si="10"/>
        <v>0.31237463680443167</v>
      </c>
      <c r="W87" s="15">
        <f t="shared" ca="1" si="10"/>
        <v>0.49937335267196259</v>
      </c>
      <c r="X87" s="16">
        <f t="shared" ca="1" si="10"/>
        <v>0.74467836706143142</v>
      </c>
      <c r="Z87" s="14">
        <f t="shared" ca="1" si="11"/>
        <v>0.30663049302250522</v>
      </c>
      <c r="AA87" s="15">
        <f t="shared" ca="1" si="12"/>
        <v>0.17664853436827019</v>
      </c>
      <c r="AB87" s="15">
        <f t="shared" ca="1" si="13"/>
        <v>0.10370585506344608</v>
      </c>
      <c r="AC87" s="15">
        <f t="shared" ca="1" si="14"/>
        <v>0.16578791756120892</v>
      </c>
      <c r="AD87" s="15">
        <f t="shared" ca="1" si="15"/>
        <v>0.24722719998456955</v>
      </c>
      <c r="AE87" s="17">
        <f t="shared" ca="1" si="16"/>
        <v>1</v>
      </c>
      <c r="AG87" s="14">
        <f t="array" aca="1" ref="AG87" ca="1">SQRT(MMULT(MMULT(Z87:AD87,$N$10:$R$14), TRANSPOSE(Z87:AD87)))</f>
        <v>6.3880702987674495E-2</v>
      </c>
      <c r="AH87" s="16">
        <f t="array" aca="1" ref="AH87" ca="1">MMULT(Z87:AD87,$N$2:$N$6)</f>
        <v>1.2577127315696317E-2</v>
      </c>
    </row>
    <row r="88" spans="20:34" x14ac:dyDescent="0.25">
      <c r="T88" s="14">
        <f t="shared" ca="1" si="10"/>
        <v>0.49382726284440737</v>
      </c>
      <c r="U88" s="15">
        <f t="shared" ca="1" si="10"/>
        <v>0.98871979293986589</v>
      </c>
      <c r="V88" s="15">
        <f t="shared" ca="1" si="10"/>
        <v>0.56902538939467728</v>
      </c>
      <c r="W88" s="15">
        <f t="shared" ca="1" si="10"/>
        <v>0.76170388138564704</v>
      </c>
      <c r="X88" s="16">
        <f t="shared" ca="1" si="10"/>
        <v>3.4863700143105136E-3</v>
      </c>
      <c r="Z88" s="14">
        <f t="shared" ca="1" si="11"/>
        <v>0.17531731141007512</v>
      </c>
      <c r="AA88" s="15">
        <f t="shared" ca="1" si="12"/>
        <v>0.35101281131730161</v>
      </c>
      <c r="AB88" s="15">
        <f t="shared" ca="1" si="13"/>
        <v>0.20201396095091206</v>
      </c>
      <c r="AC88" s="15">
        <f t="shared" ca="1" si="14"/>
        <v>0.27041819401782496</v>
      </c>
      <c r="AD88" s="15">
        <f t="shared" ca="1" si="15"/>
        <v>1.2377223038862576E-3</v>
      </c>
      <c r="AE88" s="17">
        <f t="shared" ca="1" si="16"/>
        <v>1</v>
      </c>
      <c r="AG88" s="14">
        <f t="array" aca="1" ref="AG88" ca="1">SQRT(MMULT(MMULT(Z88:AD88,$N$10:$R$14), TRANSPOSE(Z88:AD88)))</f>
        <v>7.9564445421398289E-2</v>
      </c>
      <c r="AH88" s="16">
        <f t="array" aca="1" ref="AH88" ca="1">MMULT(Z88:AD88,$N$2:$N$6)</f>
        <v>1.4771382503305125E-2</v>
      </c>
    </row>
    <row r="89" spans="20:34" x14ac:dyDescent="0.25">
      <c r="T89" s="14">
        <f t="shared" ca="1" si="10"/>
        <v>0.18852520729971678</v>
      </c>
      <c r="U89" s="15">
        <f t="shared" ca="1" si="10"/>
        <v>0.58501732650110383</v>
      </c>
      <c r="V89" s="15">
        <f t="shared" ca="1" si="10"/>
        <v>0.14788432564078458</v>
      </c>
      <c r="W89" s="15">
        <f t="shared" ca="1" si="10"/>
        <v>0.73450169105327534</v>
      </c>
      <c r="X89" s="16">
        <f t="shared" ca="1" si="10"/>
        <v>0.72933209834845159</v>
      </c>
      <c r="Z89" s="14">
        <f t="shared" ca="1" si="11"/>
        <v>7.9037570754012562E-2</v>
      </c>
      <c r="AA89" s="15">
        <f t="shared" ca="1" si="12"/>
        <v>0.24526347960538075</v>
      </c>
      <c r="AB89" s="15">
        <f t="shared" ca="1" si="13"/>
        <v>6.1999230864977835E-2</v>
      </c>
      <c r="AC89" s="15">
        <f t="shared" ca="1" si="14"/>
        <v>0.30793351301437522</v>
      </c>
      <c r="AD89" s="15">
        <f t="shared" ca="1" si="15"/>
        <v>0.30576620576125363</v>
      </c>
      <c r="AE89" s="17">
        <f t="shared" ca="1" si="16"/>
        <v>1</v>
      </c>
      <c r="AG89" s="14">
        <f t="array" aca="1" ref="AG89" ca="1">SQRT(MMULT(MMULT(Z89:AD89,$N$10:$R$14), TRANSPOSE(Z89:AD89)))</f>
        <v>6.3100710026311652E-2</v>
      </c>
      <c r="AH89" s="16">
        <f t="array" aca="1" ref="AH89" ca="1">MMULT(Z89:AD89,$N$2:$N$6)</f>
        <v>1.1107672628438882E-2</v>
      </c>
    </row>
    <row r="90" spans="20:34" x14ac:dyDescent="0.25">
      <c r="T90" s="14">
        <f t="shared" ca="1" si="10"/>
        <v>0.39089488211050483</v>
      </c>
      <c r="U90" s="15">
        <f t="shared" ca="1" si="10"/>
        <v>0.65156288184405098</v>
      </c>
      <c r="V90" s="15">
        <f t="shared" ca="1" si="10"/>
        <v>0.76946096215631699</v>
      </c>
      <c r="W90" s="15">
        <f t="shared" ca="1" si="10"/>
        <v>0.7928973741690889</v>
      </c>
      <c r="X90" s="16">
        <f t="shared" ca="1" si="10"/>
        <v>0.70739062833559618</v>
      </c>
      <c r="Z90" s="14">
        <f t="shared" ca="1" si="11"/>
        <v>0.11801645070441957</v>
      </c>
      <c r="AA90" s="15">
        <f t="shared" ca="1" si="12"/>
        <v>0.19671564465313202</v>
      </c>
      <c r="AB90" s="15">
        <f t="shared" ca="1" si="13"/>
        <v>0.23231066935183048</v>
      </c>
      <c r="AC90" s="15">
        <f t="shared" ca="1" si="14"/>
        <v>0.23938643905252421</v>
      </c>
      <c r="AD90" s="15">
        <f t="shared" ca="1" si="15"/>
        <v>0.21357079623809369</v>
      </c>
      <c r="AE90" s="17">
        <f t="shared" ca="1" si="16"/>
        <v>1</v>
      </c>
      <c r="AG90" s="14">
        <f t="array" aca="1" ref="AG90" ca="1">SQRT(MMULT(MMULT(Z90:AD90,$N$10:$R$14), TRANSPOSE(Z90:AD90)))</f>
        <v>6.7021532799272948E-2</v>
      </c>
      <c r="AH90" s="16">
        <f t="array" aca="1" ref="AH90" ca="1">MMULT(Z90:AD90,$N$2:$N$6)</f>
        <v>1.2001128759115763E-2</v>
      </c>
    </row>
    <row r="91" spans="20:34" x14ac:dyDescent="0.25">
      <c r="T91" s="14">
        <f t="shared" ca="1" si="10"/>
        <v>0.50957462009764887</v>
      </c>
      <c r="U91" s="15">
        <f t="shared" ca="1" si="10"/>
        <v>0.78760740714433242</v>
      </c>
      <c r="V91" s="15">
        <f t="shared" ca="1" si="10"/>
        <v>0.79147252473606566</v>
      </c>
      <c r="W91" s="15">
        <f t="shared" ca="1" si="10"/>
        <v>0.37083517747436878</v>
      </c>
      <c r="X91" s="16">
        <f t="shared" ca="1" si="10"/>
        <v>0.97461669846509913</v>
      </c>
      <c r="Z91" s="14">
        <f t="shared" ca="1" si="11"/>
        <v>0.14838637962850243</v>
      </c>
      <c r="AA91" s="15">
        <f t="shared" ca="1" si="12"/>
        <v>0.22934857252573482</v>
      </c>
      <c r="AB91" s="15">
        <f t="shared" ca="1" si="13"/>
        <v>0.23047408149666007</v>
      </c>
      <c r="AC91" s="15">
        <f t="shared" ca="1" si="14"/>
        <v>0.10798593033100835</v>
      </c>
      <c r="AD91" s="15">
        <f t="shared" ca="1" si="15"/>
        <v>0.28380503601809415</v>
      </c>
      <c r="AE91" s="17">
        <f t="shared" ca="1" si="16"/>
        <v>0.99999999999999978</v>
      </c>
      <c r="AG91" s="14">
        <f t="array" aca="1" ref="AG91" ca="1">SQRT(MMULT(MMULT(Z91:AD91,$N$10:$R$14), TRANSPOSE(Z91:AD91)))</f>
        <v>6.8292804068297311E-2</v>
      </c>
      <c r="AH91" s="16">
        <f t="array" aca="1" ref="AH91" ca="1">MMULT(Z91:AD91,$N$2:$N$6)</f>
        <v>1.1422785736855718E-2</v>
      </c>
    </row>
    <row r="92" spans="20:34" x14ac:dyDescent="0.25">
      <c r="T92" s="14">
        <f t="shared" ca="1" si="10"/>
        <v>0.24108434870985429</v>
      </c>
      <c r="U92" s="15">
        <f t="shared" ca="1" si="10"/>
        <v>0.29145053270216992</v>
      </c>
      <c r="V92" s="15">
        <f t="shared" ca="1" si="10"/>
        <v>0.71663572125372976</v>
      </c>
      <c r="W92" s="15">
        <f t="shared" ca="1" si="10"/>
        <v>0.5696175064215464</v>
      </c>
      <c r="X92" s="16">
        <f t="shared" ca="1" si="10"/>
        <v>0.70486766165122094</v>
      </c>
      <c r="Z92" s="14">
        <f t="shared" ca="1" si="11"/>
        <v>9.552980699871895E-2</v>
      </c>
      <c r="AA92" s="15">
        <f t="shared" ca="1" si="12"/>
        <v>0.11548743536321514</v>
      </c>
      <c r="AB92" s="15">
        <f t="shared" ca="1" si="13"/>
        <v>0.28396730234092654</v>
      </c>
      <c r="AC92" s="15">
        <f t="shared" ca="1" si="14"/>
        <v>0.22571125310598669</v>
      </c>
      <c r="AD92" s="15">
        <f t="shared" ca="1" si="15"/>
        <v>0.27930420219115254</v>
      </c>
      <c r="AE92" s="17">
        <f t="shared" ca="1" si="16"/>
        <v>0.99999999999999978</v>
      </c>
      <c r="AG92" s="14">
        <f t="array" aca="1" ref="AG92" ca="1">SQRT(MMULT(MMULT(Z92:AD92,$N$10:$R$14), TRANSPOSE(Z92:AD92)))</f>
        <v>6.5130561549472027E-2</v>
      </c>
      <c r="AH92" s="16">
        <f t="array" aca="1" ref="AH92" ca="1">MMULT(Z92:AD92,$N$2:$N$6)</f>
        <v>1.1028660044657228E-2</v>
      </c>
    </row>
    <row r="93" spans="20:34" x14ac:dyDescent="0.25">
      <c r="T93" s="14">
        <f t="shared" ca="1" si="10"/>
        <v>9.4381236260533519E-2</v>
      </c>
      <c r="U93" s="15">
        <f t="shared" ca="1" si="10"/>
        <v>0.9441015000088897</v>
      </c>
      <c r="V93" s="15">
        <f t="shared" ca="1" si="10"/>
        <v>0.19037685105052682</v>
      </c>
      <c r="W93" s="15">
        <f t="shared" ca="1" si="10"/>
        <v>4.4631176109527382E-2</v>
      </c>
      <c r="X93" s="16">
        <f t="shared" ca="1" si="10"/>
        <v>0.39208371753147786</v>
      </c>
      <c r="Z93" s="14">
        <f t="shared" ca="1" si="11"/>
        <v>5.6665875551887741E-2</v>
      </c>
      <c r="AA93" s="15">
        <f t="shared" ca="1" si="12"/>
        <v>0.56683235172058422</v>
      </c>
      <c r="AB93" s="15">
        <f t="shared" ca="1" si="13"/>
        <v>0.11430101339009988</v>
      </c>
      <c r="AC93" s="15">
        <f t="shared" ca="1" si="14"/>
        <v>2.6796265564646118E-2</v>
      </c>
      <c r="AD93" s="15">
        <f t="shared" ca="1" si="15"/>
        <v>0.23540449377278203</v>
      </c>
      <c r="AE93" s="17">
        <f t="shared" ca="1" si="16"/>
        <v>1</v>
      </c>
      <c r="AG93" s="14">
        <f t="array" aca="1" ref="AG93" ca="1">SQRT(MMULT(MMULT(Z93:AD93,$N$10:$R$14), TRANSPOSE(Z93:AD93)))</f>
        <v>8.5955247527273557E-2</v>
      </c>
      <c r="AH93" s="16">
        <f t="array" aca="1" ref="AH93" ca="1">MMULT(Z93:AD93,$N$2:$N$6)</f>
        <v>1.2134126943278605E-2</v>
      </c>
    </row>
    <row r="94" spans="20:34" x14ac:dyDescent="0.25">
      <c r="T94" s="14">
        <f t="shared" ca="1" si="10"/>
        <v>0.3371999879143267</v>
      </c>
      <c r="U94" s="15">
        <f t="shared" ca="1" si="10"/>
        <v>0.88243729851527841</v>
      </c>
      <c r="V94" s="15">
        <f t="shared" ca="1" si="10"/>
        <v>0.12548864770077639</v>
      </c>
      <c r="W94" s="15">
        <f t="shared" ca="1" si="10"/>
        <v>4.2108714437075756E-2</v>
      </c>
      <c r="X94" s="16">
        <f t="shared" ca="1" si="10"/>
        <v>0.94373581577412702</v>
      </c>
      <c r="Z94" s="14">
        <f t="shared" ca="1" si="11"/>
        <v>0.1446607724433667</v>
      </c>
      <c r="AA94" s="15">
        <f t="shared" ca="1" si="12"/>
        <v>0.3785707764274634</v>
      </c>
      <c r="AB94" s="15">
        <f t="shared" ca="1" si="13"/>
        <v>5.3835365836015621E-2</v>
      </c>
      <c r="AC94" s="15">
        <f t="shared" ca="1" si="14"/>
        <v>1.80648854548957E-2</v>
      </c>
      <c r="AD94" s="15">
        <f t="shared" ca="1" si="15"/>
        <v>0.40486819983825867</v>
      </c>
      <c r="AE94" s="17">
        <f t="shared" ca="1" si="16"/>
        <v>1.0000000000000002</v>
      </c>
      <c r="AG94" s="14">
        <f t="array" aca="1" ref="AG94" ca="1">SQRT(MMULT(MMULT(Z94:AD94,$N$10:$R$14), TRANSPOSE(Z94:AD94)))</f>
        <v>7.1448014389505002E-2</v>
      </c>
      <c r="AH94" s="16">
        <f t="array" aca="1" ref="AH94" ca="1">MMULT(Z94:AD94,$N$2:$N$6)</f>
        <v>1.0512542955685523E-2</v>
      </c>
    </row>
    <row r="95" spans="20:34" x14ac:dyDescent="0.25">
      <c r="T95" s="14">
        <f t="shared" ca="1" si="10"/>
        <v>0.87145370666856303</v>
      </c>
      <c r="U95" s="15">
        <f t="shared" ca="1" si="10"/>
        <v>0.39319975495678228</v>
      </c>
      <c r="V95" s="15">
        <f t="shared" ca="1" si="10"/>
        <v>0.13321336943516782</v>
      </c>
      <c r="W95" s="15">
        <f t="shared" ca="1" si="10"/>
        <v>0.88774490984555021</v>
      </c>
      <c r="X95" s="16">
        <f t="shared" ca="1" si="10"/>
        <v>0.89750489688877833</v>
      </c>
      <c r="Z95" s="14">
        <f t="shared" ca="1" si="11"/>
        <v>0.27377372739701972</v>
      </c>
      <c r="AA95" s="15">
        <f t="shared" ca="1" si="12"/>
        <v>0.12352665632421754</v>
      </c>
      <c r="AB95" s="15">
        <f t="shared" ca="1" si="13"/>
        <v>4.1849980567301374E-2</v>
      </c>
      <c r="AC95" s="15">
        <f t="shared" ca="1" si="14"/>
        <v>0.27889173123751776</v>
      </c>
      <c r="AD95" s="15">
        <f t="shared" ca="1" si="15"/>
        <v>0.28195790447394353</v>
      </c>
      <c r="AE95" s="17">
        <f t="shared" ca="1" si="16"/>
        <v>1</v>
      </c>
      <c r="AG95" s="14">
        <f t="array" aca="1" ref="AG95" ca="1">SQRT(MMULT(MMULT(Z95:AD95,$N$10:$R$14), TRANSPOSE(Z95:AD95)))</f>
        <v>5.995280497688453E-2</v>
      </c>
      <c r="AH95" s="16">
        <f t="array" aca="1" ref="AH95" ca="1">MMULT(Z95:AD95,$N$2:$N$6)</f>
        <v>1.206441214649109E-2</v>
      </c>
    </row>
    <row r="96" spans="20:34" x14ac:dyDescent="0.25">
      <c r="T96" s="14">
        <f t="shared" ca="1" si="10"/>
        <v>0.19456786621597466</v>
      </c>
      <c r="U96" s="15">
        <f t="shared" ca="1" si="10"/>
        <v>0.75615393868005043</v>
      </c>
      <c r="V96" s="15">
        <f t="shared" ca="1" si="10"/>
        <v>0.17454968711102858</v>
      </c>
      <c r="W96" s="15">
        <f t="shared" ca="1" si="10"/>
        <v>0.40340578773832148</v>
      </c>
      <c r="X96" s="16">
        <f t="shared" ca="1" si="10"/>
        <v>0.13104001829612921</v>
      </c>
      <c r="Z96" s="14">
        <f t="shared" ca="1" si="11"/>
        <v>0.11722952242864984</v>
      </c>
      <c r="AA96" s="15">
        <f t="shared" ca="1" si="12"/>
        <v>0.45559200929720101</v>
      </c>
      <c r="AB96" s="15">
        <f t="shared" ca="1" si="13"/>
        <v>0.10516832433872941</v>
      </c>
      <c r="AC96" s="15">
        <f t="shared" ca="1" si="14"/>
        <v>0.24305692795655465</v>
      </c>
      <c r="AD96" s="15">
        <f t="shared" ca="1" si="15"/>
        <v>7.8953215978865038E-2</v>
      </c>
      <c r="AE96" s="17">
        <f t="shared" ca="1" si="16"/>
        <v>1</v>
      </c>
      <c r="AG96" s="14">
        <f t="array" aca="1" ref="AG96" ca="1">SQRT(MMULT(MMULT(Z96:AD96,$N$10:$R$14), TRANSPOSE(Z96:AD96)))</f>
        <v>7.9601062534077366E-2</v>
      </c>
      <c r="AH96" s="16">
        <f t="array" aca="1" ref="AH96" ca="1">MMULT(Z96:AD96,$N$2:$N$6)</f>
        <v>1.3939228569001474E-2</v>
      </c>
    </row>
    <row r="97" spans="19:34" x14ac:dyDescent="0.25">
      <c r="T97" s="14">
        <f t="shared" ca="1" si="10"/>
        <v>0.55515790076007676</v>
      </c>
      <c r="U97" s="15">
        <f t="shared" ca="1" si="10"/>
        <v>3.9832657154079798E-2</v>
      </c>
      <c r="V97" s="15">
        <f t="shared" ca="1" si="10"/>
        <v>0.87283772594989983</v>
      </c>
      <c r="W97" s="15">
        <f t="shared" ca="1" si="10"/>
        <v>7.4288805173111983E-2</v>
      </c>
      <c r="X97" s="16">
        <f t="shared" ca="1" si="10"/>
        <v>0.74758763312581755</v>
      </c>
      <c r="Z97" s="14">
        <f t="shared" ca="1" si="11"/>
        <v>0.2424582940265079</v>
      </c>
      <c r="AA97" s="15">
        <f t="shared" ca="1" si="12"/>
        <v>1.7396416563464828E-2</v>
      </c>
      <c r="AB97" s="15">
        <f t="shared" ca="1" si="13"/>
        <v>0.3812009983214637</v>
      </c>
      <c r="AC97" s="15">
        <f t="shared" ca="1" si="14"/>
        <v>3.2444709771544053E-2</v>
      </c>
      <c r="AD97" s="15">
        <f t="shared" ca="1" si="15"/>
        <v>0.32649958131701962</v>
      </c>
      <c r="AE97" s="17">
        <f t="shared" ca="1" si="16"/>
        <v>1</v>
      </c>
      <c r="AG97" s="14">
        <f t="array" aca="1" ref="AG97" ca="1">SQRT(MMULT(MMULT(Z97:AD97,$N$10:$R$14), TRANSPOSE(Z97:AD97)))</f>
        <v>6.9840322613231545E-2</v>
      </c>
      <c r="AH97" s="16">
        <f t="array" aca="1" ref="AH97" ca="1">MMULT(Z97:AD97,$N$2:$N$6)</f>
        <v>1.0909368276999936E-2</v>
      </c>
    </row>
    <row r="98" spans="19:34" x14ac:dyDescent="0.25">
      <c r="T98" s="14">
        <f t="shared" ca="1" si="10"/>
        <v>7.7617705532519898E-2</v>
      </c>
      <c r="U98" s="15">
        <f t="shared" ca="1" si="10"/>
        <v>0.43934162532273258</v>
      </c>
      <c r="V98" s="15">
        <f t="shared" ca="1" si="10"/>
        <v>0.60309557091448041</v>
      </c>
      <c r="W98" s="15">
        <f t="shared" ca="1" si="10"/>
        <v>0.4209789159758619</v>
      </c>
      <c r="X98" s="16">
        <f t="shared" ca="1" si="10"/>
        <v>9.0991216673036446E-2</v>
      </c>
      <c r="Z98" s="14">
        <f t="shared" ca="1" si="11"/>
        <v>4.7559139042355009E-2</v>
      </c>
      <c r="AA98" s="15">
        <f t="shared" ca="1" si="12"/>
        <v>0.26920029782462085</v>
      </c>
      <c r="AB98" s="15">
        <f t="shared" ca="1" si="13"/>
        <v>0.36953818611570405</v>
      </c>
      <c r="AC98" s="15">
        <f t="shared" ca="1" si="14"/>
        <v>0.25794881028024508</v>
      </c>
      <c r="AD98" s="15">
        <f t="shared" ca="1" si="15"/>
        <v>5.5753566737075107E-2</v>
      </c>
      <c r="AE98" s="17">
        <f t="shared" ca="1" si="16"/>
        <v>1</v>
      </c>
      <c r="AG98" s="14">
        <f t="array" aca="1" ref="AG98" ca="1">SQRT(MMULT(MMULT(Z98:AD98,$N$10:$R$14), TRANSPOSE(Z98:AD98)))</f>
        <v>7.9849734569033909E-2</v>
      </c>
      <c r="AH98" s="16">
        <f t="array" aca="1" ref="AH98" ca="1">MMULT(Z98:AD98,$N$2:$N$6)</f>
        <v>1.3328435400809515E-2</v>
      </c>
    </row>
    <row r="99" spans="19:34" x14ac:dyDescent="0.25">
      <c r="T99" s="14">
        <f t="shared" ref="T99:X100" ca="1" si="17">RAND()</f>
        <v>0.4106137875553334</v>
      </c>
      <c r="U99" s="15">
        <f t="shared" ca="1" si="17"/>
        <v>0.291689318562387</v>
      </c>
      <c r="V99" s="15">
        <f t="shared" ca="1" si="17"/>
        <v>0.80629102202679848</v>
      </c>
      <c r="W99" s="15">
        <f t="shared" ca="1" si="17"/>
        <v>0.42507336487998115</v>
      </c>
      <c r="X99" s="16">
        <f t="shared" ca="1" si="17"/>
        <v>0.58592706237864778</v>
      </c>
      <c r="Z99" s="14">
        <f t="shared" ca="1" si="11"/>
        <v>0.16296819925840533</v>
      </c>
      <c r="AA99" s="15">
        <f t="shared" ca="1" si="12"/>
        <v>0.11576835564153504</v>
      </c>
      <c r="AB99" s="15">
        <f t="shared" ca="1" si="13"/>
        <v>0.32000824112663151</v>
      </c>
      <c r="AC99" s="15">
        <f t="shared" ca="1" si="14"/>
        <v>0.16870705009598944</v>
      </c>
      <c r="AD99" s="15">
        <f t="shared" ca="1" si="15"/>
        <v>0.2325481538774386</v>
      </c>
      <c r="AE99" s="17">
        <f t="shared" ca="1" si="16"/>
        <v>1</v>
      </c>
      <c r="AG99" s="14">
        <f t="array" aca="1" ref="AG99" ca="1">SQRT(MMULT(MMULT(Z99:AD99,$N$10:$R$14), TRANSPOSE(Z99:AD99)))</f>
        <v>6.809218504776525E-2</v>
      </c>
      <c r="AH99" s="16">
        <f t="array" aca="1" ref="AH99" ca="1">MMULT(Z99:AD99,$N$2:$N$6)</f>
        <v>1.1779705596778619E-2</v>
      </c>
    </row>
    <row r="100" spans="19:34" x14ac:dyDescent="0.25">
      <c r="T100" s="19">
        <f t="shared" ca="1" si="17"/>
        <v>0.89057113260381049</v>
      </c>
      <c r="U100" s="20">
        <f t="shared" ca="1" si="17"/>
        <v>0.32562703538483173</v>
      </c>
      <c r="V100" s="20">
        <f t="shared" ca="1" si="17"/>
        <v>6.0434905724008559E-2</v>
      </c>
      <c r="W100" s="20">
        <f t="shared" ca="1" si="17"/>
        <v>0.36453388622404126</v>
      </c>
      <c r="X100" s="21">
        <f t="shared" ca="1" si="17"/>
        <v>0.10666518363649902</v>
      </c>
      <c r="Z100" s="19">
        <f t="shared" ca="1" si="11"/>
        <v>0.50952898187532247</v>
      </c>
      <c r="AA100" s="20">
        <f t="shared" ca="1" si="12"/>
        <v>0.18630337963640731</v>
      </c>
      <c r="AB100" s="20">
        <f t="shared" ca="1" si="13"/>
        <v>3.4577065049540799E-2</v>
      </c>
      <c r="AC100" s="20">
        <f t="shared" ca="1" si="14"/>
        <v>0.20856344104005564</v>
      </c>
      <c r="AD100" s="20">
        <f t="shared" ca="1" si="15"/>
        <v>6.1027132398673835E-2</v>
      </c>
      <c r="AE100" s="23">
        <f t="shared" ca="1" si="16"/>
        <v>1</v>
      </c>
      <c r="AG100" s="19">
        <f t="array" aca="1" ref="AG100" ca="1">SQRT(MMULT(MMULT(Z100:AD100,$N$10:$R$14), TRANSPOSE(Z100:AD100)))</f>
        <v>6.8809963561238516E-2</v>
      </c>
      <c r="AH100" s="21">
        <f t="array" aca="1" ref="AH100" ca="1">MMULT(Z100:AD100,$N$2:$N$6)</f>
        <v>1.5547112461729627E-2</v>
      </c>
    </row>
    <row r="101" spans="19:34" x14ac:dyDescent="0.25"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spans="19:34" x14ac:dyDescent="0.25"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9:34" x14ac:dyDescent="0.25"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spans="19:34" x14ac:dyDescent="0.25"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spans="19:34" x14ac:dyDescent="0.25"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spans="19:34" x14ac:dyDescent="0.25"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spans="19:34" x14ac:dyDescent="0.25"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spans="19:34" x14ac:dyDescent="0.25"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spans="19:34" x14ac:dyDescent="0.25"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spans="19:34" x14ac:dyDescent="0.25"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9:34" x14ac:dyDescent="0.25"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spans="19:34" x14ac:dyDescent="0.25"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spans="19:34" x14ac:dyDescent="0.25"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spans="19:34" x14ac:dyDescent="0.25"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19:34" x14ac:dyDescent="0.25"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spans="19:34" x14ac:dyDescent="0.25"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spans="19:34" x14ac:dyDescent="0.25"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spans="19:34" x14ac:dyDescent="0.25"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spans="19:34" x14ac:dyDescent="0.25"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spans="19:34" x14ac:dyDescent="0.25"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9:34" x14ac:dyDescent="0.25"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spans="19:34" x14ac:dyDescent="0.25"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spans="19:34" x14ac:dyDescent="0.25"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spans="19:34" x14ac:dyDescent="0.25"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spans="19:34" x14ac:dyDescent="0.25"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spans="19:34" x14ac:dyDescent="0.25"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spans="19:34" x14ac:dyDescent="0.25"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spans="19:34" x14ac:dyDescent="0.25"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spans="19:34" x14ac:dyDescent="0.25"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spans="19:34" x14ac:dyDescent="0.25"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spans="19:34" x14ac:dyDescent="0.25"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spans="19:34" x14ac:dyDescent="0.25"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spans="19:34" x14ac:dyDescent="0.25"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spans="19:34" x14ac:dyDescent="0.25"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9:34" x14ac:dyDescent="0.25"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spans="19:34" x14ac:dyDescent="0.25"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9:34" x14ac:dyDescent="0.25"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spans="19:34" x14ac:dyDescent="0.25"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9:34" x14ac:dyDescent="0.25"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spans="19:34" x14ac:dyDescent="0.25"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19:34" x14ac:dyDescent="0.25"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spans="19:34" x14ac:dyDescent="0.25"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spans="19:34" x14ac:dyDescent="0.25"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spans="19:34" x14ac:dyDescent="0.25"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spans="19:34" x14ac:dyDescent="0.25"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spans="19:34" x14ac:dyDescent="0.25"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9:34" x14ac:dyDescent="0.25"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9:34" x14ac:dyDescent="0.25"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9:34" x14ac:dyDescent="0.25"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9:34" x14ac:dyDescent="0.25"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9:34" x14ac:dyDescent="0.25"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9:34" x14ac:dyDescent="0.25"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9:34" x14ac:dyDescent="0.25"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9:34" x14ac:dyDescent="0.25"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9:34" x14ac:dyDescent="0.25"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9:34" x14ac:dyDescent="0.25"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9:34" x14ac:dyDescent="0.25"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9:34" x14ac:dyDescent="0.25"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9:34" x14ac:dyDescent="0.25"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9:34" x14ac:dyDescent="0.25"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9:34" x14ac:dyDescent="0.25"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9:34" x14ac:dyDescent="0.25"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9:34" x14ac:dyDescent="0.25"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9:34" x14ac:dyDescent="0.25"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9:34" x14ac:dyDescent="0.25"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9:34" x14ac:dyDescent="0.25"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9:34" x14ac:dyDescent="0.25"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9:34" x14ac:dyDescent="0.25"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9:34" x14ac:dyDescent="0.25"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9:34" x14ac:dyDescent="0.25"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9:34" x14ac:dyDescent="0.25"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9:34" x14ac:dyDescent="0.25"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9:34" x14ac:dyDescent="0.25"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9:34" x14ac:dyDescent="0.25"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9:34" x14ac:dyDescent="0.25"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9:34" x14ac:dyDescent="0.25"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9:34" x14ac:dyDescent="0.25"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9:34" x14ac:dyDescent="0.25"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9:34" x14ac:dyDescent="0.25"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9:34" x14ac:dyDescent="0.25"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9:34" x14ac:dyDescent="0.25"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9:34" x14ac:dyDescent="0.25"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9:34" x14ac:dyDescent="0.25"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9:34" x14ac:dyDescent="0.25"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9:34" x14ac:dyDescent="0.25"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9:34" x14ac:dyDescent="0.25"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9:34" x14ac:dyDescent="0.25"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9:34" x14ac:dyDescent="0.25"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spans="19:34" x14ac:dyDescent="0.25"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spans="19:34" x14ac:dyDescent="0.25"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spans="19:34" x14ac:dyDescent="0.25"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spans="19:34" x14ac:dyDescent="0.25"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spans="19:34" x14ac:dyDescent="0.25"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spans="19:34" x14ac:dyDescent="0.25"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spans="19:34" x14ac:dyDescent="0.25"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spans="19:34" x14ac:dyDescent="0.25"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spans="19:34" x14ac:dyDescent="0.25"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spans="19:34" x14ac:dyDescent="0.25"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spans="19:34" x14ac:dyDescent="0.25"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spans="19:34" x14ac:dyDescent="0.25"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spans="19:34" x14ac:dyDescent="0.25"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</sheetData>
  <mergeCells count="7">
    <mergeCell ref="AO22:AQ22"/>
    <mergeCell ref="B1:F1"/>
    <mergeCell ref="G1:K1"/>
    <mergeCell ref="M1:N1"/>
    <mergeCell ref="T1:X1"/>
    <mergeCell ref="AS2:AU2"/>
    <mergeCell ref="M8:R8"/>
  </mergeCells>
  <conditionalFormatting sqref="AP24:AP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4:AT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O1" workbookViewId="0">
      <selection activeCell="AG18" sqref="AG18"/>
    </sheetView>
  </sheetViews>
  <sheetFormatPr defaultColWidth="9" defaultRowHeight="15" x14ac:dyDescent="0.25"/>
  <cols>
    <col min="1" max="1" width="10.140625" style="2" bestFit="1" customWidth="1"/>
    <col min="2" max="3" width="9" style="2"/>
    <col min="4" max="4" width="10.85546875" style="2" bestFit="1" customWidth="1"/>
    <col min="5" max="9" width="9" style="2"/>
    <col min="10" max="10" width="12.7109375" style="2" bestFit="1" customWidth="1"/>
    <col min="11" max="13" width="9" style="2"/>
    <col min="14" max="14" width="22.5703125" style="2" bestFit="1" customWidth="1"/>
    <col min="15" max="26" width="9" style="2"/>
    <col min="27" max="27" width="15.7109375" style="2" bestFit="1" customWidth="1"/>
    <col min="28" max="28" width="11.85546875" style="2" bestFit="1" customWidth="1"/>
    <col min="29" max="16384" width="9" style="2"/>
  </cols>
  <sheetData>
    <row r="1" spans="1:32" x14ac:dyDescent="0.25">
      <c r="B1" s="24" t="s">
        <v>9</v>
      </c>
      <c r="C1" s="24"/>
      <c r="D1" s="24"/>
      <c r="E1" s="24"/>
      <c r="F1" s="24"/>
      <c r="H1" s="24" t="s">
        <v>1</v>
      </c>
      <c r="I1" s="24"/>
      <c r="J1" s="24"/>
      <c r="K1" s="24"/>
      <c r="L1" s="24"/>
      <c r="O1" s="24" t="s">
        <v>10</v>
      </c>
      <c r="P1" s="24"/>
      <c r="Q1" s="24"/>
      <c r="R1" s="24"/>
      <c r="S1" s="24"/>
      <c r="U1" s="24" t="s">
        <v>14</v>
      </c>
      <c r="V1" s="24"/>
      <c r="W1" s="24"/>
      <c r="X1" s="24"/>
      <c r="Y1" s="24"/>
      <c r="AB1" s="24" t="s">
        <v>2</v>
      </c>
      <c r="AC1" s="24"/>
      <c r="AD1" s="24"/>
      <c r="AE1" s="24"/>
      <c r="AF1" s="24"/>
    </row>
    <row r="2" spans="1:32" x14ac:dyDescent="0.25">
      <c r="A2" s="3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U2" s="4" t="s">
        <v>4</v>
      </c>
      <c r="V2" s="4" t="s">
        <v>5</v>
      </c>
      <c r="W2" s="4" t="s">
        <v>6</v>
      </c>
      <c r="X2" s="4" t="s">
        <v>7</v>
      </c>
      <c r="Y2" s="4" t="s">
        <v>8</v>
      </c>
      <c r="AB2" s="4" t="s">
        <v>4</v>
      </c>
      <c r="AC2" s="4" t="s">
        <v>5</v>
      </c>
      <c r="AD2" s="4" t="s">
        <v>6</v>
      </c>
      <c r="AE2" s="4" t="s">
        <v>7</v>
      </c>
      <c r="AF2" s="4" t="s">
        <v>8</v>
      </c>
    </row>
    <row r="3" spans="1:32" x14ac:dyDescent="0.25">
      <c r="A3" s="3">
        <v>43647</v>
      </c>
      <c r="B3" s="4">
        <v>60.834000000000003</v>
      </c>
      <c r="C3" s="4">
        <v>322.98998999999998</v>
      </c>
      <c r="D3" s="4">
        <v>154.5</v>
      </c>
      <c r="E3" s="4">
        <v>66.830001999999993</v>
      </c>
      <c r="F3" s="4">
        <v>36.850093999999999</v>
      </c>
      <c r="N3" s="2" t="s">
        <v>11</v>
      </c>
      <c r="O3" s="2">
        <f>AVERAGE(H4:H50)</f>
        <v>1.8109392897041441</v>
      </c>
      <c r="P3" s="2">
        <f>AVERAGE(I4:I50)</f>
        <v>1.5131633575403443</v>
      </c>
      <c r="Q3" s="2">
        <f>AVERAGE(J4:J50)</f>
        <v>1.2620988216500466</v>
      </c>
      <c r="R3" s="2">
        <f>AVERAGE(K4:K50)</f>
        <v>1.3799743665456663</v>
      </c>
      <c r="S3" s="2">
        <f>AVERAGE(L4:L50)</f>
        <v>0.30520638901391589</v>
      </c>
      <c r="U3" s="2">
        <f>H4-$O$3</f>
        <v>-4.1599562867781597</v>
      </c>
      <c r="V3" s="2">
        <f>I4-$P$3</f>
        <v>-10.566072396609934</v>
      </c>
      <c r="W3" s="2">
        <f>J4-$Q$3</f>
        <v>-0.24591306113223954</v>
      </c>
      <c r="X3" s="2">
        <f>K4-$R$3</f>
        <v>-10.387906163405402</v>
      </c>
      <c r="Y3" s="2">
        <f>L4-$S$3</f>
        <v>-8.7758523526307233</v>
      </c>
      <c r="AA3" s="4" t="s">
        <v>4</v>
      </c>
      <c r="AB3" s="5">
        <f t="array" ref="AB3:AF7">MMULT(TRANSPOSE(U3:Y50),U3:Y50)*12/46</f>
        <v>820.97961661549232</v>
      </c>
      <c r="AC3" s="2">
        <v>611.99372070291224</v>
      </c>
      <c r="AD3" s="2">
        <v>767.0471762514054</v>
      </c>
      <c r="AE3" s="2">
        <v>240.71240150388877</v>
      </c>
      <c r="AF3" s="2">
        <v>237.30786829184652</v>
      </c>
    </row>
    <row r="4" spans="1:32" x14ac:dyDescent="0.25">
      <c r="A4" s="3">
        <v>43678</v>
      </c>
      <c r="B4" s="4">
        <v>59.404998999999997</v>
      </c>
      <c r="C4" s="4">
        <v>293.75</v>
      </c>
      <c r="D4" s="4">
        <v>156.070007</v>
      </c>
      <c r="E4" s="4">
        <v>60.810001</v>
      </c>
      <c r="F4" s="4">
        <v>33.728653000000001</v>
      </c>
      <c r="H4" s="2">
        <f>((B4/B3)-1)*100</f>
        <v>-2.349016997074016</v>
      </c>
      <c r="I4" s="2">
        <f>((C4/C3)-1)*100</f>
        <v>-9.0529090390695899</v>
      </c>
      <c r="J4" s="2">
        <f>((D4/D3)-1)*100</f>
        <v>1.0161857605178071</v>
      </c>
      <c r="K4" s="2">
        <f>((E4/E3)-1)*100</f>
        <v>-9.0079317968597366</v>
      </c>
      <c r="L4" s="2">
        <f>((F4/F3)-1)*100</f>
        <v>-8.470645963616807</v>
      </c>
      <c r="N4" s="2" t="s">
        <v>12</v>
      </c>
      <c r="O4" s="2">
        <f>VAR(H4:H50)</f>
        <v>68.343674548878099</v>
      </c>
      <c r="P4" s="2">
        <f>VAR(I4:I50)</f>
        <v>157.32574237080365</v>
      </c>
      <c r="Q4" s="2">
        <f>VAR(J4:J50)</f>
        <v>127.08670494068187</v>
      </c>
      <c r="R4" s="2">
        <f>VAR(K4:K50)</f>
        <v>73.790987006522471</v>
      </c>
      <c r="S4" s="2">
        <f>VAR(L4:L50)</f>
        <v>70.896854738322659</v>
      </c>
      <c r="U4" s="2">
        <f t="shared" ref="U4:U50" si="0">H5-$O$3</f>
        <v>0.78985529999023329</v>
      </c>
      <c r="V4" s="2">
        <f t="shared" ref="V4:V50" si="1">I5-$P$3</f>
        <v>-10.40848420860417</v>
      </c>
      <c r="W4" s="2">
        <f t="shared" ref="W4:W50" si="2">J5-$Q$3</f>
        <v>-6.1509337404567193</v>
      </c>
      <c r="X4" s="2">
        <f t="shared" ref="X4:X50" si="3">K5-$R$3</f>
        <v>4.8361001900063094</v>
      </c>
      <c r="Y4" s="2">
        <f t="shared" ref="Y4:Y50" si="4">L5-$S$3</f>
        <v>0.76370970437410124</v>
      </c>
      <c r="AA4" s="4" t="s">
        <v>5</v>
      </c>
      <c r="AB4" s="2">
        <v>611.99372070291224</v>
      </c>
      <c r="AC4" s="5">
        <v>1888.5062119313668</v>
      </c>
      <c r="AD4" s="2">
        <v>946.35902565731044</v>
      </c>
      <c r="AE4" s="2">
        <v>307.55121722894091</v>
      </c>
      <c r="AF4" s="2">
        <v>119.17091882675058</v>
      </c>
    </row>
    <row r="5" spans="1:32" x14ac:dyDescent="0.25">
      <c r="A5" s="3">
        <v>43709</v>
      </c>
      <c r="B5" s="4">
        <v>60.950001</v>
      </c>
      <c r="C5" s="4">
        <v>267.61999500000002</v>
      </c>
      <c r="D5" s="4">
        <v>148.44000199999999</v>
      </c>
      <c r="E5" s="4">
        <v>64.589995999999999</v>
      </c>
      <c r="F5" s="4">
        <v>34.089184000000003</v>
      </c>
      <c r="H5" s="2">
        <f t="shared" ref="H5:H50" si="5">((B5/B4)-1)*100</f>
        <v>2.6007945896943774</v>
      </c>
      <c r="I5" s="2">
        <f t="shared" ref="I5:I50" si="6">((C5/C4)-1)*100</f>
        <v>-8.8953208510638255</v>
      </c>
      <c r="J5" s="2">
        <f t="shared" ref="J5:J50" si="7">((D5/D4)-1)*100</f>
        <v>-4.8888349188066726</v>
      </c>
      <c r="K5" s="2">
        <f t="shared" ref="K5:K50" si="8">((E5/E4)-1)*100</f>
        <v>6.2160745565519759</v>
      </c>
      <c r="L5" s="2">
        <f t="shared" ref="L5:L50" si="9">((F5/F4)-1)*100</f>
        <v>1.0689160933880171</v>
      </c>
      <c r="N5" s="2" t="s">
        <v>13</v>
      </c>
      <c r="O5" s="2">
        <f t="shared" ref="O5:S6" si="10">O3*12</f>
        <v>21.731271476449727</v>
      </c>
      <c r="P5" s="2">
        <f t="shared" si="10"/>
        <v>18.15796029048413</v>
      </c>
      <c r="Q5" s="2">
        <f t="shared" si="10"/>
        <v>15.145185859800559</v>
      </c>
      <c r="R5" s="2">
        <f t="shared" si="10"/>
        <v>16.559692398547995</v>
      </c>
      <c r="S5" s="2">
        <f t="shared" si="10"/>
        <v>3.6624766681669909</v>
      </c>
      <c r="U5" s="2">
        <f t="shared" si="0"/>
        <v>1.5614970782624584</v>
      </c>
      <c r="V5" s="2">
        <f t="shared" si="1"/>
        <v>5.8816536851847214</v>
      </c>
      <c r="W5" s="2">
        <f t="shared" si="2"/>
        <v>4.1609696851800733</v>
      </c>
      <c r="X5" s="2">
        <f t="shared" si="3"/>
        <v>4.9987270657937843</v>
      </c>
      <c r="Y5" s="2">
        <f t="shared" si="4"/>
        <v>6.4857775195478045</v>
      </c>
      <c r="AA5" s="4" t="s">
        <v>6</v>
      </c>
      <c r="AB5" s="2">
        <v>767.0471762514054</v>
      </c>
      <c r="AC5" s="2">
        <v>946.35902565731044</v>
      </c>
      <c r="AD5" s="5">
        <v>1525.4559967061682</v>
      </c>
      <c r="AE5" s="2">
        <v>424.16189556881318</v>
      </c>
      <c r="AF5" s="2">
        <v>77.851382332126164</v>
      </c>
    </row>
    <row r="6" spans="1:32" x14ac:dyDescent="0.25">
      <c r="A6" s="3">
        <v>43739</v>
      </c>
      <c r="B6" s="4">
        <v>63.005501000000002</v>
      </c>
      <c r="C6" s="4">
        <v>287.41000400000001</v>
      </c>
      <c r="D6" s="4">
        <v>156.490005</v>
      </c>
      <c r="E6" s="4">
        <v>68.709998999999996</v>
      </c>
      <c r="F6" s="4">
        <v>36.404175000000002</v>
      </c>
      <c r="H6" s="2">
        <f t="shared" si="5"/>
        <v>3.3724363679666025</v>
      </c>
      <c r="I6" s="2">
        <f t="shared" si="6"/>
        <v>7.3948170427250659</v>
      </c>
      <c r="J6" s="2">
        <f t="shared" si="7"/>
        <v>5.4230685068301199</v>
      </c>
      <c r="K6" s="2">
        <f t="shared" si="8"/>
        <v>6.3787014323394509</v>
      </c>
      <c r="L6" s="2">
        <f t="shared" si="9"/>
        <v>6.7909839085617207</v>
      </c>
      <c r="N6" s="2" t="s">
        <v>15</v>
      </c>
      <c r="O6" s="5">
        <f t="shared" si="10"/>
        <v>820.12409458653724</v>
      </c>
      <c r="P6" s="5">
        <f t="shared" si="10"/>
        <v>1887.9089084496438</v>
      </c>
      <c r="Q6" s="5">
        <f t="shared" si="10"/>
        <v>1525.0404592881823</v>
      </c>
      <c r="R6" s="5">
        <f t="shared" si="10"/>
        <v>885.49184407826965</v>
      </c>
      <c r="S6" s="5">
        <f t="shared" si="10"/>
        <v>850.76225685987197</v>
      </c>
      <c r="U6" s="2">
        <f t="shared" si="0"/>
        <v>1.7482737383773208</v>
      </c>
      <c r="V6" s="2">
        <f t="shared" si="1"/>
        <v>7.9680654169458833</v>
      </c>
      <c r="W6" s="2">
        <f t="shared" si="2"/>
        <v>2.8276154064247789</v>
      </c>
      <c r="X6" s="2">
        <f t="shared" si="3"/>
        <v>5.3002818797104334</v>
      </c>
      <c r="Y6" s="2">
        <f t="shared" si="4"/>
        <v>8.5724046849552094E-2</v>
      </c>
      <c r="AA6" s="4" t="s">
        <v>7</v>
      </c>
      <c r="AB6" s="2">
        <v>240.71240150388877</v>
      </c>
      <c r="AC6" s="2">
        <v>307.55121722894091</v>
      </c>
      <c r="AD6" s="2">
        <v>424.16189556881318</v>
      </c>
      <c r="AE6" s="5">
        <v>885.98862562235399</v>
      </c>
      <c r="AF6" s="2">
        <v>178.82400054452884</v>
      </c>
    </row>
    <row r="7" spans="1:32" x14ac:dyDescent="0.25">
      <c r="A7" s="3">
        <v>43770</v>
      </c>
      <c r="B7" s="4">
        <v>65.248001000000002</v>
      </c>
      <c r="C7" s="4">
        <v>314.66000400000001</v>
      </c>
      <c r="D7" s="4">
        <v>162.88999899999999</v>
      </c>
      <c r="E7" s="4">
        <v>73.300003000000004</v>
      </c>
      <c r="F7" s="4">
        <v>36.546489999999999</v>
      </c>
      <c r="H7" s="2">
        <f t="shared" si="5"/>
        <v>3.5592130280814649</v>
      </c>
      <c r="I7" s="2">
        <f t="shared" si="6"/>
        <v>9.4812287744862278</v>
      </c>
      <c r="J7" s="2">
        <f t="shared" si="7"/>
        <v>4.0897142280748255</v>
      </c>
      <c r="K7" s="2">
        <f t="shared" si="8"/>
        <v>6.6802562462560999</v>
      </c>
      <c r="L7" s="2">
        <f t="shared" si="9"/>
        <v>0.39093043586346798</v>
      </c>
      <c r="U7" s="2">
        <f t="shared" si="0"/>
        <v>0.64583635925406524</v>
      </c>
      <c r="V7" s="2">
        <f t="shared" si="1"/>
        <v>1.3184653485979674</v>
      </c>
      <c r="W7" s="2">
        <f t="shared" si="2"/>
        <v>-1.4155766297013521</v>
      </c>
      <c r="X7" s="2">
        <f t="shared" si="3"/>
        <v>-1.5982608514725547</v>
      </c>
      <c r="Y7" s="2">
        <f t="shared" si="4"/>
        <v>1.4081893433806356</v>
      </c>
      <c r="AA7" s="4" t="s">
        <v>8</v>
      </c>
      <c r="AB7" s="2">
        <v>237.30786829184652</v>
      </c>
      <c r="AC7" s="2">
        <v>119.17091882675058</v>
      </c>
      <c r="AD7" s="2">
        <v>77.851382332126164</v>
      </c>
      <c r="AE7" s="2">
        <v>178.82400054452884</v>
      </c>
      <c r="AF7" s="5">
        <v>850.78655710506177</v>
      </c>
    </row>
    <row r="8" spans="1:32" x14ac:dyDescent="0.25">
      <c r="A8" s="3">
        <v>43800</v>
      </c>
      <c r="B8" s="4">
        <v>66.850998000000004</v>
      </c>
      <c r="C8" s="4">
        <v>323.57000699999998</v>
      </c>
      <c r="D8" s="4">
        <v>162.63999899999999</v>
      </c>
      <c r="E8" s="4">
        <v>73.139999000000003</v>
      </c>
      <c r="F8" s="4">
        <v>37.172676000000003</v>
      </c>
      <c r="H8" s="2">
        <f t="shared" si="5"/>
        <v>2.4567756489582093</v>
      </c>
      <c r="I8" s="2">
        <f t="shared" si="6"/>
        <v>2.8316287061383116</v>
      </c>
      <c r="J8" s="2">
        <f t="shared" si="7"/>
        <v>-0.15347780805130551</v>
      </c>
      <c r="K8" s="2">
        <f t="shared" si="8"/>
        <v>-0.2182864849268884</v>
      </c>
      <c r="L8" s="2">
        <f t="shared" si="9"/>
        <v>1.7133957323945515</v>
      </c>
      <c r="U8" s="2">
        <f t="shared" si="0"/>
        <v>5.4597135732493527</v>
      </c>
      <c r="V8" s="2">
        <f t="shared" si="1"/>
        <v>5.1376350893008773</v>
      </c>
      <c r="W8" s="2">
        <f t="shared" si="2"/>
        <v>10.832096407655147</v>
      </c>
      <c r="X8" s="2">
        <f t="shared" si="3"/>
        <v>-13.411698621833123</v>
      </c>
      <c r="Y8" s="2">
        <f t="shared" si="4"/>
        <v>-5.2567116290456113</v>
      </c>
    </row>
    <row r="9" spans="1:32" x14ac:dyDescent="0.25">
      <c r="A9" s="3">
        <v>43831</v>
      </c>
      <c r="B9" s="4">
        <v>71.711501999999996</v>
      </c>
      <c r="C9" s="4">
        <v>345.08999599999999</v>
      </c>
      <c r="D9" s="4">
        <v>182.30999800000001</v>
      </c>
      <c r="E9" s="4">
        <v>64.339995999999999</v>
      </c>
      <c r="F9" s="4">
        <v>35.332068999999997</v>
      </c>
      <c r="H9" s="2">
        <f t="shared" si="5"/>
        <v>7.2706528629534972</v>
      </c>
      <c r="I9" s="2">
        <f t="shared" si="6"/>
        <v>6.6507984468412218</v>
      </c>
      <c r="J9" s="2">
        <f t="shared" si="7"/>
        <v>12.094195229305193</v>
      </c>
      <c r="K9" s="2">
        <f t="shared" si="8"/>
        <v>-12.031724255287457</v>
      </c>
      <c r="L9" s="2">
        <f t="shared" si="9"/>
        <v>-4.951505240031695</v>
      </c>
      <c r="U9" s="2">
        <f t="shared" si="0"/>
        <v>-8.4277341798739194</v>
      </c>
      <c r="V9" s="2">
        <f t="shared" si="1"/>
        <v>5.4241582911579247</v>
      </c>
      <c r="W9" s="2">
        <f t="shared" si="2"/>
        <v>-7.7949297857532995</v>
      </c>
      <c r="X9" s="2">
        <f t="shared" si="3"/>
        <v>-9.7884237546991812</v>
      </c>
      <c r="Y9" s="2">
        <f t="shared" si="4"/>
        <v>-10.562992311485646</v>
      </c>
      <c r="AA9" s="2" t="s">
        <v>16</v>
      </c>
      <c r="AB9" s="2">
        <v>0.69</v>
      </c>
    </row>
    <row r="10" spans="1:32" x14ac:dyDescent="0.25">
      <c r="A10" s="3">
        <v>43862</v>
      </c>
      <c r="B10" s="4">
        <v>66.966498999999999</v>
      </c>
      <c r="C10" s="4">
        <v>369.02999899999998</v>
      </c>
      <c r="D10" s="4">
        <v>170.39999399999999</v>
      </c>
      <c r="E10" s="4">
        <v>58.93</v>
      </c>
      <c r="F10" s="4">
        <v>31.707781000000001</v>
      </c>
      <c r="H10" s="2">
        <f t="shared" si="5"/>
        <v>-6.6167948901697748</v>
      </c>
      <c r="I10" s="2">
        <f t="shared" si="6"/>
        <v>6.9373216486982692</v>
      </c>
      <c r="J10" s="2">
        <f t="shared" si="7"/>
        <v>-6.5328309641032529</v>
      </c>
      <c r="K10" s="2">
        <f t="shared" si="8"/>
        <v>-8.4084493881535156</v>
      </c>
      <c r="L10" s="2">
        <f t="shared" si="9"/>
        <v>-10.257785922471729</v>
      </c>
      <c r="U10" s="2">
        <f t="shared" si="0"/>
        <v>-14.990663676968291</v>
      </c>
      <c r="V10" s="2">
        <f t="shared" si="1"/>
        <v>0.24008191182325711</v>
      </c>
      <c r="W10" s="2">
        <f t="shared" si="2"/>
        <v>-16.766793029561807</v>
      </c>
      <c r="X10" s="2">
        <f t="shared" si="3"/>
        <v>-21.429181900908478</v>
      </c>
      <c r="Y10" s="2">
        <f t="shared" si="4"/>
        <v>-2.6391382400002752</v>
      </c>
    </row>
    <row r="11" spans="1:32" x14ac:dyDescent="0.25">
      <c r="A11" s="3">
        <v>43891</v>
      </c>
      <c r="B11" s="4">
        <v>58.140498999999998</v>
      </c>
      <c r="C11" s="4">
        <v>375.5</v>
      </c>
      <c r="D11" s="4">
        <v>143.979996</v>
      </c>
      <c r="E11" s="4">
        <v>47.115001999999997</v>
      </c>
      <c r="F11" s="4">
        <v>30.967742999999999</v>
      </c>
      <c r="H11" s="2">
        <f t="shared" si="5"/>
        <v>-13.179724387264146</v>
      </c>
      <c r="I11" s="2">
        <f t="shared" si="6"/>
        <v>1.7532452693636014</v>
      </c>
      <c r="J11" s="2">
        <f t="shared" si="7"/>
        <v>-15.504694207911761</v>
      </c>
      <c r="K11" s="2">
        <f t="shared" si="8"/>
        <v>-20.049207534362811</v>
      </c>
      <c r="L11" s="2">
        <f t="shared" si="9"/>
        <v>-2.3339318509863594</v>
      </c>
      <c r="U11" s="2">
        <f t="shared" si="0"/>
        <v>14.171895670140284</v>
      </c>
      <c r="V11" s="2">
        <f t="shared" si="1"/>
        <v>10.297757015295876</v>
      </c>
      <c r="W11" s="2">
        <f t="shared" si="2"/>
        <v>11.218802344648072</v>
      </c>
      <c r="X11" s="2">
        <f t="shared" si="3"/>
        <v>13.339322472282868</v>
      </c>
      <c r="Y11" s="2">
        <f t="shared" si="4"/>
        <v>17.219302904414434</v>
      </c>
      <c r="AA11" s="24" t="s">
        <v>17</v>
      </c>
      <c r="AB11" s="24"/>
      <c r="AC11" s="1"/>
      <c r="AD11" s="1"/>
      <c r="AE11" s="1"/>
    </row>
    <row r="12" spans="1:32" x14ac:dyDescent="0.25">
      <c r="A12" s="3">
        <v>43922</v>
      </c>
      <c r="B12" s="4">
        <v>67.432998999999995</v>
      </c>
      <c r="C12" s="4">
        <v>419.85000600000001</v>
      </c>
      <c r="D12" s="4">
        <v>161.949997</v>
      </c>
      <c r="E12" s="4">
        <v>54.049999</v>
      </c>
      <c r="F12" s="4">
        <v>36.394688000000002</v>
      </c>
      <c r="H12" s="2">
        <f t="shared" si="5"/>
        <v>15.982834959844428</v>
      </c>
      <c r="I12" s="2">
        <f t="shared" si="6"/>
        <v>11.81092037283622</v>
      </c>
      <c r="J12" s="2">
        <f t="shared" si="7"/>
        <v>12.48090116629812</v>
      </c>
      <c r="K12" s="2">
        <f t="shared" si="8"/>
        <v>14.719296838828534</v>
      </c>
      <c r="L12" s="2">
        <f t="shared" si="9"/>
        <v>17.524509293428348</v>
      </c>
      <c r="U12" s="2">
        <f t="shared" si="0"/>
        <v>4.1401529937637847</v>
      </c>
      <c r="V12" s="2">
        <f t="shared" si="1"/>
        <v>-1.5417438025290793</v>
      </c>
      <c r="W12" s="2">
        <f t="shared" si="2"/>
        <v>6.6662718099344671</v>
      </c>
      <c r="X12" s="2">
        <f t="shared" si="3"/>
        <v>-4.0626774689083485</v>
      </c>
      <c r="Y12" s="2">
        <f t="shared" si="4"/>
        <v>-0.74837545808245443</v>
      </c>
      <c r="AA12" s="4" t="s">
        <v>4</v>
      </c>
      <c r="AB12" s="2">
        <f>O5</f>
        <v>21.731271476449727</v>
      </c>
    </row>
    <row r="13" spans="1:32" x14ac:dyDescent="0.25">
      <c r="A13" s="3">
        <v>43952</v>
      </c>
      <c r="B13" s="4">
        <v>71.445999</v>
      </c>
      <c r="C13" s="4">
        <v>419.73001099999999</v>
      </c>
      <c r="D13" s="4">
        <v>174.78999300000001</v>
      </c>
      <c r="E13" s="4">
        <v>52.599997999999999</v>
      </c>
      <c r="F13" s="4">
        <v>36.233398000000001</v>
      </c>
      <c r="H13" s="2">
        <f t="shared" si="5"/>
        <v>5.9510922834679292</v>
      </c>
      <c r="I13" s="2">
        <f t="shared" si="6"/>
        <v>-2.8580444988735021E-2</v>
      </c>
      <c r="J13" s="2">
        <f t="shared" si="7"/>
        <v>7.9283706315845137</v>
      </c>
      <c r="K13" s="2">
        <f t="shared" si="8"/>
        <v>-2.6827031023626824</v>
      </c>
      <c r="L13" s="2">
        <f t="shared" si="9"/>
        <v>-0.44316906906853859</v>
      </c>
      <c r="U13" s="2">
        <f t="shared" si="0"/>
        <v>-2.8823820726652958</v>
      </c>
      <c r="V13" s="2">
        <f t="shared" si="1"/>
        <v>6.8993868710874686</v>
      </c>
      <c r="W13" s="2">
        <f t="shared" si="2"/>
        <v>5.9122300885868135</v>
      </c>
      <c r="X13" s="2">
        <f t="shared" si="3"/>
        <v>6.6428434289987459</v>
      </c>
      <c r="Y13" s="2">
        <f t="shared" si="4"/>
        <v>-14.6807005118671</v>
      </c>
      <c r="AA13" s="4" t="s">
        <v>5</v>
      </c>
      <c r="AB13" s="2">
        <f>P5</f>
        <v>18.15796029048413</v>
      </c>
    </row>
    <row r="14" spans="1:32" x14ac:dyDescent="0.25">
      <c r="A14" s="3">
        <v>43983</v>
      </c>
      <c r="B14" s="4">
        <v>70.680496000000005</v>
      </c>
      <c r="C14" s="4">
        <v>455.040009</v>
      </c>
      <c r="D14" s="4">
        <v>187.33000200000001</v>
      </c>
      <c r="E14" s="4">
        <v>56.82</v>
      </c>
      <c r="F14" s="4">
        <v>31.024667999999998</v>
      </c>
      <c r="H14" s="2">
        <f t="shared" si="5"/>
        <v>-1.0714427829611517</v>
      </c>
      <c r="I14" s="2">
        <f t="shared" si="6"/>
        <v>8.4125502286278131</v>
      </c>
      <c r="J14" s="2">
        <f t="shared" si="7"/>
        <v>7.1743289102368601</v>
      </c>
      <c r="K14" s="2">
        <f t="shared" si="8"/>
        <v>8.0228177955444124</v>
      </c>
      <c r="L14" s="2">
        <f t="shared" si="9"/>
        <v>-14.375494122853183</v>
      </c>
      <c r="U14" s="2">
        <f t="shared" si="0"/>
        <v>3.0949501652877855</v>
      </c>
      <c r="V14" s="2">
        <f t="shared" si="1"/>
        <v>5.9235444770887637</v>
      </c>
      <c r="W14" s="2">
        <f t="shared" si="2"/>
        <v>2.752209575143751</v>
      </c>
      <c r="X14" s="2">
        <f t="shared" si="3"/>
        <v>-5.1110532120226093</v>
      </c>
      <c r="Y14" s="2">
        <f t="shared" si="4"/>
        <v>17.370628208152436</v>
      </c>
      <c r="AA14" s="4" t="s">
        <v>6</v>
      </c>
      <c r="AB14" s="2">
        <f>Q5</f>
        <v>15.145185859800559</v>
      </c>
    </row>
    <row r="15" spans="1:32" x14ac:dyDescent="0.25">
      <c r="A15" s="3">
        <v>44013</v>
      </c>
      <c r="B15" s="4">
        <v>74.148003000000003</v>
      </c>
      <c r="C15" s="4">
        <v>488.88000499999998</v>
      </c>
      <c r="D15" s="4">
        <v>194.85000600000001</v>
      </c>
      <c r="E15" s="4">
        <v>54.700001</v>
      </c>
      <c r="F15" s="4">
        <v>36.508536999999997</v>
      </c>
      <c r="H15" s="2">
        <f t="shared" si="5"/>
        <v>4.9058894549919296</v>
      </c>
      <c r="I15" s="2">
        <f t="shared" si="6"/>
        <v>7.4367078346291082</v>
      </c>
      <c r="J15" s="2">
        <f t="shared" si="7"/>
        <v>4.0143083967937976</v>
      </c>
      <c r="K15" s="2">
        <f t="shared" si="8"/>
        <v>-3.7310788454769428</v>
      </c>
      <c r="L15" s="2">
        <f t="shared" si="9"/>
        <v>17.67583459716635</v>
      </c>
      <c r="U15" s="2">
        <f t="shared" si="0"/>
        <v>8.3862294728854589</v>
      </c>
      <c r="V15" s="2">
        <f t="shared" si="1"/>
        <v>6.8078955084282011</v>
      </c>
      <c r="W15" s="2">
        <f t="shared" si="2"/>
        <v>38.666043649128198</v>
      </c>
      <c r="X15" s="2">
        <f t="shared" si="3"/>
        <v>8.5834642081629617</v>
      </c>
      <c r="Y15" s="2">
        <f t="shared" si="4"/>
        <v>-2.0983431559021528</v>
      </c>
      <c r="AA15" s="4" t="s">
        <v>7</v>
      </c>
      <c r="AB15" s="2">
        <f>R5</f>
        <v>16.559692398547995</v>
      </c>
    </row>
    <row r="16" spans="1:32" x14ac:dyDescent="0.25">
      <c r="A16" s="3">
        <v>44044</v>
      </c>
      <c r="B16" s="4">
        <v>81.709000000000003</v>
      </c>
      <c r="C16" s="4">
        <v>529.55999799999995</v>
      </c>
      <c r="D16" s="4">
        <v>272.64999399999999</v>
      </c>
      <c r="E16" s="4">
        <v>60.150002000000001</v>
      </c>
      <c r="F16" s="4">
        <v>35.853889000000002</v>
      </c>
      <c r="H16" s="2">
        <f t="shared" si="5"/>
        <v>10.197168762589603</v>
      </c>
      <c r="I16" s="2">
        <f t="shared" si="6"/>
        <v>8.3210588659685456</v>
      </c>
      <c r="J16" s="2">
        <f t="shared" si="7"/>
        <v>39.928142470778248</v>
      </c>
      <c r="K16" s="2">
        <f t="shared" si="8"/>
        <v>9.9634385747086274</v>
      </c>
      <c r="L16" s="2">
        <f t="shared" si="9"/>
        <v>-1.793136766888237</v>
      </c>
      <c r="U16" s="2">
        <f t="shared" si="0"/>
        <v>-11.882041616253241</v>
      </c>
      <c r="V16" s="2">
        <f t="shared" si="1"/>
        <v>-7.0894907069486273</v>
      </c>
      <c r="W16" s="2">
        <f t="shared" si="2"/>
        <v>-9.0853108038223205</v>
      </c>
      <c r="X16" s="2">
        <f t="shared" si="3"/>
        <v>1.679044650610795</v>
      </c>
      <c r="Y16" s="2">
        <f t="shared" si="4"/>
        <v>-3.1895685289201428</v>
      </c>
      <c r="AA16" s="4" t="s">
        <v>8</v>
      </c>
      <c r="AB16" s="2">
        <f>S5</f>
        <v>3.6624766681669909</v>
      </c>
    </row>
    <row r="17" spans="1:31" x14ac:dyDescent="0.25">
      <c r="A17" s="3">
        <v>44075</v>
      </c>
      <c r="B17" s="4">
        <v>73.480002999999996</v>
      </c>
      <c r="C17" s="4">
        <v>500.02999899999998</v>
      </c>
      <c r="D17" s="4">
        <v>251.320007</v>
      </c>
      <c r="E17" s="4">
        <v>61.990001999999997</v>
      </c>
      <c r="F17" s="4">
        <v>34.819732999999999</v>
      </c>
      <c r="H17" s="2">
        <f t="shared" si="5"/>
        <v>-10.071102326549097</v>
      </c>
      <c r="I17" s="2">
        <f t="shared" si="6"/>
        <v>-5.5763273494082828</v>
      </c>
      <c r="J17" s="2">
        <f t="shared" si="7"/>
        <v>-7.823211982172273</v>
      </c>
      <c r="K17" s="2">
        <f t="shared" si="8"/>
        <v>3.0590190171564613</v>
      </c>
      <c r="L17" s="2">
        <f t="shared" si="9"/>
        <v>-2.8843621399062269</v>
      </c>
      <c r="U17" s="2">
        <f t="shared" si="0"/>
        <v>8.4918583299421311</v>
      </c>
      <c r="V17" s="2">
        <f t="shared" si="1"/>
        <v>-6.3708737046349349</v>
      </c>
      <c r="W17" s="2">
        <f t="shared" si="2"/>
        <v>-8.8420775218734686</v>
      </c>
      <c r="X17" s="2">
        <f t="shared" si="3"/>
        <v>-6.7195483191324064</v>
      </c>
      <c r="Y17" s="2">
        <f t="shared" si="4"/>
        <v>-3.6294535910243377</v>
      </c>
    </row>
    <row r="18" spans="1:31" x14ac:dyDescent="0.25">
      <c r="A18" s="3">
        <v>44105</v>
      </c>
      <c r="B18" s="4">
        <v>81.050499000000002</v>
      </c>
      <c r="C18" s="4">
        <v>475.73998999999998</v>
      </c>
      <c r="D18" s="4">
        <v>232.270004</v>
      </c>
      <c r="E18" s="4">
        <v>58.68</v>
      </c>
      <c r="F18" s="4">
        <v>33.662239</v>
      </c>
      <c r="H18" s="2">
        <f t="shared" si="5"/>
        <v>10.302797619646276</v>
      </c>
      <c r="I18" s="2">
        <f t="shared" si="6"/>
        <v>-4.8577103470945904</v>
      </c>
      <c r="J18" s="2">
        <f t="shared" si="7"/>
        <v>-7.579978700223422</v>
      </c>
      <c r="K18" s="2">
        <f t="shared" si="8"/>
        <v>-5.3395739525867398</v>
      </c>
      <c r="L18" s="2">
        <f t="shared" si="9"/>
        <v>-3.3242472020104219</v>
      </c>
      <c r="U18" s="2">
        <f t="shared" si="0"/>
        <v>6.8090002371333167</v>
      </c>
      <c r="V18" s="2">
        <f t="shared" si="1"/>
        <v>1.6314161006632892</v>
      </c>
      <c r="W18" s="2">
        <f t="shared" si="2"/>
        <v>4.5630179678601408</v>
      </c>
      <c r="X18" s="2">
        <f t="shared" si="3"/>
        <v>23.091738312390952</v>
      </c>
      <c r="Y18" s="2">
        <f t="shared" si="4"/>
        <v>13.501843106416251</v>
      </c>
    </row>
    <row r="19" spans="1:31" x14ac:dyDescent="0.25">
      <c r="A19" s="3">
        <v>44136</v>
      </c>
      <c r="B19" s="4">
        <v>88.037002999999999</v>
      </c>
      <c r="C19" s="4">
        <v>490.70001200000002</v>
      </c>
      <c r="D19" s="4">
        <v>245.800003</v>
      </c>
      <c r="E19" s="4">
        <v>73.040001000000004</v>
      </c>
      <c r="F19" s="4">
        <v>38.310001</v>
      </c>
      <c r="H19" s="2">
        <f t="shared" si="5"/>
        <v>8.6199395268374612</v>
      </c>
      <c r="I19" s="2">
        <f t="shared" si="6"/>
        <v>3.1445794582036335</v>
      </c>
      <c r="J19" s="2">
        <f t="shared" si="7"/>
        <v>5.8251167895101874</v>
      </c>
      <c r="K19" s="2">
        <f t="shared" si="8"/>
        <v>24.471712678936619</v>
      </c>
      <c r="L19" s="2">
        <f t="shared" si="9"/>
        <v>13.807049495430167</v>
      </c>
      <c r="U19" s="2">
        <f t="shared" si="0"/>
        <v>-2.314137927667764</v>
      </c>
      <c r="V19" s="2">
        <f t="shared" si="1"/>
        <v>8.6824687550588067</v>
      </c>
      <c r="W19" s="2">
        <f t="shared" si="2"/>
        <v>-10.729146712613655</v>
      </c>
      <c r="X19" s="2">
        <f t="shared" si="3"/>
        <v>-2.4889529932025978</v>
      </c>
      <c r="Y19" s="2">
        <f t="shared" si="4"/>
        <v>-4.2206330683293194</v>
      </c>
      <c r="AA19" s="24" t="s">
        <v>18</v>
      </c>
      <c r="AB19" s="24"/>
      <c r="AC19" s="1"/>
      <c r="AD19" s="1"/>
      <c r="AE19" s="1"/>
    </row>
    <row r="20" spans="1:31" x14ac:dyDescent="0.25">
      <c r="A20" s="3">
        <v>44166</v>
      </c>
      <c r="B20" s="4">
        <v>87.594002000000003</v>
      </c>
      <c r="C20" s="4">
        <v>540.72997999999995</v>
      </c>
      <c r="D20" s="4">
        <v>222.529999</v>
      </c>
      <c r="E20" s="4">
        <v>72.230002999999996</v>
      </c>
      <c r="F20" s="4">
        <v>36.810001</v>
      </c>
      <c r="H20" s="2">
        <f t="shared" si="5"/>
        <v>-0.50319863796361997</v>
      </c>
      <c r="I20" s="2">
        <f t="shared" si="6"/>
        <v>10.195632112599151</v>
      </c>
      <c r="J20" s="2">
        <f t="shared" si="7"/>
        <v>-9.4670478909636095</v>
      </c>
      <c r="K20" s="2">
        <f t="shared" si="8"/>
        <v>-1.1089786266569313</v>
      </c>
      <c r="L20" s="2">
        <f t="shared" si="9"/>
        <v>-3.9154266793154036</v>
      </c>
      <c r="U20" s="2">
        <f t="shared" si="0"/>
        <v>2.9759192899506517</v>
      </c>
      <c r="V20" s="2">
        <f t="shared" si="1"/>
        <v>-3.0555163448853415</v>
      </c>
      <c r="W20" s="2">
        <f t="shared" si="2"/>
        <v>9.9514899473464702E-2</v>
      </c>
      <c r="X20" s="2">
        <f t="shared" si="3"/>
        <v>-4.4534907832624144</v>
      </c>
      <c r="Y20" s="2">
        <f t="shared" si="4"/>
        <v>-2.7773579110961824</v>
      </c>
      <c r="AA20" s="4" t="s">
        <v>4</v>
      </c>
      <c r="AB20" s="2">
        <v>0.2</v>
      </c>
    </row>
    <row r="21" spans="1:31" x14ac:dyDescent="0.25">
      <c r="A21" s="3">
        <v>44197</v>
      </c>
      <c r="B21" s="4">
        <v>91.787002999999999</v>
      </c>
      <c r="C21" s="4">
        <v>532.39001499999995</v>
      </c>
      <c r="D21" s="4">
        <v>225.55999800000001</v>
      </c>
      <c r="E21" s="4">
        <v>70.010002</v>
      </c>
      <c r="F21" s="4">
        <v>35.900002000000001</v>
      </c>
      <c r="H21" s="2">
        <f t="shared" si="5"/>
        <v>4.7868585796547958</v>
      </c>
      <c r="I21" s="2">
        <f t="shared" si="6"/>
        <v>-1.542352987344997</v>
      </c>
      <c r="J21" s="2">
        <f t="shared" si="7"/>
        <v>1.3616137211235113</v>
      </c>
      <c r="K21" s="2">
        <f t="shared" si="8"/>
        <v>-3.0735164167167484</v>
      </c>
      <c r="L21" s="2">
        <f t="shared" si="9"/>
        <v>-2.4721515220822665</v>
      </c>
      <c r="U21" s="2">
        <f t="shared" si="0"/>
        <v>9.1448591036696953</v>
      </c>
      <c r="V21" s="2">
        <f t="shared" si="1"/>
        <v>-0.29977452266522664</v>
      </c>
      <c r="W21" s="2">
        <f t="shared" si="2"/>
        <v>-5.2787675928565463</v>
      </c>
      <c r="X21" s="2">
        <f t="shared" si="3"/>
        <v>0.74829010629351456</v>
      </c>
      <c r="Y21" s="2">
        <f t="shared" si="4"/>
        <v>-7.0182979370311074</v>
      </c>
      <c r="AA21" s="4" t="s">
        <v>5</v>
      </c>
      <c r="AB21" s="2">
        <v>0.2</v>
      </c>
    </row>
    <row r="22" spans="1:31" x14ac:dyDescent="0.25">
      <c r="A22" s="3">
        <v>44228</v>
      </c>
      <c r="B22" s="4">
        <v>101.843002</v>
      </c>
      <c r="C22" s="4">
        <v>538.84997599999997</v>
      </c>
      <c r="D22" s="4">
        <v>216.5</v>
      </c>
      <c r="E22" s="4">
        <v>71.5</v>
      </c>
      <c r="F22" s="4">
        <v>33.490001999999997</v>
      </c>
      <c r="H22" s="2">
        <f t="shared" si="5"/>
        <v>10.95579839337384</v>
      </c>
      <c r="I22" s="2">
        <f t="shared" si="6"/>
        <v>1.2133888348751176</v>
      </c>
      <c r="J22" s="2">
        <f t="shared" si="7"/>
        <v>-4.0166687712064997</v>
      </c>
      <c r="K22" s="2">
        <f t="shared" si="8"/>
        <v>2.1282644728391809</v>
      </c>
      <c r="L22" s="2">
        <f t="shared" si="9"/>
        <v>-6.7130915480171911</v>
      </c>
      <c r="U22" s="2">
        <f t="shared" si="0"/>
        <v>-0.25118459983354802</v>
      </c>
      <c r="V22" s="2">
        <f t="shared" si="1"/>
        <v>-4.7032911789434433</v>
      </c>
      <c r="W22" s="2">
        <f t="shared" si="2"/>
        <v>-3.4006692604491278</v>
      </c>
      <c r="X22" s="2">
        <f t="shared" si="3"/>
        <v>22.354292766321457</v>
      </c>
      <c r="Y22" s="2">
        <f t="shared" si="4"/>
        <v>7.8763338808254328</v>
      </c>
      <c r="AA22" s="4" t="s">
        <v>6</v>
      </c>
      <c r="AB22" s="2">
        <v>0.2</v>
      </c>
    </row>
    <row r="23" spans="1:31" x14ac:dyDescent="0.25">
      <c r="A23" s="3">
        <v>44256</v>
      </c>
      <c r="B23" s="4">
        <v>103.43150300000001</v>
      </c>
      <c r="C23" s="4">
        <v>521.65997300000004</v>
      </c>
      <c r="D23" s="4">
        <v>211.86999499999999</v>
      </c>
      <c r="E23" s="4">
        <v>88.470000999999996</v>
      </c>
      <c r="F23" s="4">
        <v>36.229999999999997</v>
      </c>
      <c r="H23" s="2">
        <f t="shared" si="5"/>
        <v>1.5597546898705961</v>
      </c>
      <c r="I23" s="2">
        <f t="shared" si="6"/>
        <v>-3.1901278214030993</v>
      </c>
      <c r="J23" s="2">
        <f t="shared" si="7"/>
        <v>-2.1385704387990812</v>
      </c>
      <c r="K23" s="2">
        <f t="shared" si="8"/>
        <v>23.734267132867124</v>
      </c>
      <c r="L23" s="2">
        <f t="shared" si="9"/>
        <v>8.1815402698393491</v>
      </c>
      <c r="U23" s="2">
        <f t="shared" si="0"/>
        <v>14.697081482265101</v>
      </c>
      <c r="V23" s="2">
        <f t="shared" si="1"/>
        <v>-3.0831519370551579</v>
      </c>
      <c r="W23" s="2">
        <f t="shared" si="2"/>
        <v>7.4460771520172182</v>
      </c>
      <c r="X23" s="2">
        <f t="shared" si="3"/>
        <v>-7.1107293599812378</v>
      </c>
      <c r="Y23" s="2">
        <f t="shared" si="4"/>
        <v>6.3743464677346555</v>
      </c>
      <c r="AA23" s="4" t="s">
        <v>7</v>
      </c>
      <c r="AB23" s="2">
        <v>0.2</v>
      </c>
    </row>
    <row r="24" spans="1:31" x14ac:dyDescent="0.25">
      <c r="A24" s="3">
        <v>44287</v>
      </c>
      <c r="B24" s="4">
        <v>120.50599699999999</v>
      </c>
      <c r="C24" s="4">
        <v>513.46997099999999</v>
      </c>
      <c r="D24" s="4">
        <v>230.320007</v>
      </c>
      <c r="E24" s="4">
        <v>83.400002000000001</v>
      </c>
      <c r="F24" s="4">
        <v>38.650002000000001</v>
      </c>
      <c r="H24" s="2">
        <f t="shared" si="5"/>
        <v>16.508020771969246</v>
      </c>
      <c r="I24" s="2">
        <f t="shared" si="6"/>
        <v>-1.5699885795148139</v>
      </c>
      <c r="J24" s="2">
        <f t="shared" si="7"/>
        <v>8.7081759736672648</v>
      </c>
      <c r="K24" s="2">
        <f t="shared" si="8"/>
        <v>-5.7307549934355713</v>
      </c>
      <c r="L24" s="2">
        <f t="shared" si="9"/>
        <v>6.6795528567485718</v>
      </c>
      <c r="U24" s="2">
        <f t="shared" si="0"/>
        <v>-1.7511862468742421</v>
      </c>
      <c r="V24" s="2">
        <f t="shared" si="1"/>
        <v>-3.5892288729665616</v>
      </c>
      <c r="W24" s="2">
        <f t="shared" si="2"/>
        <v>2.1158096376875841</v>
      </c>
      <c r="X24" s="2">
        <f t="shared" si="3"/>
        <v>2.5768540757366232</v>
      </c>
      <c r="Y24" s="2">
        <f t="shared" si="4"/>
        <v>-9.8225804640354186E-2</v>
      </c>
      <c r="AA24" s="4" t="s">
        <v>8</v>
      </c>
      <c r="AB24" s="2">
        <v>0.2</v>
      </c>
    </row>
    <row r="25" spans="1:31" x14ac:dyDescent="0.25">
      <c r="A25" s="3">
        <v>44317</v>
      </c>
      <c r="B25" s="4">
        <v>120.578003</v>
      </c>
      <c r="C25" s="4">
        <v>502.80999800000001</v>
      </c>
      <c r="D25" s="4">
        <v>238.10000600000001</v>
      </c>
      <c r="E25" s="4">
        <v>86.699996999999996</v>
      </c>
      <c r="F25" s="4">
        <v>38.729999999999997</v>
      </c>
      <c r="H25" s="2">
        <f t="shared" si="5"/>
        <v>5.9753042829902014E-2</v>
      </c>
      <c r="I25" s="2">
        <f t="shared" si="6"/>
        <v>-2.0760655154262175</v>
      </c>
      <c r="J25" s="2">
        <f t="shared" si="7"/>
        <v>3.3779084593376307</v>
      </c>
      <c r="K25" s="2">
        <f t="shared" si="8"/>
        <v>3.9568284422822897</v>
      </c>
      <c r="L25" s="2">
        <f t="shared" si="9"/>
        <v>0.2069805843735617</v>
      </c>
      <c r="U25" s="2">
        <f t="shared" si="0"/>
        <v>2.1184664742974371</v>
      </c>
      <c r="V25" s="2">
        <f t="shared" si="1"/>
        <v>3.538451387797318</v>
      </c>
      <c r="W25" s="2">
        <f t="shared" si="2"/>
        <v>1.3292484461026506</v>
      </c>
      <c r="X25" s="2">
        <f t="shared" si="3"/>
        <v>1.6304075138596998</v>
      </c>
      <c r="Y25" s="2">
        <f t="shared" si="4"/>
        <v>0.80504406283220176</v>
      </c>
      <c r="AA25" s="2" t="s">
        <v>3</v>
      </c>
      <c r="AB25" s="2">
        <f>SUM(AB20:AB24)</f>
        <v>1</v>
      </c>
    </row>
    <row r="26" spans="1:31" x14ac:dyDescent="0.25">
      <c r="A26" s="3">
        <v>44348</v>
      </c>
      <c r="B26" s="4">
        <v>125.316002</v>
      </c>
      <c r="C26" s="4">
        <v>528.21002199999998</v>
      </c>
      <c r="D26" s="4">
        <v>244.270004</v>
      </c>
      <c r="E26" s="4">
        <v>89.309997999999993</v>
      </c>
      <c r="F26" s="4">
        <v>39.159999999999997</v>
      </c>
      <c r="H26" s="2">
        <f t="shared" si="5"/>
        <v>3.9294057640015811</v>
      </c>
      <c r="I26" s="2">
        <f t="shared" si="6"/>
        <v>5.0516147453376625</v>
      </c>
      <c r="J26" s="2">
        <f t="shared" si="7"/>
        <v>2.5913472677526972</v>
      </c>
      <c r="K26" s="2">
        <f t="shared" si="8"/>
        <v>3.0103818804053661</v>
      </c>
      <c r="L26" s="2">
        <f t="shared" si="9"/>
        <v>1.1102504518461176</v>
      </c>
      <c r="U26" s="2">
        <f t="shared" si="0"/>
        <v>6.0930720431821292</v>
      </c>
      <c r="V26" s="2">
        <f t="shared" si="1"/>
        <v>-3.5275164665012202</v>
      </c>
      <c r="W26" s="2">
        <f t="shared" si="2"/>
        <v>-2.2200596689426182</v>
      </c>
      <c r="X26" s="2">
        <f t="shared" si="3"/>
        <v>-7.4599218770136311</v>
      </c>
      <c r="Y26" s="2">
        <f t="shared" si="4"/>
        <v>9.0155316089432009</v>
      </c>
    </row>
    <row r="27" spans="1:31" x14ac:dyDescent="0.25">
      <c r="A27" s="3">
        <v>44378</v>
      </c>
      <c r="B27" s="4">
        <v>135.22099299999999</v>
      </c>
      <c r="C27" s="4">
        <v>517.57000700000003</v>
      </c>
      <c r="D27" s="4">
        <v>241.929993</v>
      </c>
      <c r="E27" s="4">
        <v>83.879997000000003</v>
      </c>
      <c r="F27" s="4">
        <v>42.810001</v>
      </c>
      <c r="H27" s="2">
        <f t="shared" si="5"/>
        <v>7.9040113328862738</v>
      </c>
      <c r="I27" s="2">
        <f t="shared" si="6"/>
        <v>-2.0143531089608757</v>
      </c>
      <c r="J27" s="2">
        <f t="shared" si="7"/>
        <v>-0.95796084729257158</v>
      </c>
      <c r="K27" s="2">
        <f t="shared" si="8"/>
        <v>-6.0799475104679646</v>
      </c>
      <c r="L27" s="2">
        <f t="shared" si="9"/>
        <v>9.3207379979571172</v>
      </c>
      <c r="U27" s="2">
        <f t="shared" si="0"/>
        <v>5.762598496695631</v>
      </c>
      <c r="V27" s="2">
        <f t="shared" si="1"/>
        <v>8.4603656920283967</v>
      </c>
      <c r="W27" s="2">
        <f t="shared" si="2"/>
        <v>8.3853184789407074</v>
      </c>
      <c r="X27" s="2">
        <f t="shared" si="3"/>
        <v>-5.5645167193547733</v>
      </c>
      <c r="Y27" s="2">
        <f t="shared" si="4"/>
        <v>7.3098343114056012</v>
      </c>
      <c r="AA27" s="2" t="s">
        <v>20</v>
      </c>
      <c r="AB27" s="6">
        <f t="array" ref="AB27">MMULT(TRANSPOSE(AB20:AB24),AB12:AB16)</f>
        <v>15.051317338689882</v>
      </c>
    </row>
    <row r="28" spans="1:31" x14ac:dyDescent="0.25">
      <c r="A28" s="3">
        <v>44409</v>
      </c>
      <c r="B28" s="4">
        <v>145.462006</v>
      </c>
      <c r="C28" s="4">
        <v>569.19000200000005</v>
      </c>
      <c r="D28" s="4">
        <v>265.26998900000001</v>
      </c>
      <c r="E28" s="4">
        <v>80.370002999999997</v>
      </c>
      <c r="F28" s="4">
        <v>46.07</v>
      </c>
      <c r="H28" s="2">
        <f t="shared" si="5"/>
        <v>7.5735377863997755</v>
      </c>
      <c r="I28" s="2">
        <f t="shared" si="6"/>
        <v>9.9735290495687412</v>
      </c>
      <c r="J28" s="2">
        <f t="shared" si="7"/>
        <v>9.6474173005907549</v>
      </c>
      <c r="K28" s="2">
        <f t="shared" si="8"/>
        <v>-4.1845423528091068</v>
      </c>
      <c r="L28" s="2">
        <f t="shared" si="9"/>
        <v>7.6150407004195175</v>
      </c>
      <c r="U28" s="2">
        <f t="shared" si="0"/>
        <v>-10.195605042216865</v>
      </c>
      <c r="V28" s="2">
        <f t="shared" si="1"/>
        <v>5.7164128569764863</v>
      </c>
      <c r="W28" s="2">
        <f t="shared" si="2"/>
        <v>0.9809034955099234</v>
      </c>
      <c r="X28" s="2">
        <f t="shared" si="3"/>
        <v>1.5937707010014848</v>
      </c>
      <c r="Y28" s="2">
        <f t="shared" si="4"/>
        <v>-6.9472771508979942</v>
      </c>
      <c r="AA28" s="2" t="s">
        <v>21</v>
      </c>
      <c r="AB28" s="6">
        <f t="array" ref="AB28">SQRT(MMULT(MMULT(TRANSPOSE(AB20:AB24),AB3:AF7),AB20:AB24))</f>
        <v>23.489296474605187</v>
      </c>
    </row>
    <row r="29" spans="1:31" x14ac:dyDescent="0.25">
      <c r="A29" s="3">
        <v>44440</v>
      </c>
      <c r="B29" s="4">
        <v>133.265503</v>
      </c>
      <c r="C29" s="4">
        <v>610.34002699999996</v>
      </c>
      <c r="D29" s="4">
        <v>271.22000100000002</v>
      </c>
      <c r="E29" s="4">
        <v>82.760002</v>
      </c>
      <c r="F29" s="4">
        <v>43.009998000000003</v>
      </c>
      <c r="H29" s="2">
        <f t="shared" si="5"/>
        <v>-8.3846657525127206</v>
      </c>
      <c r="I29" s="2">
        <f t="shared" si="6"/>
        <v>7.2295762145168307</v>
      </c>
      <c r="J29" s="2">
        <f t="shared" si="7"/>
        <v>2.24300231715997</v>
      </c>
      <c r="K29" s="2">
        <f t="shared" si="8"/>
        <v>2.9737450675471511</v>
      </c>
      <c r="L29" s="2">
        <f t="shared" si="9"/>
        <v>-6.642070761884078</v>
      </c>
      <c r="U29" s="2">
        <f t="shared" si="0"/>
        <v>9.448531212575789</v>
      </c>
      <c r="V29" s="2">
        <f t="shared" si="1"/>
        <v>11.589364325770182</v>
      </c>
      <c r="W29" s="2">
        <f t="shared" si="2"/>
        <v>9.2349150029314124</v>
      </c>
      <c r="X29" s="2">
        <f t="shared" si="3"/>
        <v>4.0332637819985973</v>
      </c>
      <c r="Y29" s="2">
        <f t="shared" si="4"/>
        <v>1.3920826924689398</v>
      </c>
      <c r="AA29" s="2" t="s">
        <v>22</v>
      </c>
      <c r="AB29" s="6">
        <f>(AB27-AB9)/AB28</f>
        <v>0.61139835985365631</v>
      </c>
    </row>
    <row r="30" spans="1:31" x14ac:dyDescent="0.25">
      <c r="A30" s="3">
        <v>44470</v>
      </c>
      <c r="B30" s="4">
        <v>148.27049299999999</v>
      </c>
      <c r="C30" s="4">
        <v>690.30999799999995</v>
      </c>
      <c r="D30" s="4">
        <v>299.69000199999999</v>
      </c>
      <c r="E30" s="4">
        <v>87.239998</v>
      </c>
      <c r="F30" s="4">
        <v>43.740001999999997</v>
      </c>
      <c r="H30" s="2">
        <f t="shared" si="5"/>
        <v>11.259470502279934</v>
      </c>
      <c r="I30" s="2">
        <f t="shared" si="6"/>
        <v>13.102527683310527</v>
      </c>
      <c r="J30" s="2">
        <f t="shared" si="7"/>
        <v>10.497013824581458</v>
      </c>
      <c r="K30" s="2">
        <f t="shared" si="8"/>
        <v>5.4132381485442638</v>
      </c>
      <c r="L30" s="2">
        <f t="shared" si="9"/>
        <v>1.6972890814828556</v>
      </c>
      <c r="U30" s="2">
        <f t="shared" si="0"/>
        <v>-5.7351840145125896</v>
      </c>
      <c r="V30" s="2">
        <f t="shared" si="1"/>
        <v>-8.5259509660431458</v>
      </c>
      <c r="W30" s="2">
        <f t="shared" si="2"/>
        <v>-6.1771813741871116</v>
      </c>
      <c r="X30" s="2">
        <f t="shared" si="3"/>
        <v>-3.9705234859988776</v>
      </c>
      <c r="Y30" s="2">
        <f t="shared" si="4"/>
        <v>22.534294167021738</v>
      </c>
    </row>
    <row r="31" spans="1:31" x14ac:dyDescent="0.25">
      <c r="A31" s="3">
        <v>44501</v>
      </c>
      <c r="B31" s="4">
        <v>142.45199600000001</v>
      </c>
      <c r="C31" s="4">
        <v>641.90002400000003</v>
      </c>
      <c r="D31" s="4">
        <v>284.959991</v>
      </c>
      <c r="E31" s="4">
        <v>84.980002999999996</v>
      </c>
      <c r="F31" s="4">
        <v>53.73</v>
      </c>
      <c r="H31" s="2">
        <f t="shared" si="5"/>
        <v>-3.9242447248084456</v>
      </c>
      <c r="I31" s="2">
        <f t="shared" si="6"/>
        <v>-7.0127876085028014</v>
      </c>
      <c r="J31" s="2">
        <f t="shared" si="7"/>
        <v>-4.9150825525370649</v>
      </c>
      <c r="K31" s="2">
        <f t="shared" si="8"/>
        <v>-2.5905491194532115</v>
      </c>
      <c r="L31" s="2">
        <f t="shared" si="9"/>
        <v>22.839500556035652</v>
      </c>
      <c r="U31" s="2">
        <f t="shared" si="0"/>
        <v>-0.24724902031682516</v>
      </c>
      <c r="V31" s="2">
        <f t="shared" si="1"/>
        <v>-7.6605415355477007</v>
      </c>
      <c r="W31" s="2">
        <f t="shared" si="2"/>
        <v>-12.081156574918992</v>
      </c>
      <c r="X31" s="2">
        <f t="shared" si="3"/>
        <v>2.750403223579867</v>
      </c>
      <c r="Y31" s="2">
        <f t="shared" si="4"/>
        <v>9.5961503949056972</v>
      </c>
      <c r="AA31" s="25" t="s">
        <v>19</v>
      </c>
      <c r="AB31" s="25"/>
      <c r="AC31" s="1"/>
      <c r="AD31" s="1"/>
      <c r="AE31" s="1"/>
    </row>
    <row r="32" spans="1:31" x14ac:dyDescent="0.25">
      <c r="A32" s="3">
        <v>44531</v>
      </c>
      <c r="B32" s="4">
        <v>144.67950400000001</v>
      </c>
      <c r="C32" s="4">
        <v>602.44000200000005</v>
      </c>
      <c r="D32" s="4">
        <v>254.13000500000001</v>
      </c>
      <c r="E32" s="4">
        <v>88.489998</v>
      </c>
      <c r="F32" s="4">
        <v>59.049999</v>
      </c>
      <c r="H32" s="2">
        <f t="shared" si="5"/>
        <v>1.5636902693873189</v>
      </c>
      <c r="I32" s="2">
        <f t="shared" si="6"/>
        <v>-6.1473781780073562</v>
      </c>
      <c r="J32" s="2">
        <f t="shared" si="7"/>
        <v>-10.819057753268947</v>
      </c>
      <c r="K32" s="2">
        <f t="shared" si="8"/>
        <v>4.1303775901255335</v>
      </c>
      <c r="L32" s="2">
        <f t="shared" si="9"/>
        <v>9.9013567839196135</v>
      </c>
      <c r="U32" s="2">
        <f t="shared" si="0"/>
        <v>-8.0184543500267331</v>
      </c>
      <c r="V32" s="2">
        <f t="shared" si="1"/>
        <v>-30.611494547041936</v>
      </c>
      <c r="W32" s="2">
        <f t="shared" si="2"/>
        <v>-9.7223355418279738</v>
      </c>
      <c r="X32" s="2">
        <f t="shared" si="3"/>
        <v>3.6601421447011617</v>
      </c>
      <c r="Y32" s="2">
        <f t="shared" si="4"/>
        <v>-11.07574001764277</v>
      </c>
      <c r="AA32" s="7" t="s">
        <v>4</v>
      </c>
      <c r="AB32" s="11">
        <v>0.64623268182306481</v>
      </c>
    </row>
    <row r="33" spans="1:28" x14ac:dyDescent="0.25">
      <c r="A33" s="3">
        <v>44562</v>
      </c>
      <c r="B33" s="4">
        <v>135.69850199999999</v>
      </c>
      <c r="C33" s="4">
        <v>427.14001500000001</v>
      </c>
      <c r="D33" s="4">
        <v>232.63000500000001</v>
      </c>
      <c r="E33" s="4">
        <v>92.949996999999996</v>
      </c>
      <c r="F33" s="4">
        <v>52.689999</v>
      </c>
      <c r="H33" s="2">
        <f t="shared" si="5"/>
        <v>-6.2075150603225886</v>
      </c>
      <c r="I33" s="2">
        <f t="shared" si="6"/>
        <v>-29.098331189501593</v>
      </c>
      <c r="J33" s="2">
        <f t="shared" si="7"/>
        <v>-8.460236720177928</v>
      </c>
      <c r="K33" s="2">
        <f t="shared" si="8"/>
        <v>5.0401165112468282</v>
      </c>
      <c r="L33" s="2">
        <f t="shared" si="9"/>
        <v>-10.770533628628854</v>
      </c>
      <c r="U33" s="2">
        <f t="shared" si="0"/>
        <v>-2.4060055491680719</v>
      </c>
      <c r="V33" s="2">
        <f t="shared" si="1"/>
        <v>-9.1500095565554354</v>
      </c>
      <c r="W33" s="2">
        <f t="shared" si="2"/>
        <v>-10.762165676740384</v>
      </c>
      <c r="X33" s="2">
        <f t="shared" si="3"/>
        <v>-8.2546373103217761</v>
      </c>
      <c r="Y33" s="2">
        <f t="shared" si="4"/>
        <v>-11.218093291896562</v>
      </c>
      <c r="AA33" s="7" t="s">
        <v>5</v>
      </c>
      <c r="AB33" s="11">
        <v>5.3798607638327195E-3</v>
      </c>
    </row>
    <row r="34" spans="1:28" x14ac:dyDescent="0.25">
      <c r="A34" s="3">
        <v>44593</v>
      </c>
      <c r="B34" s="4">
        <v>134.891006</v>
      </c>
      <c r="C34" s="4">
        <v>394.51998900000001</v>
      </c>
      <c r="D34" s="4">
        <v>210.529999</v>
      </c>
      <c r="E34" s="4">
        <v>86.559997999999993</v>
      </c>
      <c r="F34" s="4">
        <v>46.939999</v>
      </c>
      <c r="H34" s="2">
        <f t="shared" si="5"/>
        <v>-0.59506625946392777</v>
      </c>
      <c r="I34" s="2">
        <f t="shared" si="6"/>
        <v>-7.6368461990150909</v>
      </c>
      <c r="J34" s="2">
        <f t="shared" si="7"/>
        <v>-9.5000668550903384</v>
      </c>
      <c r="K34" s="2">
        <f t="shared" si="8"/>
        <v>-6.8746629437761104</v>
      </c>
      <c r="L34" s="2">
        <f t="shared" si="9"/>
        <v>-10.912886902882645</v>
      </c>
      <c r="U34" s="2">
        <f t="shared" si="0"/>
        <v>1.7167236294974466</v>
      </c>
      <c r="V34" s="2">
        <f t="shared" si="1"/>
        <v>-6.5648701292344978</v>
      </c>
      <c r="W34" s="2">
        <f t="shared" si="2"/>
        <v>-0.41185989679259727</v>
      </c>
      <c r="X34" s="2">
        <f t="shared" si="3"/>
        <v>-10.575908035582946</v>
      </c>
      <c r="Y34" s="2">
        <f t="shared" si="4"/>
        <v>9.9845275327955125</v>
      </c>
      <c r="AA34" s="7" t="s">
        <v>6</v>
      </c>
      <c r="AB34" s="11">
        <v>0</v>
      </c>
    </row>
    <row r="35" spans="1:28" x14ac:dyDescent="0.25">
      <c r="A35" s="3">
        <v>44621</v>
      </c>
      <c r="B35" s="4">
        <v>139.649506</v>
      </c>
      <c r="C35" s="4">
        <v>374.58999599999999</v>
      </c>
      <c r="D35" s="4">
        <v>212.320007</v>
      </c>
      <c r="E35" s="4">
        <v>78.599997999999999</v>
      </c>
      <c r="F35" s="4">
        <v>51.77</v>
      </c>
      <c r="H35" s="2">
        <f t="shared" si="5"/>
        <v>3.5276629192015907</v>
      </c>
      <c r="I35" s="2">
        <f t="shared" si="6"/>
        <v>-5.0517067716941533</v>
      </c>
      <c r="J35" s="2">
        <f t="shared" si="7"/>
        <v>0.85023892485744934</v>
      </c>
      <c r="K35" s="2">
        <f t="shared" si="8"/>
        <v>-9.1959336690372808</v>
      </c>
      <c r="L35" s="2">
        <f t="shared" si="9"/>
        <v>10.289733921809429</v>
      </c>
      <c r="U35" s="2">
        <f t="shared" si="0"/>
        <v>-19.485908365498801</v>
      </c>
      <c r="V35" s="2">
        <f t="shared" si="1"/>
        <v>-50.694934618724794</v>
      </c>
      <c r="W35" s="2">
        <f t="shared" si="2"/>
        <v>-18.39661455289718</v>
      </c>
      <c r="X35" s="2">
        <f t="shared" si="3"/>
        <v>-1.4944730971944928</v>
      </c>
      <c r="Y35" s="2">
        <f t="shared" si="4"/>
        <v>-5.5205820892264041</v>
      </c>
      <c r="AA35" s="7" t="s">
        <v>7</v>
      </c>
      <c r="AB35" s="11">
        <v>0.34838745741310317</v>
      </c>
    </row>
    <row r="36" spans="1:28" x14ac:dyDescent="0.25">
      <c r="A36" s="3">
        <v>44652</v>
      </c>
      <c r="B36" s="4">
        <v>114.966499</v>
      </c>
      <c r="C36" s="4">
        <v>190.36000100000001</v>
      </c>
      <c r="D36" s="4">
        <v>175.94000199999999</v>
      </c>
      <c r="E36" s="4">
        <v>78.510002</v>
      </c>
      <c r="F36" s="4">
        <v>49.07</v>
      </c>
      <c r="H36" s="2">
        <f t="shared" si="5"/>
        <v>-17.674969075794657</v>
      </c>
      <c r="I36" s="2">
        <f t="shared" si="6"/>
        <v>-49.181771261184451</v>
      </c>
      <c r="J36" s="2">
        <f t="shared" si="7"/>
        <v>-17.134515731247134</v>
      </c>
      <c r="K36" s="2">
        <f t="shared" si="8"/>
        <v>-0.11449873064882654</v>
      </c>
      <c r="L36" s="2">
        <f t="shared" si="9"/>
        <v>-5.2153757002124879</v>
      </c>
      <c r="U36" s="2">
        <f t="shared" si="0"/>
        <v>-2.6176943079638524</v>
      </c>
      <c r="V36" s="2">
        <f t="shared" si="1"/>
        <v>2.2061059021819132</v>
      </c>
      <c r="W36" s="2">
        <f t="shared" si="2"/>
        <v>-10.185593661669433</v>
      </c>
      <c r="X36" s="2">
        <f t="shared" si="3"/>
        <v>1.3203121523618357</v>
      </c>
      <c r="Y36" s="2">
        <f t="shared" si="4"/>
        <v>7.785278632384081</v>
      </c>
      <c r="AA36" s="7" t="s">
        <v>8</v>
      </c>
      <c r="AB36" s="5">
        <v>0</v>
      </c>
    </row>
    <row r="37" spans="1:28" x14ac:dyDescent="0.25">
      <c r="A37" s="3">
        <v>44682</v>
      </c>
      <c r="B37" s="4">
        <v>114.039001</v>
      </c>
      <c r="C37" s="4">
        <v>197.44000199999999</v>
      </c>
      <c r="D37" s="4">
        <v>160.240005</v>
      </c>
      <c r="E37" s="4">
        <v>80.629997000000003</v>
      </c>
      <c r="F37" s="4">
        <v>53.040000999999997</v>
      </c>
      <c r="H37" s="2">
        <f t="shared" si="5"/>
        <v>-0.8067550182597083</v>
      </c>
      <c r="I37" s="2">
        <f t="shared" si="6"/>
        <v>3.7192692597222576</v>
      </c>
      <c r="J37" s="2">
        <f t="shared" si="7"/>
        <v>-8.9234948400193854</v>
      </c>
      <c r="K37" s="2">
        <f t="shared" si="8"/>
        <v>2.700286518907502</v>
      </c>
      <c r="L37" s="2">
        <f t="shared" si="9"/>
        <v>8.0904850213979973</v>
      </c>
      <c r="U37" s="2">
        <f t="shared" si="0"/>
        <v>-5.9029630351594413</v>
      </c>
      <c r="V37" s="2">
        <f t="shared" si="1"/>
        <v>-12.944487694743296</v>
      </c>
      <c r="W37" s="2">
        <f t="shared" si="2"/>
        <v>1.7334003360041335</v>
      </c>
      <c r="X37" s="2">
        <f t="shared" si="3"/>
        <v>-10.272444001636936</v>
      </c>
      <c r="Y37" s="2">
        <f t="shared" si="4"/>
        <v>-1.4552836674815364</v>
      </c>
      <c r="AA37" s="5" t="s">
        <v>23</v>
      </c>
      <c r="AB37" s="5">
        <f>SUM(AB32:AB36)</f>
        <v>1.0000000000000007</v>
      </c>
    </row>
    <row r="38" spans="1:28" x14ac:dyDescent="0.25">
      <c r="A38" s="3">
        <v>44713</v>
      </c>
      <c r="B38" s="4">
        <v>109.37249799999999</v>
      </c>
      <c r="C38" s="4">
        <v>174.86999499999999</v>
      </c>
      <c r="D38" s="4">
        <v>165.03999300000001</v>
      </c>
      <c r="E38" s="4">
        <v>73.459998999999996</v>
      </c>
      <c r="F38" s="4">
        <v>52.43</v>
      </c>
      <c r="H38" s="2">
        <f t="shared" si="5"/>
        <v>-4.0920237454552977</v>
      </c>
      <c r="I38" s="2">
        <f t="shared" si="6"/>
        <v>-11.431324337202952</v>
      </c>
      <c r="J38" s="2">
        <f t="shared" si="7"/>
        <v>2.9954991576541801</v>
      </c>
      <c r="K38" s="2">
        <f t="shared" si="8"/>
        <v>-8.8924696350912704</v>
      </c>
      <c r="L38" s="2">
        <f t="shared" si="9"/>
        <v>-1.1500772784676205</v>
      </c>
      <c r="U38" s="2">
        <f t="shared" si="0"/>
        <v>4.8337850540701108</v>
      </c>
      <c r="V38" s="2">
        <f t="shared" si="1"/>
        <v>27.096661329650857</v>
      </c>
      <c r="W38" s="2">
        <f t="shared" si="2"/>
        <v>10.238150696659122</v>
      </c>
      <c r="X38" s="2">
        <f t="shared" si="3"/>
        <v>6.8149672097535641</v>
      </c>
      <c r="Y38" s="2">
        <f t="shared" si="4"/>
        <v>-3.9672357615105716</v>
      </c>
      <c r="AA38" s="5"/>
      <c r="AB38" s="5"/>
    </row>
    <row r="39" spans="1:28" x14ac:dyDescent="0.25">
      <c r="A39" s="3">
        <v>44743</v>
      </c>
      <c r="B39" s="4">
        <v>116.639999</v>
      </c>
      <c r="C39" s="4">
        <v>224.89999399999999</v>
      </c>
      <c r="D39" s="4">
        <v>184.020004</v>
      </c>
      <c r="E39" s="4">
        <v>79.480002999999996</v>
      </c>
      <c r="F39" s="4">
        <v>50.509998000000003</v>
      </c>
      <c r="H39" s="2">
        <f t="shared" si="5"/>
        <v>6.6447243437742554</v>
      </c>
      <c r="I39" s="2">
        <f t="shared" si="6"/>
        <v>28.6098246871912</v>
      </c>
      <c r="J39" s="2">
        <f t="shared" si="7"/>
        <v>11.500249518309168</v>
      </c>
      <c r="K39" s="2">
        <f t="shared" si="8"/>
        <v>8.1949415762992306</v>
      </c>
      <c r="L39" s="2">
        <f t="shared" si="9"/>
        <v>-3.6620293724966557</v>
      </c>
      <c r="U39" s="2">
        <f t="shared" si="0"/>
        <v>-8.2324045368017575</v>
      </c>
      <c r="V39" s="2">
        <f t="shared" si="1"/>
        <v>-2.1089819594741392</v>
      </c>
      <c r="W39" s="2">
        <f t="shared" si="2"/>
        <v>-16.423498883352035</v>
      </c>
      <c r="X39" s="2">
        <f t="shared" si="3"/>
        <v>-8.9416273272281188</v>
      </c>
      <c r="Y39" s="2">
        <f t="shared" si="4"/>
        <v>-10.758578412509161</v>
      </c>
      <c r="AA39" s="5" t="s">
        <v>20</v>
      </c>
      <c r="AB39" s="8">
        <f t="array" ref="AB39">MMULT(TRANSPOSE(AB32:AB36),AB12:AB16)</f>
        <v>19.91033427404242</v>
      </c>
    </row>
    <row r="40" spans="1:28" x14ac:dyDescent="0.25">
      <c r="A40" s="3">
        <v>44774</v>
      </c>
      <c r="B40" s="4">
        <v>109.150002</v>
      </c>
      <c r="C40" s="4">
        <v>223.55999800000001</v>
      </c>
      <c r="D40" s="4">
        <v>156.11999499999999</v>
      </c>
      <c r="E40" s="4">
        <v>73.470000999999996</v>
      </c>
      <c r="F40" s="4">
        <v>45.23</v>
      </c>
      <c r="H40" s="2">
        <f t="shared" si="5"/>
        <v>-6.421465247097613</v>
      </c>
      <c r="I40" s="2">
        <f t="shared" si="6"/>
        <v>-0.59581860193379521</v>
      </c>
      <c r="J40" s="2">
        <f t="shared" si="7"/>
        <v>-15.16140006170199</v>
      </c>
      <c r="K40" s="2">
        <f t="shared" si="8"/>
        <v>-7.5616529606824523</v>
      </c>
      <c r="L40" s="2">
        <f t="shared" si="9"/>
        <v>-10.453372023495245</v>
      </c>
      <c r="U40" s="2">
        <f t="shared" si="0"/>
        <v>-13.721154371514217</v>
      </c>
      <c r="V40" s="2">
        <f t="shared" si="1"/>
        <v>3.8008481410641428</v>
      </c>
      <c r="W40" s="2">
        <f t="shared" si="2"/>
        <v>-9.1278427322874816</v>
      </c>
      <c r="X40" s="2">
        <f t="shared" si="3"/>
        <v>-6.1166055801480708</v>
      </c>
      <c r="Y40" s="2">
        <f t="shared" si="4"/>
        <v>-3.5552660839066754</v>
      </c>
      <c r="AA40" s="5" t="s">
        <v>21</v>
      </c>
      <c r="AB40" s="9">
        <f t="array" ref="AB40">SQRT(MMULT(MMULT(TRANSPOSE(AB32:AB36),AB3:AF7),AB32:AB36))</f>
        <v>23.753761270351916</v>
      </c>
    </row>
    <row r="41" spans="1:28" x14ac:dyDescent="0.25">
      <c r="A41" s="3">
        <v>44805</v>
      </c>
      <c r="B41" s="4">
        <v>96.150002000000001</v>
      </c>
      <c r="C41" s="4">
        <v>235.44000199999999</v>
      </c>
      <c r="D41" s="4">
        <v>143.83999600000001</v>
      </c>
      <c r="E41" s="4">
        <v>69.989998</v>
      </c>
      <c r="F41" s="4">
        <v>43.759998000000003</v>
      </c>
      <c r="H41" s="2">
        <f t="shared" si="5"/>
        <v>-11.910215081810072</v>
      </c>
      <c r="I41" s="2">
        <f t="shared" si="6"/>
        <v>5.3140114986044873</v>
      </c>
      <c r="J41" s="2">
        <f t="shared" si="7"/>
        <v>-7.8657439106374349</v>
      </c>
      <c r="K41" s="2">
        <f t="shared" si="8"/>
        <v>-4.7366312136024042</v>
      </c>
      <c r="L41" s="2">
        <f t="shared" si="9"/>
        <v>-3.2500596948927596</v>
      </c>
      <c r="U41" s="2">
        <f t="shared" si="0"/>
        <v>-3.3605991638661901</v>
      </c>
      <c r="V41" s="2">
        <f t="shared" si="1"/>
        <v>22.458974987922293</v>
      </c>
      <c r="W41" s="2">
        <f t="shared" si="2"/>
        <v>11.773218559754774</v>
      </c>
      <c r="X41" s="2">
        <f t="shared" si="3"/>
        <v>12.236255483896686</v>
      </c>
      <c r="Y41" s="2">
        <f t="shared" si="4"/>
        <v>6.0704817451583031</v>
      </c>
      <c r="AA41" s="5" t="s">
        <v>22</v>
      </c>
      <c r="AB41" s="10">
        <f>(AB39-AB9)/AB40</f>
        <v>0.80914908823438159</v>
      </c>
    </row>
    <row r="42" spans="1:28" x14ac:dyDescent="0.25">
      <c r="A42" s="3">
        <v>44835</v>
      </c>
      <c r="B42" s="4">
        <v>94.660004000000001</v>
      </c>
      <c r="C42" s="4">
        <v>291.88000499999998</v>
      </c>
      <c r="D42" s="4">
        <v>162.58999600000001</v>
      </c>
      <c r="E42" s="4">
        <v>79.519997000000004</v>
      </c>
      <c r="F42" s="4">
        <v>46.549999</v>
      </c>
      <c r="H42" s="2">
        <f t="shared" si="5"/>
        <v>-1.549659874162046</v>
      </c>
      <c r="I42" s="2">
        <f t="shared" si="6"/>
        <v>23.972138345462636</v>
      </c>
      <c r="J42" s="2">
        <f t="shared" si="7"/>
        <v>13.03531738140482</v>
      </c>
      <c r="K42" s="2">
        <f t="shared" si="8"/>
        <v>13.616229850442352</v>
      </c>
      <c r="L42" s="2">
        <f t="shared" si="9"/>
        <v>6.3756881341722194</v>
      </c>
      <c r="U42" s="2">
        <f t="shared" si="0"/>
        <v>5.3620933672562217</v>
      </c>
      <c r="V42" s="2">
        <f t="shared" si="1"/>
        <v>3.1634139229074911</v>
      </c>
      <c r="W42" s="2">
        <f t="shared" si="2"/>
        <v>-2.7012992998885803</v>
      </c>
      <c r="X42" s="2">
        <f t="shared" si="3"/>
        <v>7.1587596075011186</v>
      </c>
      <c r="Y42" s="2">
        <f t="shared" si="4"/>
        <v>7.385453282106587</v>
      </c>
    </row>
    <row r="43" spans="1:28" x14ac:dyDescent="0.25">
      <c r="A43" s="3">
        <v>44866</v>
      </c>
      <c r="B43" s="4">
        <v>101.449997</v>
      </c>
      <c r="C43" s="4">
        <v>305.52999899999998</v>
      </c>
      <c r="D43" s="4">
        <v>160.25</v>
      </c>
      <c r="E43" s="4">
        <v>86.309997999999993</v>
      </c>
      <c r="F43" s="4">
        <v>50.130001</v>
      </c>
      <c r="H43" s="2">
        <f t="shared" si="5"/>
        <v>7.1730326569603653</v>
      </c>
      <c r="I43" s="2">
        <f t="shared" si="6"/>
        <v>4.6765772804478356</v>
      </c>
      <c r="J43" s="2">
        <f t="shared" si="7"/>
        <v>-1.4392004782385337</v>
      </c>
      <c r="K43" s="2">
        <f t="shared" si="8"/>
        <v>8.5387339740467851</v>
      </c>
      <c r="L43" s="2">
        <f t="shared" si="9"/>
        <v>7.6906596711205033</v>
      </c>
      <c r="U43" s="2">
        <f t="shared" si="0"/>
        <v>-14.349129901971974</v>
      </c>
      <c r="V43" s="2">
        <f t="shared" si="1"/>
        <v>-4.9989074857298608</v>
      </c>
      <c r="W43" s="2">
        <f t="shared" si="2"/>
        <v>-18.52263173896673</v>
      </c>
      <c r="X43" s="2">
        <f t="shared" si="3"/>
        <v>-4.7747154949141164</v>
      </c>
      <c r="Y43" s="2">
        <f t="shared" si="4"/>
        <v>1.9090385299119625</v>
      </c>
    </row>
    <row r="44" spans="1:28" x14ac:dyDescent="0.25">
      <c r="A44" s="3">
        <v>44896</v>
      </c>
      <c r="B44" s="4">
        <v>88.730002999999996</v>
      </c>
      <c r="C44" s="4">
        <v>294.88000499999998</v>
      </c>
      <c r="D44" s="4">
        <v>132.58999600000001</v>
      </c>
      <c r="E44" s="4">
        <v>83.379997000000003</v>
      </c>
      <c r="F44" s="4">
        <v>51.240001999999997</v>
      </c>
      <c r="H44" s="2">
        <f t="shared" si="5"/>
        <v>-12.538190612267829</v>
      </c>
      <c r="I44" s="2">
        <f t="shared" si="6"/>
        <v>-3.4857441281895163</v>
      </c>
      <c r="J44" s="2">
        <f t="shared" si="7"/>
        <v>-17.260532917316684</v>
      </c>
      <c r="K44" s="2">
        <f t="shared" si="8"/>
        <v>-3.3947411283684503</v>
      </c>
      <c r="L44" s="2">
        <f t="shared" si="9"/>
        <v>2.2142449189258784</v>
      </c>
      <c r="U44" s="2">
        <f t="shared" si="0"/>
        <v>10.744002244559075</v>
      </c>
      <c r="V44" s="2">
        <f t="shared" si="1"/>
        <v>18.488186004889311</v>
      </c>
      <c r="W44" s="2">
        <f t="shared" si="2"/>
        <v>25.421667727373734</v>
      </c>
      <c r="X44" s="2">
        <f t="shared" si="3"/>
        <v>10.433417759146058</v>
      </c>
      <c r="Y44" s="2">
        <f t="shared" si="4"/>
        <v>-14.122539963669126</v>
      </c>
    </row>
    <row r="45" spans="1:28" x14ac:dyDescent="0.25">
      <c r="A45" s="3">
        <v>44927</v>
      </c>
      <c r="B45" s="4">
        <v>99.870002999999997</v>
      </c>
      <c r="C45" s="4">
        <v>353.85998499999999</v>
      </c>
      <c r="D45" s="4">
        <v>167.970001</v>
      </c>
      <c r="E45" s="4">
        <v>93.230002999999996</v>
      </c>
      <c r="F45" s="4">
        <v>44.16</v>
      </c>
      <c r="H45" s="2">
        <f t="shared" si="5"/>
        <v>12.55494153426322</v>
      </c>
      <c r="I45" s="2">
        <f t="shared" si="6"/>
        <v>20.001349362429654</v>
      </c>
      <c r="J45" s="2">
        <f t="shared" si="7"/>
        <v>26.68376654902378</v>
      </c>
      <c r="K45" s="2">
        <f t="shared" si="8"/>
        <v>11.813392125691724</v>
      </c>
      <c r="L45" s="2">
        <f t="shared" si="9"/>
        <v>-13.81733357465521</v>
      </c>
      <c r="U45" s="2">
        <f t="shared" si="0"/>
        <v>-11.393396196208888</v>
      </c>
      <c r="V45" s="2">
        <f t="shared" si="1"/>
        <v>-10.47998112304723</v>
      </c>
      <c r="W45" s="2">
        <f t="shared" si="2"/>
        <v>-3.8578004195800135</v>
      </c>
      <c r="X45" s="2">
        <f t="shared" si="3"/>
        <v>3.4682470799343834</v>
      </c>
      <c r="Y45" s="2">
        <f t="shared" si="4"/>
        <v>-8.4347353745211553</v>
      </c>
    </row>
    <row r="46" spans="1:28" x14ac:dyDescent="0.25">
      <c r="A46" s="3">
        <v>44958</v>
      </c>
      <c r="B46" s="4">
        <v>90.300003000000004</v>
      </c>
      <c r="C46" s="4">
        <v>322.13000499999998</v>
      </c>
      <c r="D46" s="4">
        <v>163.61000100000001</v>
      </c>
      <c r="E46" s="4">
        <v>97.75</v>
      </c>
      <c r="F46" s="4">
        <v>40.57</v>
      </c>
      <c r="H46" s="2">
        <f t="shared" si="5"/>
        <v>-9.5824569065047438</v>
      </c>
      <c r="I46" s="2">
        <f t="shared" si="6"/>
        <v>-8.9668177655068853</v>
      </c>
      <c r="J46" s="2">
        <f t="shared" si="7"/>
        <v>-2.5957015979299669</v>
      </c>
      <c r="K46" s="2">
        <f t="shared" si="8"/>
        <v>4.8482214464800499</v>
      </c>
      <c r="L46" s="2">
        <f t="shared" si="9"/>
        <v>-8.129528985507239</v>
      </c>
      <c r="U46" s="2">
        <f t="shared" si="0"/>
        <v>13.36070693936629</v>
      </c>
      <c r="V46" s="2">
        <f t="shared" si="1"/>
        <v>5.7354647235351921</v>
      </c>
      <c r="W46" s="2">
        <f t="shared" si="2"/>
        <v>20.845350465634052</v>
      </c>
      <c r="X46" s="2">
        <f t="shared" si="3"/>
        <v>1.8834547894645672</v>
      </c>
      <c r="Y46" s="2">
        <f t="shared" si="4"/>
        <v>0.26171251658134359</v>
      </c>
    </row>
    <row r="47" spans="1:28" x14ac:dyDescent="0.25">
      <c r="A47" s="3">
        <v>44986</v>
      </c>
      <c r="B47" s="4">
        <v>104</v>
      </c>
      <c r="C47" s="4">
        <v>345.48001099999999</v>
      </c>
      <c r="D47" s="4">
        <v>199.779999</v>
      </c>
      <c r="E47" s="4">
        <v>100.94000200000001</v>
      </c>
      <c r="F47" s="4">
        <v>40.799999</v>
      </c>
      <c r="H47" s="2">
        <f t="shared" si="5"/>
        <v>15.171646229070435</v>
      </c>
      <c r="I47" s="2">
        <f t="shared" si="6"/>
        <v>7.2486280810755366</v>
      </c>
      <c r="J47" s="2">
        <f t="shared" si="7"/>
        <v>22.107449287284098</v>
      </c>
      <c r="K47" s="2">
        <f t="shared" si="8"/>
        <v>3.2634291560102335</v>
      </c>
      <c r="L47" s="2">
        <f t="shared" si="9"/>
        <v>0.56691890559525948</v>
      </c>
      <c r="U47" s="2">
        <f t="shared" si="0"/>
        <v>2.2467539795266114</v>
      </c>
      <c r="V47" s="2">
        <f t="shared" si="1"/>
        <v>-6.0141525623832202</v>
      </c>
      <c r="W47" s="2">
        <f t="shared" si="2"/>
        <v>-1.9678771813746425</v>
      </c>
      <c r="X47" s="2">
        <f t="shared" si="3"/>
        <v>-0.88463060778489733</v>
      </c>
      <c r="Y47" s="2">
        <f t="shared" si="4"/>
        <v>-4.9865790527730365</v>
      </c>
    </row>
    <row r="48" spans="1:28" x14ac:dyDescent="0.25">
      <c r="A48" s="3">
        <v>45017</v>
      </c>
      <c r="B48" s="4">
        <v>108.220001</v>
      </c>
      <c r="C48" s="4">
        <v>329.92999300000002</v>
      </c>
      <c r="D48" s="4">
        <v>198.36999499999999</v>
      </c>
      <c r="E48" s="4">
        <v>101.44000200000001</v>
      </c>
      <c r="F48" s="4">
        <v>38.889999000000003</v>
      </c>
      <c r="H48" s="2">
        <f t="shared" si="5"/>
        <v>4.0576932692307555</v>
      </c>
      <c r="I48" s="2">
        <f t="shared" si="6"/>
        <v>-4.5009892048428757</v>
      </c>
      <c r="J48" s="2">
        <f t="shared" si="7"/>
        <v>-0.70577835972459591</v>
      </c>
      <c r="K48" s="2">
        <f t="shared" si="8"/>
        <v>0.49534375876076897</v>
      </c>
      <c r="L48" s="2">
        <f t="shared" si="9"/>
        <v>-4.6813726637591202</v>
      </c>
      <c r="U48" s="2">
        <f t="shared" si="0"/>
        <v>12.188323194131906</v>
      </c>
      <c r="V48" s="2">
        <f t="shared" si="1"/>
        <v>18.278919625348692</v>
      </c>
      <c r="W48" s="2">
        <f t="shared" si="2"/>
        <v>11.345659725704873</v>
      </c>
      <c r="X48" s="2">
        <f t="shared" si="3"/>
        <v>-0.9067921992188086</v>
      </c>
      <c r="Y48" s="2">
        <f t="shared" si="4"/>
        <v>-2.5422828157836843</v>
      </c>
    </row>
    <row r="49" spans="1:25" x14ac:dyDescent="0.25">
      <c r="A49" s="3">
        <v>45047</v>
      </c>
      <c r="B49" s="4">
        <v>123.370003</v>
      </c>
      <c r="C49" s="4">
        <v>395.23001099999999</v>
      </c>
      <c r="D49" s="4">
        <v>223.38000500000001</v>
      </c>
      <c r="E49" s="4">
        <v>101.91999800000001</v>
      </c>
      <c r="F49" s="4">
        <v>38.020000000000003</v>
      </c>
      <c r="H49" s="2">
        <f t="shared" si="5"/>
        <v>13.99926248383605</v>
      </c>
      <c r="I49" s="2">
        <f t="shared" si="6"/>
        <v>19.792082982889035</v>
      </c>
      <c r="J49" s="2">
        <f t="shared" si="7"/>
        <v>12.607758547354919</v>
      </c>
      <c r="K49" s="2">
        <f t="shared" si="8"/>
        <v>0.47318216732685769</v>
      </c>
      <c r="L49" s="2">
        <f t="shared" si="9"/>
        <v>-2.2370764267697685</v>
      </c>
      <c r="U49" s="2">
        <f t="shared" si="0"/>
        <v>-3.6671449671896226</v>
      </c>
      <c r="V49" s="2">
        <f t="shared" si="1"/>
        <v>7.2437589501636506</v>
      </c>
      <c r="W49" s="2">
        <f t="shared" si="2"/>
        <v>-6.2804562167087612</v>
      </c>
      <c r="X49" s="2">
        <f t="shared" si="3"/>
        <v>4.6443585617183203</v>
      </c>
      <c r="Y49" s="2">
        <f t="shared" si="4"/>
        <v>-4.8554404763363959</v>
      </c>
    </row>
    <row r="50" spans="1:25" x14ac:dyDescent="0.25">
      <c r="A50" s="3">
        <v>45078</v>
      </c>
      <c r="B50" s="4">
        <v>121.08000199999999</v>
      </c>
      <c r="C50" s="4">
        <v>429.83999599999999</v>
      </c>
      <c r="D50" s="4">
        <v>212.16999799999999</v>
      </c>
      <c r="E50" s="4">
        <v>108.05999799999999</v>
      </c>
      <c r="F50" s="4">
        <v>36.290000999999997</v>
      </c>
      <c r="H50" s="2">
        <f t="shared" si="5"/>
        <v>-1.8562056774854785</v>
      </c>
      <c r="I50" s="2">
        <f t="shared" si="6"/>
        <v>8.756922307703995</v>
      </c>
      <c r="J50" s="2">
        <f t="shared" si="7"/>
        <v>-5.0183573950587146</v>
      </c>
      <c r="K50" s="2">
        <f t="shared" si="8"/>
        <v>6.0243329282639868</v>
      </c>
      <c r="L50" s="2">
        <f t="shared" si="9"/>
        <v>-4.5502340873224796</v>
      </c>
      <c r="U50" s="2">
        <f t="shared" si="0"/>
        <v>-1.8109392897041441</v>
      </c>
      <c r="V50" s="2">
        <f t="shared" si="1"/>
        <v>-1.5131633575403443</v>
      </c>
      <c r="W50" s="2">
        <f t="shared" si="2"/>
        <v>-1.2620988216500466</v>
      </c>
      <c r="X50" s="2">
        <f t="shared" si="3"/>
        <v>-1.3799743665456663</v>
      </c>
      <c r="Y50" s="2">
        <f t="shared" si="4"/>
        <v>-0.30520638901391589</v>
      </c>
    </row>
  </sheetData>
  <mergeCells count="8">
    <mergeCell ref="AB1:AF1"/>
    <mergeCell ref="AA31:AB31"/>
    <mergeCell ref="AA19:AB19"/>
    <mergeCell ref="AA11:AB11"/>
    <mergeCell ref="B1:F1"/>
    <mergeCell ref="H1:L1"/>
    <mergeCell ref="O1:S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p_o_5</vt:lpstr>
      <vt:lpstr>PO5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Rafei</dc:creator>
  <cp:lastModifiedBy>mahdi mirzakhani</cp:lastModifiedBy>
  <dcterms:created xsi:type="dcterms:W3CDTF">2021-01-18T05:32:26Z</dcterms:created>
  <dcterms:modified xsi:type="dcterms:W3CDTF">2023-06-29T17:57:22Z</dcterms:modified>
</cp:coreProperties>
</file>