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5401769A-553D-4AF3-8079-52489FA2FA2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E4" i="4" l="1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D3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E2" i="4"/>
  <c r="D2" i="4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" i="2"/>
  <c r="E2" i="2"/>
</calcChain>
</file>

<file path=xl/sharedStrings.xml><?xml version="1.0" encoding="utf-8"?>
<sst xmlns="http://schemas.openxmlformats.org/spreadsheetml/2006/main" count="84" uniqueCount="59">
  <si>
    <t>Number of Buses</t>
  </si>
  <si>
    <t>Number of Lines</t>
  </si>
  <si>
    <t>Number of Generators</t>
  </si>
  <si>
    <t>Number of Loads</t>
  </si>
  <si>
    <t>Line no.</t>
  </si>
  <si>
    <t>From Bus</t>
  </si>
  <si>
    <t>To Bus</t>
  </si>
  <si>
    <t>Reactance (p.u.)</t>
  </si>
  <si>
    <t>Susceptance</t>
  </si>
  <si>
    <t>Max Line Flow (MW)</t>
  </si>
  <si>
    <t>Gen. Unit</t>
  </si>
  <si>
    <t>Bus no.</t>
  </si>
  <si>
    <t>Gmax (MW)</t>
  </si>
  <si>
    <t>Gmin (MW)</t>
  </si>
  <si>
    <t>RampUp Rate (MW/h)</t>
  </si>
  <si>
    <t>RampDown Rate (MW/h)</t>
  </si>
  <si>
    <t>G_initial (MW)</t>
  </si>
  <si>
    <t>MC (E/MWh)</t>
  </si>
  <si>
    <t>Offer (E/MWh)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</si>
  <si>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</si>
  <si>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</si>
  <si>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</si>
  <si>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</si>
  <si>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</si>
  <si>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</si>
  <si>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</si>
  <si>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</si>
  <si>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</si>
  <si>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</si>
  <si>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</si>
  <si>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</si>
  <si>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Bid(E/MWh)</t>
  </si>
  <si>
    <t>Upper Bounds</t>
  </si>
  <si>
    <t>t=1</t>
  </si>
  <si>
    <t>t=2</t>
  </si>
  <si>
    <t>t=3</t>
  </si>
  <si>
    <t>t=4</t>
  </si>
  <si>
    <t>t=5</t>
  </si>
  <si>
    <t>t=6</t>
  </si>
  <si>
    <t>t=7</t>
  </si>
  <si>
    <t>t=8</t>
  </si>
  <si>
    <t>t=9</t>
  </si>
  <si>
    <t>t=10</t>
  </si>
  <si>
    <t>t=11</t>
  </si>
  <si>
    <t>t=12</t>
  </si>
  <si>
    <t>t=13</t>
  </si>
  <si>
    <t>t=14</t>
  </si>
  <si>
    <t>t=15</t>
  </si>
  <si>
    <t>t=16</t>
  </si>
  <si>
    <t>t=17</t>
  </si>
  <si>
    <t>t=18</t>
  </si>
  <si>
    <t>t=19</t>
  </si>
  <si>
    <t>t=20</t>
  </si>
  <si>
    <t>t=21</t>
  </si>
  <si>
    <t>t=22</t>
  </si>
  <si>
    <t>t=23</t>
  </si>
  <si>
    <t>t=24</t>
  </si>
  <si>
    <t>Lower Bounds</t>
  </si>
  <si>
    <t>System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</si>
</sst>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9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"/>
  <sheetViews>
    <sheetView workbookViewId="0">
      <selection activeCell="D1" sqref="D1"/>
    </sheetView>
  </sheetViews>
  <sheetFormatPr defaultRowHeight="15" x14ac:dyDescent="0.25"/>
  <cols>
    <col min="1" max="1" width="17.5703125" customWidth="1"/>
    <col min="2" max="2" width="20.7109375" customWidth="1"/>
    <col min="3" max="3" width="24.140625" customWidth="1"/>
    <col min="4" max="4" width="19.85546875" customWidth="1"/>
    <col min="5" max="5" width="25" customWidth="1"/>
    <col min="6" max="6" width="24.28515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P1" s="6"/>
      <c r="R1" s="6"/>
      <c r="S1" s="7"/>
      <c r="T1" s="7"/>
      <c r="U1" s="6"/>
    </row>
    <row r="2" spans="1:21" x14ac:dyDescent="0.25">
      <c r="A2" s="2">
        <v>24</v>
      </c>
      <c r="B2" s="2">
        <v>34</v>
      </c>
      <c r="C2" s="2">
        <v>12</v>
      </c>
      <c r="D2" s="2">
        <v>17</v>
      </c>
      <c r="E2" s="2"/>
      <c r="F2" s="5"/>
      <c r="G2" s="2"/>
      <c r="J2" s="2"/>
      <c r="K2" s="2"/>
      <c r="M2" s="2"/>
      <c r="R2" s="2"/>
      <c r="S2" s="2"/>
      <c r="T2" s="2"/>
      <c r="U2" s="2"/>
    </row>
    <row r="3" spans="1:21" x14ac:dyDescent="0.25">
      <c r="F3" s="5"/>
      <c r="K3" s="5"/>
      <c r="M3" s="2"/>
      <c r="R3" s="2"/>
      <c r="S3" s="2"/>
      <c r="T3" s="2"/>
      <c r="U3" s="2"/>
    </row>
    <row r="4" spans="1:21" x14ac:dyDescent="0.25">
      <c r="F4" s="5"/>
      <c r="K4" s="5"/>
      <c r="M4" s="2"/>
      <c r="R4" s="2"/>
      <c r="S4" s="2"/>
      <c r="T4" s="2"/>
      <c r="U4" s="2"/>
    </row>
    <row r="5" spans="1:21" x14ac:dyDescent="0.25">
      <c r="F5" s="5"/>
    </row>
    <row r="6" spans="1:21" x14ac:dyDescent="0.25">
      <c r="K6" s="7"/>
      <c r="L6" s="7"/>
      <c r="M6" s="7"/>
      <c r="N6" s="7"/>
      <c r="O6" s="7"/>
      <c r="P6" s="7"/>
      <c r="Q6" s="6"/>
    </row>
    <row r="7" spans="1:21" x14ac:dyDescent="0.25">
      <c r="M7" s="2"/>
    </row>
    <row r="8" spans="1:21" x14ac:dyDescent="0.25">
      <c r="M8" s="2"/>
    </row>
    <row r="9" spans="1:21" x14ac:dyDescent="0.25">
      <c r="M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5"/>
  <sheetViews>
    <sheetView topLeftCell="A7" workbookViewId="0">
      <selection activeCell="H42" sqref="H42"/>
    </sheetView>
  </sheetViews>
  <sheetFormatPr defaultRowHeight="15" x14ac:dyDescent="0.25"/>
  <cols>
    <col min="1" max="1" width="20.7109375" customWidth="1"/>
    <col min="2" max="2" width="22.42578125" customWidth="1"/>
    <col min="3" max="3" width="15.140625" customWidth="1"/>
    <col min="4" max="4" width="15.85546875" customWidth="1"/>
    <col min="5" max="5" width="14.7109375" customWidth="1"/>
    <col min="6" max="6" width="21.42578125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2">
        <v>1</v>
      </c>
      <c r="B2" s="2">
        <v>1</v>
      </c>
      <c r="C2" s="2">
        <v>2</v>
      </c>
      <c r="D2" s="2">
        <v>1.46E-2</v>
      </c>
      <c r="E2" s="2">
        <f>1/D2</f>
        <v>68.493150684931507</v>
      </c>
      <c r="F2" s="2">
        <v>175</v>
      </c>
    </row>
    <row r="3" spans="1:6" x14ac:dyDescent="0.25">
      <c r="A3" s="2">
        <v>2</v>
      </c>
      <c r="B3" s="2">
        <v>1</v>
      </c>
      <c r="C3" s="2">
        <v>3</v>
      </c>
      <c r="D3" s="2">
        <v>0.2253</v>
      </c>
      <c r="E3" s="2">
        <f>1/D3</f>
        <v>4.4385264092321348</v>
      </c>
      <c r="F3" s="2">
        <v>175</v>
      </c>
    </row>
    <row r="4" spans="1:6" x14ac:dyDescent="0.25">
      <c r="A4" s="2">
        <v>3</v>
      </c>
      <c r="B4" s="2">
        <v>1</v>
      </c>
      <c r="C4" s="2">
        <v>5</v>
      </c>
      <c r="D4" s="2">
        <v>9.0700000000000003E-2</v>
      </c>
      <c r="E4" s="2">
        <f t="shared" ref="E4:E35" si="0">1/D4</f>
        <v>11.025358324145534</v>
      </c>
      <c r="F4" s="2">
        <v>350</v>
      </c>
    </row>
    <row r="5" spans="1:6" x14ac:dyDescent="0.25">
      <c r="A5" s="2">
        <v>4</v>
      </c>
      <c r="B5" s="2">
        <v>2</v>
      </c>
      <c r="C5" s="2">
        <v>4</v>
      </c>
      <c r="D5" s="2">
        <v>0.1356</v>
      </c>
      <c r="E5" s="2">
        <f t="shared" si="0"/>
        <v>7.3746312684365787</v>
      </c>
      <c r="F5" s="2">
        <v>175</v>
      </c>
    </row>
    <row r="6" spans="1:6" x14ac:dyDescent="0.25">
      <c r="A6" s="2">
        <v>5</v>
      </c>
      <c r="B6" s="2">
        <v>2</v>
      </c>
      <c r="C6" s="2">
        <v>6</v>
      </c>
      <c r="D6" s="2">
        <v>0.20499999999999999</v>
      </c>
      <c r="E6" s="2">
        <f t="shared" si="0"/>
        <v>4.8780487804878048</v>
      </c>
      <c r="F6" s="2">
        <v>175</v>
      </c>
    </row>
    <row r="7" spans="1:6" x14ac:dyDescent="0.25">
      <c r="A7" s="2">
        <v>6</v>
      </c>
      <c r="B7" s="2">
        <v>3</v>
      </c>
      <c r="C7" s="2">
        <v>9</v>
      </c>
      <c r="D7" s="2">
        <v>0.12709999999999999</v>
      </c>
      <c r="E7" s="2">
        <f t="shared" si="0"/>
        <v>7.8678206136900082</v>
      </c>
      <c r="F7" s="2">
        <v>175</v>
      </c>
    </row>
    <row r="8" spans="1:6" x14ac:dyDescent="0.25">
      <c r="A8" s="2">
        <v>7</v>
      </c>
      <c r="B8" s="2">
        <v>3</v>
      </c>
      <c r="C8" s="2">
        <v>24</v>
      </c>
      <c r="D8" s="2">
        <v>8.4000000000000005E-2</v>
      </c>
      <c r="E8" s="2">
        <f t="shared" si="0"/>
        <v>11.904761904761903</v>
      </c>
      <c r="F8" s="2">
        <v>400</v>
      </c>
    </row>
    <row r="9" spans="1:6" x14ac:dyDescent="0.25">
      <c r="A9" s="2">
        <v>8</v>
      </c>
      <c r="B9" s="2">
        <v>4</v>
      </c>
      <c r="C9" s="2">
        <v>9</v>
      </c>
      <c r="D9" s="2">
        <v>0.111</v>
      </c>
      <c r="E9" s="2">
        <f t="shared" si="0"/>
        <v>9.0090090090090094</v>
      </c>
      <c r="F9" s="2">
        <v>175</v>
      </c>
    </row>
    <row r="10" spans="1:6" x14ac:dyDescent="0.25">
      <c r="A10" s="2">
        <v>9</v>
      </c>
      <c r="B10" s="2">
        <v>5</v>
      </c>
      <c r="C10" s="2">
        <v>10</v>
      </c>
      <c r="D10" s="2">
        <v>9.4E-2</v>
      </c>
      <c r="E10" s="2">
        <f t="shared" si="0"/>
        <v>10.638297872340425</v>
      </c>
      <c r="F10" s="2">
        <v>350</v>
      </c>
    </row>
    <row r="11" spans="1:6" x14ac:dyDescent="0.25">
      <c r="A11" s="2">
        <v>10</v>
      </c>
      <c r="B11" s="2">
        <v>6</v>
      </c>
      <c r="C11" s="2">
        <v>10</v>
      </c>
      <c r="D11" s="2">
        <v>6.4199999999999993E-2</v>
      </c>
      <c r="E11" s="2">
        <f t="shared" si="0"/>
        <v>15.576323987538942</v>
      </c>
      <c r="F11" s="2">
        <v>175</v>
      </c>
    </row>
    <row r="12" spans="1:6" x14ac:dyDescent="0.25">
      <c r="A12" s="2">
        <v>11</v>
      </c>
      <c r="B12" s="2">
        <v>7</v>
      </c>
      <c r="C12" s="2">
        <v>8</v>
      </c>
      <c r="D12" s="2">
        <v>6.5199999999999994E-2</v>
      </c>
      <c r="E12" s="2">
        <f t="shared" si="0"/>
        <v>15.337423312883438</v>
      </c>
      <c r="F12" s="2">
        <v>350</v>
      </c>
    </row>
    <row r="13" spans="1:6" x14ac:dyDescent="0.25">
      <c r="A13" s="2">
        <v>12</v>
      </c>
      <c r="B13" s="2">
        <v>8</v>
      </c>
      <c r="C13" s="2">
        <v>9</v>
      </c>
      <c r="D13" s="2">
        <v>0.1762</v>
      </c>
      <c r="E13" s="2">
        <f t="shared" si="0"/>
        <v>5.6753688989784337</v>
      </c>
      <c r="F13" s="2">
        <v>175</v>
      </c>
    </row>
    <row r="14" spans="1:6" x14ac:dyDescent="0.25">
      <c r="A14" s="2">
        <v>13</v>
      </c>
      <c r="B14" s="2">
        <v>8</v>
      </c>
      <c r="C14" s="2">
        <v>10</v>
      </c>
      <c r="D14" s="2">
        <v>0.1762</v>
      </c>
      <c r="E14" s="2">
        <f t="shared" si="0"/>
        <v>5.6753688989784337</v>
      </c>
      <c r="F14" s="2">
        <v>175</v>
      </c>
    </row>
    <row r="15" spans="1:6" x14ac:dyDescent="0.25">
      <c r="A15" s="2">
        <v>14</v>
      </c>
      <c r="B15" s="2">
        <v>9</v>
      </c>
      <c r="C15" s="2">
        <v>11</v>
      </c>
      <c r="D15" s="2">
        <v>8.4000000000000005E-2</v>
      </c>
      <c r="E15" s="2">
        <f t="shared" si="0"/>
        <v>11.904761904761903</v>
      </c>
      <c r="F15" s="2">
        <v>400</v>
      </c>
    </row>
    <row r="16" spans="1:6" x14ac:dyDescent="0.25">
      <c r="A16" s="2">
        <v>15</v>
      </c>
      <c r="B16" s="2">
        <v>9</v>
      </c>
      <c r="C16" s="2">
        <v>12</v>
      </c>
      <c r="D16" s="2">
        <v>8.4000000000000005E-2</v>
      </c>
      <c r="E16" s="2">
        <f t="shared" si="0"/>
        <v>11.904761904761903</v>
      </c>
      <c r="F16" s="2">
        <v>400</v>
      </c>
    </row>
    <row r="17" spans="1:9" x14ac:dyDescent="0.25">
      <c r="A17" s="2">
        <v>16</v>
      </c>
      <c r="B17" s="2">
        <v>10</v>
      </c>
      <c r="C17" s="2">
        <v>11</v>
      </c>
      <c r="D17" s="2">
        <v>8.4000000000000005E-2</v>
      </c>
      <c r="E17" s="2">
        <f t="shared" si="0"/>
        <v>11.904761904761903</v>
      </c>
      <c r="F17" s="2">
        <v>400</v>
      </c>
    </row>
    <row r="18" spans="1:9" x14ac:dyDescent="0.25">
      <c r="A18" s="2">
        <v>17</v>
      </c>
      <c r="B18" s="2">
        <v>10</v>
      </c>
      <c r="C18" s="2">
        <v>12</v>
      </c>
      <c r="D18" s="2">
        <v>8.4000000000000005E-2</v>
      </c>
      <c r="E18" s="2">
        <f t="shared" si="0"/>
        <v>11.904761904761903</v>
      </c>
      <c r="F18" s="2">
        <v>400</v>
      </c>
    </row>
    <row r="19" spans="1:9" x14ac:dyDescent="0.25">
      <c r="A19" s="2">
        <v>18</v>
      </c>
      <c r="B19" s="2">
        <v>11</v>
      </c>
      <c r="C19" s="2">
        <v>13</v>
      </c>
      <c r="D19" s="2">
        <v>4.8800000000000003E-2</v>
      </c>
      <c r="E19" s="2">
        <f t="shared" si="0"/>
        <v>20.491803278688522</v>
      </c>
      <c r="F19" s="2">
        <v>500</v>
      </c>
    </row>
    <row r="20" spans="1:9" x14ac:dyDescent="0.25">
      <c r="A20" s="2">
        <v>19</v>
      </c>
      <c r="B20" s="2">
        <v>11</v>
      </c>
      <c r="C20" s="2">
        <v>14</v>
      </c>
      <c r="D20" s="2">
        <v>4.2599999999999999E-2</v>
      </c>
      <c r="E20" s="2">
        <f t="shared" si="0"/>
        <v>23.474178403755868</v>
      </c>
      <c r="F20" s="2">
        <v>500</v>
      </c>
    </row>
    <row r="21" spans="1:9" x14ac:dyDescent="0.25">
      <c r="A21" s="2">
        <v>20</v>
      </c>
      <c r="B21" s="2">
        <v>12</v>
      </c>
      <c r="C21" s="2">
        <v>13</v>
      </c>
      <c r="D21" s="2">
        <v>4.8800000000000003E-2</v>
      </c>
      <c r="E21" s="2">
        <f t="shared" si="0"/>
        <v>20.491803278688522</v>
      </c>
      <c r="F21" s="2">
        <v>500</v>
      </c>
    </row>
    <row r="22" spans="1:9" x14ac:dyDescent="0.25">
      <c r="A22" s="2">
        <v>21</v>
      </c>
      <c r="B22" s="2">
        <v>12</v>
      </c>
      <c r="C22" s="2">
        <v>23</v>
      </c>
      <c r="D22" s="2">
        <v>9.8500000000000004E-2</v>
      </c>
      <c r="E22" s="2">
        <f t="shared" si="0"/>
        <v>10.152284263959391</v>
      </c>
      <c r="F22" s="2">
        <v>500</v>
      </c>
    </row>
    <row r="23" spans="1:9" x14ac:dyDescent="0.25">
      <c r="A23" s="2">
        <v>22</v>
      </c>
      <c r="B23" s="2">
        <v>13</v>
      </c>
      <c r="C23" s="2">
        <v>23</v>
      </c>
      <c r="D23" s="2">
        <v>8.8400000000000006E-2</v>
      </c>
      <c r="E23" s="2">
        <f t="shared" si="0"/>
        <v>11.312217194570135</v>
      </c>
      <c r="F23" s="2">
        <v>200</v>
      </c>
      <c r="G23" s="2"/>
      <c r="H23" s="2"/>
      <c r="I23" s="2"/>
    </row>
    <row r="24" spans="1:9" x14ac:dyDescent="0.25">
      <c r="A24" s="2">
        <v>23</v>
      </c>
      <c r="B24" s="2">
        <v>14</v>
      </c>
      <c r="C24" s="2">
        <v>16</v>
      </c>
      <c r="D24" s="2">
        <v>5.9400000000000001E-2</v>
      </c>
      <c r="E24" s="2">
        <f t="shared" si="0"/>
        <v>16.835016835016834</v>
      </c>
      <c r="F24" s="2">
        <v>250</v>
      </c>
      <c r="G24" s="2"/>
      <c r="H24" s="2"/>
    </row>
    <row r="25" spans="1:9" x14ac:dyDescent="0.25">
      <c r="A25" s="2">
        <v>24</v>
      </c>
      <c r="B25" s="2">
        <v>15</v>
      </c>
      <c r="C25" s="2">
        <v>16</v>
      </c>
      <c r="D25" s="2">
        <v>1.72E-2</v>
      </c>
      <c r="E25" s="2">
        <f t="shared" si="0"/>
        <v>58.139534883720927</v>
      </c>
      <c r="F25" s="2">
        <v>500</v>
      </c>
    </row>
    <row r="26" spans="1:9" x14ac:dyDescent="0.25">
      <c r="A26" s="2">
        <v>25</v>
      </c>
      <c r="B26" s="2">
        <v>15</v>
      </c>
      <c r="C26" s="2">
        <v>21</v>
      </c>
      <c r="D26" s="2">
        <v>2.4899999999999999E-2</v>
      </c>
      <c r="E26" s="2">
        <f t="shared" si="0"/>
        <v>40.160642570281126</v>
      </c>
      <c r="F26" s="2">
        <v>400</v>
      </c>
      <c r="G26" s="2"/>
      <c r="H26" s="2"/>
    </row>
    <row r="27" spans="1:9" x14ac:dyDescent="0.25">
      <c r="A27" s="2">
        <v>26</v>
      </c>
      <c r="B27" s="2">
        <v>15</v>
      </c>
      <c r="C27" s="2">
        <v>24</v>
      </c>
      <c r="D27" s="2">
        <v>5.2900000000000003E-2</v>
      </c>
      <c r="E27" s="2">
        <f t="shared" si="0"/>
        <v>18.903591682419659</v>
      </c>
      <c r="F27" s="2">
        <v>500</v>
      </c>
    </row>
    <row r="28" spans="1:9" x14ac:dyDescent="0.25">
      <c r="A28" s="2">
        <v>27</v>
      </c>
      <c r="B28" s="2">
        <v>16</v>
      </c>
      <c r="C28" s="2">
        <v>17</v>
      </c>
      <c r="D28" s="2">
        <v>2.63E-2</v>
      </c>
      <c r="E28" s="2">
        <f t="shared" si="0"/>
        <v>38.022813688212928</v>
      </c>
      <c r="F28" s="2">
        <v>500</v>
      </c>
    </row>
    <row r="29" spans="1:9" x14ac:dyDescent="0.25">
      <c r="A29" s="2">
        <v>28</v>
      </c>
      <c r="B29" s="2">
        <v>16</v>
      </c>
      <c r="C29" s="2">
        <v>19</v>
      </c>
      <c r="D29" s="2">
        <v>2.3400000000000001E-2</v>
      </c>
      <c r="E29" s="2">
        <f t="shared" si="0"/>
        <v>42.735042735042732</v>
      </c>
      <c r="F29" s="2">
        <v>500</v>
      </c>
    </row>
    <row r="30" spans="1:9" x14ac:dyDescent="0.25">
      <c r="A30" s="2">
        <v>29</v>
      </c>
      <c r="B30" s="2">
        <v>17</v>
      </c>
      <c r="C30" s="2">
        <v>18</v>
      </c>
      <c r="D30" s="2">
        <v>1.43E-2</v>
      </c>
      <c r="E30" s="2">
        <f t="shared" si="0"/>
        <v>69.930069930069934</v>
      </c>
      <c r="F30" s="2">
        <v>500</v>
      </c>
    </row>
    <row r="31" spans="1:9" x14ac:dyDescent="0.25">
      <c r="A31" s="2">
        <v>30</v>
      </c>
      <c r="B31" s="2">
        <v>17</v>
      </c>
      <c r="C31" s="2">
        <v>22</v>
      </c>
      <c r="D31" s="2">
        <v>0.1069</v>
      </c>
      <c r="E31" s="2">
        <f t="shared" si="0"/>
        <v>9.3545369504209539</v>
      </c>
      <c r="F31" s="2">
        <v>500</v>
      </c>
    </row>
    <row r="32" spans="1:9" x14ac:dyDescent="0.25">
      <c r="A32" s="2">
        <v>31</v>
      </c>
      <c r="B32" s="2">
        <v>18</v>
      </c>
      <c r="C32" s="2">
        <v>21</v>
      </c>
      <c r="D32" s="2">
        <v>1.32E-2</v>
      </c>
      <c r="E32" s="2">
        <f t="shared" si="0"/>
        <v>75.757575757575765</v>
      </c>
      <c r="F32" s="2">
        <v>1000</v>
      </c>
    </row>
    <row r="33" spans="1:6" x14ac:dyDescent="0.25">
      <c r="A33" s="2">
        <v>32</v>
      </c>
      <c r="B33" s="2">
        <v>19</v>
      </c>
      <c r="C33" s="2">
        <v>20</v>
      </c>
      <c r="D33" s="2">
        <v>2.0299999999999999E-2</v>
      </c>
      <c r="E33" s="2">
        <f t="shared" si="0"/>
        <v>49.26108374384237</v>
      </c>
      <c r="F33" s="2">
        <v>1000</v>
      </c>
    </row>
    <row r="34" spans="1:6" x14ac:dyDescent="0.25">
      <c r="A34" s="2">
        <v>33</v>
      </c>
      <c r="B34" s="2">
        <v>20</v>
      </c>
      <c r="C34" s="2">
        <v>23</v>
      </c>
      <c r="D34" s="2">
        <v>1.12E-2</v>
      </c>
      <c r="E34" s="2">
        <f t="shared" si="0"/>
        <v>89.285714285714292</v>
      </c>
      <c r="F34" s="2">
        <v>1000</v>
      </c>
    </row>
    <row r="35" spans="1:6" x14ac:dyDescent="0.25">
      <c r="A35" s="2">
        <v>34</v>
      </c>
      <c r="B35" s="2">
        <v>21</v>
      </c>
      <c r="C35" s="2">
        <v>22</v>
      </c>
      <c r="D35" s="2">
        <v>6.9199999999999998E-2</v>
      </c>
      <c r="E35" s="2">
        <f t="shared" si="0"/>
        <v>14.450867052023122</v>
      </c>
      <c r="F35" s="2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"/>
  <sheetViews>
    <sheetView zoomScaleNormal="100" workbookViewId="0">
      <selection activeCell="L1" sqref="L1"/>
    </sheetView>
  </sheetViews>
  <sheetFormatPr defaultRowHeight="15" x14ac:dyDescent="0.25"/>
  <cols>
    <col min="1" max="1" width="13.140625" customWidth="1"/>
    <col min="2" max="2" width="12.7109375" customWidth="1"/>
    <col min="3" max="3" width="15.85546875" customWidth="1"/>
    <col min="4" max="4" width="15.7109375" customWidth="1"/>
    <col min="5" max="5" width="21.5703125" customWidth="1"/>
    <col min="6" max="6" width="26.42578125" customWidth="1"/>
    <col min="7" max="7" width="16.85546875" customWidth="1"/>
    <col min="8" max="8" width="19.7109375" customWidth="1"/>
    <col min="9" max="9" width="19.85546875" customWidth="1"/>
  </cols>
  <sheetData>
    <row r="1" spans="1:12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L1" s="1"/>
    </row>
    <row r="2" spans="1:12" x14ac:dyDescent="0.25">
      <c r="A2" s="2" t="s">
        <v>19</v>
      </c>
      <c r="B2" s="2">
        <v>1</v>
      </c>
      <c r="C2" s="2">
        <v>152</v>
      </c>
      <c r="D2" s="2">
        <v>30.4</v>
      </c>
      <c r="E2" s="2">
        <v>120</v>
      </c>
      <c r="F2" s="2">
        <v>120</v>
      </c>
      <c r="G2" s="2">
        <v>76</v>
      </c>
      <c r="H2" s="2">
        <v>13.32</v>
      </c>
      <c r="I2" s="2">
        <v>13.32</v>
      </c>
    </row>
    <row r="3" spans="1:12" x14ac:dyDescent="0.25">
      <c r="A3" s="2" t="s">
        <v>20</v>
      </c>
      <c r="B3" s="2">
        <v>2</v>
      </c>
      <c r="C3" s="2">
        <v>152</v>
      </c>
      <c r="D3" s="2">
        <v>30.4</v>
      </c>
      <c r="E3" s="2">
        <v>120</v>
      </c>
      <c r="F3" s="2">
        <v>120</v>
      </c>
      <c r="G3" s="2">
        <v>76</v>
      </c>
      <c r="H3" s="2">
        <v>13.32</v>
      </c>
      <c r="I3" s="2">
        <v>13.32</v>
      </c>
    </row>
    <row r="4" spans="1:12" x14ac:dyDescent="0.25">
      <c r="A4" s="2" t="s">
        <v>21</v>
      </c>
      <c r="B4" s="2">
        <v>7</v>
      </c>
      <c r="C4" s="2">
        <v>350</v>
      </c>
      <c r="D4" s="2">
        <v>75</v>
      </c>
      <c r="E4" s="2">
        <v>350</v>
      </c>
      <c r="F4" s="2">
        <v>350</v>
      </c>
      <c r="G4" s="2">
        <v>0</v>
      </c>
      <c r="H4" s="2">
        <v>20.7</v>
      </c>
      <c r="I4" s="2">
        <v>20.7</v>
      </c>
    </row>
    <row r="5" spans="1:12" x14ac:dyDescent="0.25">
      <c r="A5" s="2" t="s">
        <v>22</v>
      </c>
      <c r="B5" s="2">
        <v>13</v>
      </c>
      <c r="C5" s="2">
        <v>591</v>
      </c>
      <c r="D5" s="2">
        <v>206.85</v>
      </c>
      <c r="E5" s="2">
        <v>240</v>
      </c>
      <c r="F5" s="2">
        <v>240</v>
      </c>
      <c r="G5" s="2">
        <v>0</v>
      </c>
      <c r="H5" s="2">
        <v>20.93</v>
      </c>
      <c r="I5" s="2">
        <v>20.93</v>
      </c>
    </row>
    <row r="6" spans="1:12" x14ac:dyDescent="0.25">
      <c r="A6" s="2" t="s">
        <v>23</v>
      </c>
      <c r="B6" s="2">
        <v>15</v>
      </c>
      <c r="C6" s="2">
        <v>60</v>
      </c>
      <c r="D6" s="2">
        <v>12</v>
      </c>
      <c r="E6" s="2">
        <v>60</v>
      </c>
      <c r="F6" s="2">
        <v>60</v>
      </c>
      <c r="G6" s="2">
        <v>0</v>
      </c>
      <c r="H6" s="2">
        <v>26.11</v>
      </c>
      <c r="I6" s="2">
        <v>26.11</v>
      </c>
    </row>
    <row r="7" spans="1:12" x14ac:dyDescent="0.25">
      <c r="A7" s="2" t="s">
        <v>24</v>
      </c>
      <c r="B7" s="2">
        <v>15</v>
      </c>
      <c r="C7" s="2">
        <v>155</v>
      </c>
      <c r="D7" s="2">
        <v>54.25</v>
      </c>
      <c r="E7" s="2">
        <v>155</v>
      </c>
      <c r="F7" s="2">
        <v>155</v>
      </c>
      <c r="G7" s="2">
        <v>0</v>
      </c>
      <c r="H7" s="2">
        <v>10.52</v>
      </c>
      <c r="I7" s="2">
        <v>10.52</v>
      </c>
    </row>
    <row r="8" spans="1:12" x14ac:dyDescent="0.25">
      <c r="A8" s="2" t="s">
        <v>25</v>
      </c>
      <c r="B8" s="2">
        <v>16</v>
      </c>
      <c r="C8" s="2">
        <v>155</v>
      </c>
      <c r="D8" s="2">
        <v>54.25</v>
      </c>
      <c r="E8" s="2">
        <v>155</v>
      </c>
      <c r="F8" s="2">
        <v>155</v>
      </c>
      <c r="G8" s="2">
        <v>124</v>
      </c>
      <c r="H8" s="2">
        <v>10.52</v>
      </c>
      <c r="I8" s="2">
        <v>10.52</v>
      </c>
    </row>
    <row r="9" spans="1:12" x14ac:dyDescent="0.25">
      <c r="A9" s="2" t="s">
        <v>26</v>
      </c>
      <c r="B9" s="2">
        <v>18</v>
      </c>
      <c r="C9" s="2">
        <v>400</v>
      </c>
      <c r="D9" s="2">
        <v>100</v>
      </c>
      <c r="E9" s="2">
        <v>280</v>
      </c>
      <c r="F9" s="2">
        <v>280</v>
      </c>
      <c r="G9" s="2">
        <v>240</v>
      </c>
      <c r="H9" s="2">
        <v>6.02</v>
      </c>
      <c r="I9" s="2">
        <v>6.02</v>
      </c>
    </row>
    <row r="10" spans="1:12" x14ac:dyDescent="0.25">
      <c r="A10" s="2" t="s">
        <v>27</v>
      </c>
      <c r="B10" s="2">
        <v>21</v>
      </c>
      <c r="C10" s="2">
        <v>400</v>
      </c>
      <c r="D10" s="2">
        <v>100</v>
      </c>
      <c r="E10" s="2">
        <v>280</v>
      </c>
      <c r="F10" s="2">
        <v>280</v>
      </c>
      <c r="G10" s="2">
        <v>240</v>
      </c>
      <c r="H10" s="2">
        <v>5.47</v>
      </c>
      <c r="I10" s="2">
        <v>5.47</v>
      </c>
    </row>
    <row r="11" spans="1:12" x14ac:dyDescent="0.25">
      <c r="A11" s="2" t="s">
        <v>28</v>
      </c>
      <c r="B11" s="2">
        <v>22</v>
      </c>
      <c r="C11" s="2">
        <v>300</v>
      </c>
      <c r="D11" s="2">
        <v>300</v>
      </c>
      <c r="E11" s="2">
        <v>300</v>
      </c>
      <c r="F11" s="2">
        <v>300</v>
      </c>
      <c r="G11" s="2">
        <v>240</v>
      </c>
      <c r="H11" s="2">
        <v>0</v>
      </c>
      <c r="I11" s="2">
        <v>0</v>
      </c>
    </row>
    <row r="12" spans="1:12" x14ac:dyDescent="0.25">
      <c r="A12" s="2" t="s">
        <v>29</v>
      </c>
      <c r="B12" s="2">
        <v>23</v>
      </c>
      <c r="C12" s="2">
        <v>310</v>
      </c>
      <c r="D12" s="2">
        <v>108.5</v>
      </c>
      <c r="E12" s="2">
        <v>180</v>
      </c>
      <c r="F12" s="2">
        <v>180</v>
      </c>
      <c r="G12" s="2">
        <v>248</v>
      </c>
      <c r="H12" s="2">
        <v>10.52</v>
      </c>
      <c r="I12" s="2">
        <v>10.52</v>
      </c>
    </row>
    <row r="13" spans="1:12" x14ac:dyDescent="0.25">
      <c r="A13" s="2" t="s">
        <v>30</v>
      </c>
      <c r="B13" s="2">
        <v>23</v>
      </c>
      <c r="C13" s="2">
        <v>350</v>
      </c>
      <c r="D13" s="2">
        <v>140</v>
      </c>
      <c r="E13" s="2">
        <v>240</v>
      </c>
      <c r="F13" s="2">
        <v>240</v>
      </c>
      <c r="G13" s="2">
        <v>280</v>
      </c>
      <c r="H13" s="2">
        <v>10.89</v>
      </c>
      <c r="I13" s="2">
        <v>10.89</v>
      </c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E25" s="2"/>
    </row>
    <row r="26" spans="1:9" x14ac:dyDescent="0.25">
      <c r="A26" s="2"/>
      <c r="B26" s="2"/>
      <c r="C26" s="2"/>
      <c r="E26" s="2"/>
    </row>
    <row r="27" spans="1:9" x14ac:dyDescent="0.25">
      <c r="B27" s="2"/>
      <c r="C27" s="2"/>
      <c r="E27" s="2"/>
    </row>
    <row r="28" spans="1:9" x14ac:dyDescent="0.25">
      <c r="B28" s="2"/>
      <c r="C28" s="2"/>
      <c r="E28" s="2"/>
    </row>
    <row r="29" spans="1:9" x14ac:dyDescent="0.25">
      <c r="B29" s="2"/>
      <c r="C29" s="2"/>
      <c r="E29" s="2"/>
    </row>
    <row r="30" spans="1:9" x14ac:dyDescent="0.25">
      <c r="B30" s="2"/>
      <c r="C30" s="2"/>
      <c r="E30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A18"/>
  <sheetViews>
    <sheetView tabSelected="1" workbookViewId="0">
      <selection activeCell="AA21" sqref="B21:AA21"/>
    </sheetView>
  </sheetViews>
  <sheetFormatPr defaultRowHeight="15" x14ac:dyDescent="0.25"/>
  <cols>
    <col min="2" max="2" width="16.28515625" customWidth="1"/>
    <col min="3" max="3" width="23.5703125" customWidth="1"/>
  </cols>
  <sheetData>
    <row r="1" spans="1:79" x14ac:dyDescent="0.25">
      <c r="A1" s="1" t="s">
        <v>11</v>
      </c>
      <c r="B1" s="1" t="s">
        <v>31</v>
      </c>
      <c r="C1" s="8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47</v>
      </c>
      <c r="S1" s="3" t="s">
        <v>48</v>
      </c>
      <c r="T1" s="3" t="s">
        <v>49</v>
      </c>
      <c r="U1" s="3" t="s">
        <v>50</v>
      </c>
      <c r="V1" s="3" t="s">
        <v>51</v>
      </c>
      <c r="W1" s="3" t="s">
        <v>52</v>
      </c>
      <c r="X1" s="3" t="s">
        <v>53</v>
      </c>
      <c r="Y1" s="3" t="s">
        <v>54</v>
      </c>
      <c r="Z1" s="3" t="s">
        <v>55</v>
      </c>
      <c r="AA1" s="3" t="s">
        <v>56</v>
      </c>
      <c r="AB1" s="8" t="s">
        <v>57</v>
      </c>
      <c r="AC1" s="3" t="s">
        <v>33</v>
      </c>
      <c r="AD1" s="3" t="s">
        <v>34</v>
      </c>
      <c r="AE1" s="3" t="s">
        <v>35</v>
      </c>
      <c r="AF1" s="3" t="s">
        <v>36</v>
      </c>
      <c r="AG1" s="3" t="s">
        <v>37</v>
      </c>
      <c r="AH1" s="3" t="s">
        <v>38</v>
      </c>
      <c r="AI1" s="3" t="s">
        <v>39</v>
      </c>
      <c r="AJ1" s="3" t="s">
        <v>40</v>
      </c>
      <c r="AK1" s="3" t="s">
        <v>41</v>
      </c>
      <c r="AL1" s="3" t="s">
        <v>42</v>
      </c>
      <c r="AM1" s="3" t="s">
        <v>43</v>
      </c>
      <c r="AN1" s="3" t="s">
        <v>44</v>
      </c>
      <c r="AO1" s="3" t="s">
        <v>45</v>
      </c>
      <c r="AP1" s="3" t="s">
        <v>46</v>
      </c>
      <c r="AQ1" s="3" t="s">
        <v>47</v>
      </c>
      <c r="AR1" s="3" t="s">
        <v>48</v>
      </c>
      <c r="AS1" s="3" t="s">
        <v>49</v>
      </c>
      <c r="AT1" s="3" t="s">
        <v>50</v>
      </c>
      <c r="AU1" s="3" t="s">
        <v>51</v>
      </c>
      <c r="AV1" s="3" t="s">
        <v>52</v>
      </c>
      <c r="AW1" s="3" t="s">
        <v>53</v>
      </c>
      <c r="AX1" s="3" t="s">
        <v>54</v>
      </c>
      <c r="AY1" s="3" t="s">
        <v>55</v>
      </c>
      <c r="AZ1" s="3" t="s">
        <v>56</v>
      </c>
      <c r="BC1" s="3" t="s">
        <v>58</v>
      </c>
      <c r="BD1">
        <v>1775.835</v>
      </c>
      <c r="BE1">
        <v>1669.8150000000001</v>
      </c>
      <c r="BF1">
        <v>1590.3</v>
      </c>
      <c r="BG1">
        <v>1563.7950000000001</v>
      </c>
      <c r="BH1">
        <v>1563.7950000000001</v>
      </c>
      <c r="BI1">
        <v>1590.3</v>
      </c>
      <c r="BJ1">
        <v>1961.37</v>
      </c>
      <c r="BK1">
        <v>2279.4299999999998</v>
      </c>
      <c r="BL1">
        <v>2517.9749999999999</v>
      </c>
      <c r="BM1">
        <v>2544.48</v>
      </c>
      <c r="BN1">
        <v>2544.48</v>
      </c>
      <c r="BO1">
        <v>2517.9749999999999</v>
      </c>
      <c r="BP1">
        <v>2517.9749999999999</v>
      </c>
      <c r="BQ1">
        <v>2517.9749999999999</v>
      </c>
      <c r="BR1">
        <v>2464.9650000000001</v>
      </c>
      <c r="BS1">
        <v>2464.9650000000001</v>
      </c>
      <c r="BT1">
        <v>2623.9949999999999</v>
      </c>
      <c r="BU1">
        <v>2650.5</v>
      </c>
      <c r="BV1">
        <v>2650.5</v>
      </c>
      <c r="BW1">
        <v>2544.48</v>
      </c>
      <c r="BX1">
        <v>2411.9549999999999</v>
      </c>
      <c r="BY1">
        <v>2199.915</v>
      </c>
      <c r="BZ1">
        <v>1934.865</v>
      </c>
      <c r="CA1">
        <v>1669.8150000000001</v>
      </c>
    </row>
    <row r="2" spans="1:79" x14ac:dyDescent="0.25">
      <c r="A2" s="4">
        <v>1</v>
      </c>
      <c r="B2" s="2">
        <v>450</v>
      </c>
      <c r="C2" s="8"/>
      <c r="D2" s="2">
        <f t="shared" ref="D2:AA2" si="0">BD1*0.038</f>
        <v>67.481729999999999</v>
      </c>
      <c r="E2" s="2">
        <f t="shared" si="0"/>
        <v>63.452970000000001</v>
      </c>
      <c r="F2" s="2">
        <f t="shared" si="0"/>
        <v>60.431399999999996</v>
      </c>
      <c r="G2" s="2">
        <f t="shared" si="0"/>
        <v>59.424210000000002</v>
      </c>
      <c r="H2" s="2">
        <f t="shared" si="0"/>
        <v>59.424210000000002</v>
      </c>
      <c r="I2" s="2">
        <f t="shared" si="0"/>
        <v>60.431399999999996</v>
      </c>
      <c r="J2" s="2">
        <f t="shared" si="0"/>
        <v>74.532059999999987</v>
      </c>
      <c r="K2" s="2">
        <f t="shared" si="0"/>
        <v>86.618339999999989</v>
      </c>
      <c r="L2" s="2">
        <f t="shared" si="0"/>
        <v>95.683049999999994</v>
      </c>
      <c r="M2" s="2">
        <f t="shared" si="0"/>
        <v>96.690240000000003</v>
      </c>
      <c r="N2" s="2">
        <f t="shared" si="0"/>
        <v>96.690240000000003</v>
      </c>
      <c r="O2" s="2">
        <f t="shared" si="0"/>
        <v>95.683049999999994</v>
      </c>
      <c r="P2" s="2">
        <f t="shared" si="0"/>
        <v>95.683049999999994</v>
      </c>
      <c r="Q2" s="2">
        <f t="shared" si="0"/>
        <v>95.683049999999994</v>
      </c>
      <c r="R2" s="2">
        <f t="shared" si="0"/>
        <v>93.668670000000006</v>
      </c>
      <c r="S2" s="2">
        <f t="shared" si="0"/>
        <v>93.668670000000006</v>
      </c>
      <c r="T2" s="2">
        <f t="shared" si="0"/>
        <v>99.71181</v>
      </c>
      <c r="U2" s="2">
        <f t="shared" si="0"/>
        <v>100.71899999999999</v>
      </c>
      <c r="V2" s="2">
        <f t="shared" si="0"/>
        <v>100.71899999999999</v>
      </c>
      <c r="W2" s="2">
        <f t="shared" si="0"/>
        <v>96.690240000000003</v>
      </c>
      <c r="X2" s="2">
        <f t="shared" si="0"/>
        <v>91.654289999999989</v>
      </c>
      <c r="Y2" s="2">
        <f t="shared" si="0"/>
        <v>83.596769999999992</v>
      </c>
      <c r="Z2" s="2">
        <f t="shared" si="0"/>
        <v>73.524869999999993</v>
      </c>
      <c r="AA2" s="2">
        <f t="shared" si="0"/>
        <v>63.452970000000001</v>
      </c>
      <c r="AB2" s="8"/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</row>
    <row r="3" spans="1:79" x14ac:dyDescent="0.25">
      <c r="A3" s="4">
        <v>2</v>
      </c>
      <c r="B3" s="2">
        <v>450</v>
      </c>
      <c r="C3" s="8"/>
      <c r="D3" s="2">
        <f t="shared" ref="D3:AA3" si="1">BD1*0.034</f>
        <v>60.378390000000003</v>
      </c>
      <c r="E3" s="2">
        <f t="shared" si="1"/>
        <v>56.773710000000008</v>
      </c>
      <c r="F3" s="2">
        <f t="shared" si="1"/>
        <v>54.0702</v>
      </c>
      <c r="G3" s="2">
        <f t="shared" si="1"/>
        <v>53.169030000000006</v>
      </c>
      <c r="H3" s="2">
        <f t="shared" si="1"/>
        <v>53.169030000000006</v>
      </c>
      <c r="I3" s="2">
        <f t="shared" si="1"/>
        <v>54.0702</v>
      </c>
      <c r="J3" s="2">
        <f t="shared" si="1"/>
        <v>66.686580000000006</v>
      </c>
      <c r="K3" s="2">
        <f t="shared" si="1"/>
        <v>77.500619999999998</v>
      </c>
      <c r="L3" s="2">
        <f t="shared" si="1"/>
        <v>85.611150000000009</v>
      </c>
      <c r="M3" s="2">
        <f t="shared" si="1"/>
        <v>86.512320000000003</v>
      </c>
      <c r="N3" s="2">
        <f t="shared" si="1"/>
        <v>86.512320000000003</v>
      </c>
      <c r="O3" s="2">
        <f t="shared" si="1"/>
        <v>85.611150000000009</v>
      </c>
      <c r="P3" s="2">
        <f t="shared" si="1"/>
        <v>85.611150000000009</v>
      </c>
      <c r="Q3" s="2">
        <f t="shared" si="1"/>
        <v>85.611150000000009</v>
      </c>
      <c r="R3" s="2">
        <f t="shared" si="1"/>
        <v>83.808810000000008</v>
      </c>
      <c r="S3" s="2">
        <f t="shared" si="1"/>
        <v>83.808810000000008</v>
      </c>
      <c r="T3" s="2">
        <f t="shared" si="1"/>
        <v>89.215829999999997</v>
      </c>
      <c r="U3" s="2">
        <f t="shared" si="1"/>
        <v>90.117000000000004</v>
      </c>
      <c r="V3" s="2">
        <f t="shared" si="1"/>
        <v>90.117000000000004</v>
      </c>
      <c r="W3" s="2">
        <f t="shared" si="1"/>
        <v>86.512320000000003</v>
      </c>
      <c r="X3" s="2">
        <f t="shared" si="1"/>
        <v>82.006470000000007</v>
      </c>
      <c r="Y3" s="2">
        <f t="shared" si="1"/>
        <v>74.797110000000004</v>
      </c>
      <c r="Z3" s="2">
        <f t="shared" si="1"/>
        <v>65.785409999999999</v>
      </c>
      <c r="AA3" s="2">
        <f t="shared" si="1"/>
        <v>56.773710000000008</v>
      </c>
      <c r="AB3" s="8"/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</row>
    <row r="4" spans="1:79" x14ac:dyDescent="0.25">
      <c r="A4" s="4">
        <v>3</v>
      </c>
      <c r="B4" s="2">
        <v>450</v>
      </c>
      <c r="D4">
        <f t="shared" ref="D4:AA4" si="2">BD1*0.063</f>
        <v>111.877605</v>
      </c>
      <c r="E4">
        <f t="shared" si="2"/>
        <v>105.198345</v>
      </c>
      <c r="F4">
        <f t="shared" si="2"/>
        <v>100.1889</v>
      </c>
      <c r="G4">
        <f t="shared" si="2"/>
        <v>98.519085000000004</v>
      </c>
      <c r="H4">
        <f t="shared" si="2"/>
        <v>98.519085000000004</v>
      </c>
      <c r="I4">
        <f t="shared" si="2"/>
        <v>100.1889</v>
      </c>
      <c r="J4">
        <f t="shared" si="2"/>
        <v>123.56630999999999</v>
      </c>
      <c r="K4">
        <f t="shared" si="2"/>
        <v>143.60408999999999</v>
      </c>
      <c r="L4">
        <f t="shared" si="2"/>
        <v>158.63242499999998</v>
      </c>
      <c r="M4">
        <f t="shared" si="2"/>
        <v>160.30224000000001</v>
      </c>
      <c r="N4">
        <f t="shared" si="2"/>
        <v>160.30224000000001</v>
      </c>
      <c r="O4">
        <f t="shared" si="2"/>
        <v>158.63242499999998</v>
      </c>
      <c r="P4">
        <f t="shared" si="2"/>
        <v>158.63242499999998</v>
      </c>
      <c r="Q4">
        <f t="shared" si="2"/>
        <v>158.63242499999998</v>
      </c>
      <c r="R4">
        <f t="shared" si="2"/>
        <v>155.29279500000001</v>
      </c>
      <c r="S4">
        <f t="shared" si="2"/>
        <v>155.29279500000001</v>
      </c>
      <c r="T4">
        <f t="shared" si="2"/>
        <v>165.31168499999998</v>
      </c>
      <c r="U4">
        <f t="shared" si="2"/>
        <v>166.98150000000001</v>
      </c>
      <c r="V4">
        <f t="shared" si="2"/>
        <v>166.98150000000001</v>
      </c>
      <c r="W4">
        <f t="shared" si="2"/>
        <v>160.30224000000001</v>
      </c>
      <c r="X4">
        <f t="shared" si="2"/>
        <v>151.95316499999998</v>
      </c>
      <c r="Y4">
        <f t="shared" si="2"/>
        <v>138.59464499999999</v>
      </c>
      <c r="Z4">
        <f t="shared" si="2"/>
        <v>121.896495</v>
      </c>
      <c r="AA4">
        <f t="shared" si="2"/>
        <v>105.198345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</row>
    <row r="5" spans="1:79" x14ac:dyDescent="0.25">
      <c r="A5" s="4">
        <v>4</v>
      </c>
      <c r="B5" s="2">
        <v>450</v>
      </c>
      <c r="D5">
        <f t="shared" ref="D5:AA5" si="3">BD1*0.026</f>
        <v>46.171709999999997</v>
      </c>
      <c r="E5">
        <f t="shared" si="3"/>
        <v>43.415190000000003</v>
      </c>
      <c r="F5">
        <f t="shared" si="3"/>
        <v>41.347799999999999</v>
      </c>
      <c r="G5">
        <f t="shared" si="3"/>
        <v>40.658670000000001</v>
      </c>
      <c r="H5">
        <f t="shared" si="3"/>
        <v>40.658670000000001</v>
      </c>
      <c r="I5">
        <f t="shared" si="3"/>
        <v>41.347799999999999</v>
      </c>
      <c r="J5">
        <f t="shared" si="3"/>
        <v>50.995619999999995</v>
      </c>
      <c r="K5">
        <f t="shared" si="3"/>
        <v>59.265179999999994</v>
      </c>
      <c r="L5">
        <f t="shared" si="3"/>
        <v>65.467349999999996</v>
      </c>
      <c r="M5">
        <f t="shared" si="3"/>
        <v>66.156480000000002</v>
      </c>
      <c r="N5">
        <f t="shared" si="3"/>
        <v>66.156480000000002</v>
      </c>
      <c r="O5">
        <f t="shared" si="3"/>
        <v>65.467349999999996</v>
      </c>
      <c r="P5">
        <f t="shared" si="3"/>
        <v>65.467349999999996</v>
      </c>
      <c r="Q5">
        <f t="shared" si="3"/>
        <v>65.467349999999996</v>
      </c>
      <c r="R5">
        <f t="shared" si="3"/>
        <v>64.089089999999999</v>
      </c>
      <c r="S5">
        <f t="shared" si="3"/>
        <v>64.089089999999999</v>
      </c>
      <c r="T5">
        <f t="shared" si="3"/>
        <v>68.223869999999991</v>
      </c>
      <c r="U5">
        <f t="shared" si="3"/>
        <v>68.912999999999997</v>
      </c>
      <c r="V5">
        <f t="shared" si="3"/>
        <v>68.912999999999997</v>
      </c>
      <c r="W5">
        <f t="shared" si="3"/>
        <v>66.156480000000002</v>
      </c>
      <c r="X5">
        <f t="shared" si="3"/>
        <v>62.710829999999994</v>
      </c>
      <c r="Y5">
        <f t="shared" si="3"/>
        <v>57.197789999999998</v>
      </c>
      <c r="Z5">
        <f t="shared" si="3"/>
        <v>50.306489999999997</v>
      </c>
      <c r="AA5">
        <f t="shared" si="3"/>
        <v>43.415190000000003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</row>
    <row r="6" spans="1:79" x14ac:dyDescent="0.25">
      <c r="A6" s="4">
        <v>5</v>
      </c>
      <c r="B6" s="2">
        <v>450</v>
      </c>
      <c r="D6">
        <f t="shared" ref="D6:AA6" si="4">BD1*0.025</f>
        <v>44.395875000000004</v>
      </c>
      <c r="E6">
        <f t="shared" si="4"/>
        <v>41.745375000000003</v>
      </c>
      <c r="F6">
        <f t="shared" si="4"/>
        <v>39.7575</v>
      </c>
      <c r="G6">
        <f t="shared" si="4"/>
        <v>39.094875000000002</v>
      </c>
      <c r="H6">
        <f t="shared" si="4"/>
        <v>39.094875000000002</v>
      </c>
      <c r="I6">
        <f t="shared" si="4"/>
        <v>39.7575</v>
      </c>
      <c r="J6">
        <f t="shared" si="4"/>
        <v>49.03425</v>
      </c>
      <c r="K6">
        <f t="shared" si="4"/>
        <v>56.985749999999996</v>
      </c>
      <c r="L6">
        <f t="shared" si="4"/>
        <v>62.949375000000003</v>
      </c>
      <c r="M6">
        <f t="shared" si="4"/>
        <v>63.612000000000002</v>
      </c>
      <c r="N6">
        <f t="shared" si="4"/>
        <v>63.612000000000002</v>
      </c>
      <c r="O6">
        <f t="shared" si="4"/>
        <v>62.949375000000003</v>
      </c>
      <c r="P6">
        <f t="shared" si="4"/>
        <v>62.949375000000003</v>
      </c>
      <c r="Q6">
        <f t="shared" si="4"/>
        <v>62.949375000000003</v>
      </c>
      <c r="R6">
        <f t="shared" si="4"/>
        <v>61.624125000000006</v>
      </c>
      <c r="S6">
        <f t="shared" si="4"/>
        <v>61.624125000000006</v>
      </c>
      <c r="T6">
        <f t="shared" si="4"/>
        <v>65.599874999999997</v>
      </c>
      <c r="U6">
        <f t="shared" si="4"/>
        <v>66.262500000000003</v>
      </c>
      <c r="V6">
        <f t="shared" si="4"/>
        <v>66.262500000000003</v>
      </c>
      <c r="W6">
        <f t="shared" si="4"/>
        <v>63.612000000000002</v>
      </c>
      <c r="X6">
        <f t="shared" si="4"/>
        <v>60.298875000000002</v>
      </c>
      <c r="Y6">
        <f t="shared" si="4"/>
        <v>54.997875000000001</v>
      </c>
      <c r="Z6">
        <f t="shared" si="4"/>
        <v>48.371625000000002</v>
      </c>
      <c r="AA6">
        <f t="shared" si="4"/>
        <v>41.745375000000003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</row>
    <row r="7" spans="1:79" x14ac:dyDescent="0.25">
      <c r="A7" s="4">
        <v>6</v>
      </c>
      <c r="B7" s="2">
        <v>450</v>
      </c>
      <c r="D7">
        <f t="shared" ref="D7:AA7" si="5">BD1*0.048</f>
        <v>85.240080000000006</v>
      </c>
      <c r="E7">
        <f t="shared" si="5"/>
        <v>80.151120000000006</v>
      </c>
      <c r="F7">
        <f t="shared" si="5"/>
        <v>76.334400000000002</v>
      </c>
      <c r="G7">
        <f t="shared" si="5"/>
        <v>75.062160000000006</v>
      </c>
      <c r="H7">
        <f t="shared" si="5"/>
        <v>75.062160000000006</v>
      </c>
      <c r="I7">
        <f t="shared" si="5"/>
        <v>76.334400000000002</v>
      </c>
      <c r="J7">
        <f t="shared" si="5"/>
        <v>94.145759999999996</v>
      </c>
      <c r="K7">
        <f t="shared" si="5"/>
        <v>109.41264</v>
      </c>
      <c r="L7">
        <f t="shared" si="5"/>
        <v>120.86279999999999</v>
      </c>
      <c r="M7">
        <f t="shared" si="5"/>
        <v>122.13504</v>
      </c>
      <c r="N7">
        <f t="shared" si="5"/>
        <v>122.13504</v>
      </c>
      <c r="O7">
        <f t="shared" si="5"/>
        <v>120.86279999999999</v>
      </c>
      <c r="P7">
        <f t="shared" si="5"/>
        <v>120.86279999999999</v>
      </c>
      <c r="Q7">
        <f t="shared" si="5"/>
        <v>120.86279999999999</v>
      </c>
      <c r="R7">
        <f t="shared" si="5"/>
        <v>118.31832000000001</v>
      </c>
      <c r="S7">
        <f t="shared" si="5"/>
        <v>118.31832000000001</v>
      </c>
      <c r="T7">
        <f t="shared" si="5"/>
        <v>125.95175999999999</v>
      </c>
      <c r="U7">
        <f t="shared" si="5"/>
        <v>127.224</v>
      </c>
      <c r="V7">
        <f t="shared" si="5"/>
        <v>127.224</v>
      </c>
      <c r="W7">
        <f t="shared" si="5"/>
        <v>122.13504</v>
      </c>
      <c r="X7">
        <f t="shared" si="5"/>
        <v>115.77383999999999</v>
      </c>
      <c r="Y7">
        <f t="shared" si="5"/>
        <v>105.59592000000001</v>
      </c>
      <c r="Z7">
        <f t="shared" si="5"/>
        <v>92.873519999999999</v>
      </c>
      <c r="AA7">
        <f t="shared" si="5"/>
        <v>80.151120000000006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</row>
    <row r="8" spans="1:79" x14ac:dyDescent="0.25">
      <c r="A8" s="4">
        <v>7</v>
      </c>
      <c r="B8" s="2">
        <v>450</v>
      </c>
      <c r="D8">
        <f t="shared" ref="D8:AA8" si="6">BD1*0.044</f>
        <v>78.136740000000003</v>
      </c>
      <c r="E8">
        <f t="shared" si="6"/>
        <v>73.471859999999992</v>
      </c>
      <c r="F8">
        <f t="shared" si="6"/>
        <v>69.973199999999991</v>
      </c>
      <c r="G8">
        <f t="shared" si="6"/>
        <v>68.806979999999996</v>
      </c>
      <c r="H8">
        <f t="shared" si="6"/>
        <v>68.806979999999996</v>
      </c>
      <c r="I8">
        <f t="shared" si="6"/>
        <v>69.973199999999991</v>
      </c>
      <c r="J8">
        <f t="shared" si="6"/>
        <v>86.300279999999987</v>
      </c>
      <c r="K8">
        <f t="shared" si="6"/>
        <v>100.29491999999999</v>
      </c>
      <c r="L8">
        <f t="shared" si="6"/>
        <v>110.79089999999999</v>
      </c>
      <c r="M8">
        <f t="shared" si="6"/>
        <v>111.95711999999999</v>
      </c>
      <c r="N8">
        <f t="shared" si="6"/>
        <v>111.95711999999999</v>
      </c>
      <c r="O8">
        <f t="shared" si="6"/>
        <v>110.79089999999999</v>
      </c>
      <c r="P8">
        <f t="shared" si="6"/>
        <v>110.79089999999999</v>
      </c>
      <c r="Q8">
        <f t="shared" si="6"/>
        <v>110.79089999999999</v>
      </c>
      <c r="R8">
        <f t="shared" si="6"/>
        <v>108.45846</v>
      </c>
      <c r="S8">
        <f t="shared" si="6"/>
        <v>108.45846</v>
      </c>
      <c r="T8">
        <f t="shared" si="6"/>
        <v>115.45577999999999</v>
      </c>
      <c r="U8">
        <f t="shared" si="6"/>
        <v>116.622</v>
      </c>
      <c r="V8">
        <f t="shared" si="6"/>
        <v>116.622</v>
      </c>
      <c r="W8">
        <f t="shared" si="6"/>
        <v>111.95711999999999</v>
      </c>
      <c r="X8">
        <f t="shared" si="6"/>
        <v>106.12602</v>
      </c>
      <c r="Y8">
        <f t="shared" si="6"/>
        <v>96.79625999999999</v>
      </c>
      <c r="Z8">
        <f t="shared" si="6"/>
        <v>85.134059999999991</v>
      </c>
      <c r="AA8">
        <f t="shared" si="6"/>
        <v>73.471859999999992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</row>
    <row r="9" spans="1:79" x14ac:dyDescent="0.25">
      <c r="A9" s="4">
        <v>8</v>
      </c>
      <c r="B9" s="2">
        <v>450</v>
      </c>
      <c r="D9">
        <f t="shared" ref="D9:AA9" si="7">BD1*0.06</f>
        <v>106.5501</v>
      </c>
      <c r="E9">
        <f t="shared" si="7"/>
        <v>100.1889</v>
      </c>
      <c r="F9">
        <f t="shared" si="7"/>
        <v>95.417999999999992</v>
      </c>
      <c r="G9">
        <f t="shared" si="7"/>
        <v>93.827700000000007</v>
      </c>
      <c r="H9">
        <f t="shared" si="7"/>
        <v>93.827700000000007</v>
      </c>
      <c r="I9">
        <f t="shared" si="7"/>
        <v>95.417999999999992</v>
      </c>
      <c r="J9">
        <f t="shared" si="7"/>
        <v>117.68219999999999</v>
      </c>
      <c r="K9">
        <f t="shared" si="7"/>
        <v>136.76579999999998</v>
      </c>
      <c r="L9">
        <f t="shared" si="7"/>
        <v>151.07849999999999</v>
      </c>
      <c r="M9">
        <f t="shared" si="7"/>
        <v>152.6688</v>
      </c>
      <c r="N9">
        <f t="shared" si="7"/>
        <v>152.6688</v>
      </c>
      <c r="O9">
        <f t="shared" si="7"/>
        <v>151.07849999999999</v>
      </c>
      <c r="P9">
        <f t="shared" si="7"/>
        <v>151.07849999999999</v>
      </c>
      <c r="Q9">
        <f t="shared" si="7"/>
        <v>151.07849999999999</v>
      </c>
      <c r="R9">
        <f t="shared" si="7"/>
        <v>147.89789999999999</v>
      </c>
      <c r="S9">
        <f t="shared" si="7"/>
        <v>147.89789999999999</v>
      </c>
      <c r="T9">
        <f t="shared" si="7"/>
        <v>157.43969999999999</v>
      </c>
      <c r="U9">
        <f t="shared" si="7"/>
        <v>159.03</v>
      </c>
      <c r="V9">
        <f t="shared" si="7"/>
        <v>159.03</v>
      </c>
      <c r="W9">
        <f t="shared" si="7"/>
        <v>152.6688</v>
      </c>
      <c r="X9">
        <f t="shared" si="7"/>
        <v>144.71729999999999</v>
      </c>
      <c r="Y9">
        <f t="shared" si="7"/>
        <v>131.9949</v>
      </c>
      <c r="Z9">
        <f t="shared" si="7"/>
        <v>116.0919</v>
      </c>
      <c r="AA9">
        <f t="shared" si="7"/>
        <v>100.1889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</row>
    <row r="10" spans="1:79" x14ac:dyDescent="0.25">
      <c r="A10" s="4">
        <v>9</v>
      </c>
      <c r="B10" s="2">
        <v>450</v>
      </c>
      <c r="D10">
        <f t="shared" ref="D10:AA10" si="8">BD1*0.061</f>
        <v>108.325935</v>
      </c>
      <c r="E10">
        <f t="shared" si="8"/>
        <v>101.858715</v>
      </c>
      <c r="F10">
        <f t="shared" si="8"/>
        <v>97.008299999999991</v>
      </c>
      <c r="G10">
        <f t="shared" si="8"/>
        <v>95.391495000000006</v>
      </c>
      <c r="H10">
        <f t="shared" si="8"/>
        <v>95.391495000000006</v>
      </c>
      <c r="I10">
        <f t="shared" si="8"/>
        <v>97.008299999999991</v>
      </c>
      <c r="J10">
        <f t="shared" si="8"/>
        <v>119.64357</v>
      </c>
      <c r="K10">
        <f t="shared" si="8"/>
        <v>139.04522999999998</v>
      </c>
      <c r="L10">
        <f t="shared" si="8"/>
        <v>153.596475</v>
      </c>
      <c r="M10">
        <f t="shared" si="8"/>
        <v>155.21328</v>
      </c>
      <c r="N10">
        <f t="shared" si="8"/>
        <v>155.21328</v>
      </c>
      <c r="O10">
        <f t="shared" si="8"/>
        <v>153.596475</v>
      </c>
      <c r="P10">
        <f t="shared" si="8"/>
        <v>153.596475</v>
      </c>
      <c r="Q10">
        <f t="shared" si="8"/>
        <v>153.596475</v>
      </c>
      <c r="R10">
        <f t="shared" si="8"/>
        <v>150.362865</v>
      </c>
      <c r="S10">
        <f t="shared" si="8"/>
        <v>150.362865</v>
      </c>
      <c r="T10">
        <f t="shared" si="8"/>
        <v>160.063695</v>
      </c>
      <c r="U10">
        <f t="shared" si="8"/>
        <v>161.68049999999999</v>
      </c>
      <c r="V10">
        <f t="shared" si="8"/>
        <v>161.68049999999999</v>
      </c>
      <c r="W10">
        <f t="shared" si="8"/>
        <v>155.21328</v>
      </c>
      <c r="X10">
        <f t="shared" si="8"/>
        <v>147.129255</v>
      </c>
      <c r="Y10">
        <f t="shared" si="8"/>
        <v>134.19481500000001</v>
      </c>
      <c r="Z10">
        <f t="shared" si="8"/>
        <v>118.026765</v>
      </c>
      <c r="AA10">
        <f t="shared" si="8"/>
        <v>101.858715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</row>
    <row r="11" spans="1:79" x14ac:dyDescent="0.25">
      <c r="A11" s="4">
        <v>10</v>
      </c>
      <c r="B11" s="2">
        <v>450</v>
      </c>
      <c r="D11">
        <f t="shared" ref="D11:AA11" si="9">BD1*0.068</f>
        <v>120.75678000000001</v>
      </c>
      <c r="E11">
        <f t="shared" si="9"/>
        <v>113.54742000000002</v>
      </c>
      <c r="F11">
        <f t="shared" si="9"/>
        <v>108.1404</v>
      </c>
      <c r="G11">
        <f t="shared" si="9"/>
        <v>106.33806000000001</v>
      </c>
      <c r="H11">
        <f t="shared" si="9"/>
        <v>106.33806000000001</v>
      </c>
      <c r="I11">
        <f t="shared" si="9"/>
        <v>108.1404</v>
      </c>
      <c r="J11">
        <f t="shared" si="9"/>
        <v>133.37316000000001</v>
      </c>
      <c r="K11">
        <f t="shared" si="9"/>
        <v>155.00124</v>
      </c>
      <c r="L11">
        <f t="shared" si="9"/>
        <v>171.22230000000002</v>
      </c>
      <c r="M11">
        <f t="shared" si="9"/>
        <v>173.02464000000001</v>
      </c>
      <c r="N11">
        <f t="shared" si="9"/>
        <v>173.02464000000001</v>
      </c>
      <c r="O11">
        <f t="shared" si="9"/>
        <v>171.22230000000002</v>
      </c>
      <c r="P11">
        <f t="shared" si="9"/>
        <v>171.22230000000002</v>
      </c>
      <c r="Q11">
        <f t="shared" si="9"/>
        <v>171.22230000000002</v>
      </c>
      <c r="R11">
        <f t="shared" si="9"/>
        <v>167.61762000000002</v>
      </c>
      <c r="S11">
        <f t="shared" si="9"/>
        <v>167.61762000000002</v>
      </c>
      <c r="T11">
        <f t="shared" si="9"/>
        <v>178.43165999999999</v>
      </c>
      <c r="U11">
        <f t="shared" si="9"/>
        <v>180.23400000000001</v>
      </c>
      <c r="V11">
        <f t="shared" si="9"/>
        <v>180.23400000000001</v>
      </c>
      <c r="W11">
        <f t="shared" si="9"/>
        <v>173.02464000000001</v>
      </c>
      <c r="X11">
        <f t="shared" si="9"/>
        <v>164.01294000000001</v>
      </c>
      <c r="Y11">
        <f t="shared" si="9"/>
        <v>149.59422000000001</v>
      </c>
      <c r="Z11">
        <f t="shared" si="9"/>
        <v>131.57082</v>
      </c>
      <c r="AA11">
        <f t="shared" si="9"/>
        <v>113.54742000000002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</row>
    <row r="12" spans="1:79" x14ac:dyDescent="0.25">
      <c r="A12" s="4">
        <v>13</v>
      </c>
      <c r="B12" s="2">
        <v>450</v>
      </c>
      <c r="D12">
        <f t="shared" ref="D12:AA12" si="10">BD1*0.093</f>
        <v>165.15265500000001</v>
      </c>
      <c r="E12">
        <f t="shared" si="10"/>
        <v>155.29279500000001</v>
      </c>
      <c r="F12">
        <f t="shared" si="10"/>
        <v>147.89789999999999</v>
      </c>
      <c r="G12">
        <f t="shared" si="10"/>
        <v>145.43293500000001</v>
      </c>
      <c r="H12">
        <f t="shared" si="10"/>
        <v>145.43293500000001</v>
      </c>
      <c r="I12">
        <f t="shared" si="10"/>
        <v>147.89789999999999</v>
      </c>
      <c r="J12">
        <f t="shared" si="10"/>
        <v>182.40741</v>
      </c>
      <c r="K12">
        <f t="shared" si="10"/>
        <v>211.98698999999999</v>
      </c>
      <c r="L12">
        <f t="shared" si="10"/>
        <v>234.17167499999999</v>
      </c>
      <c r="M12">
        <f t="shared" si="10"/>
        <v>236.63664</v>
      </c>
      <c r="N12">
        <f t="shared" si="10"/>
        <v>236.63664</v>
      </c>
      <c r="O12">
        <f t="shared" si="10"/>
        <v>234.17167499999999</v>
      </c>
      <c r="P12">
        <f t="shared" si="10"/>
        <v>234.17167499999999</v>
      </c>
      <c r="Q12">
        <f t="shared" si="10"/>
        <v>234.17167499999999</v>
      </c>
      <c r="R12">
        <f t="shared" si="10"/>
        <v>229.24174500000001</v>
      </c>
      <c r="S12">
        <f t="shared" si="10"/>
        <v>229.24174500000001</v>
      </c>
      <c r="T12">
        <f t="shared" si="10"/>
        <v>244.03153499999999</v>
      </c>
      <c r="U12">
        <f t="shared" si="10"/>
        <v>246.4965</v>
      </c>
      <c r="V12">
        <f t="shared" si="10"/>
        <v>246.4965</v>
      </c>
      <c r="W12">
        <f t="shared" si="10"/>
        <v>236.63664</v>
      </c>
      <c r="X12">
        <f t="shared" si="10"/>
        <v>224.311815</v>
      </c>
      <c r="Y12">
        <f t="shared" si="10"/>
        <v>204.592095</v>
      </c>
      <c r="Z12">
        <f t="shared" si="10"/>
        <v>179.94244499999999</v>
      </c>
      <c r="AA12">
        <f t="shared" si="10"/>
        <v>155.29279500000001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</row>
    <row r="13" spans="1:79" x14ac:dyDescent="0.25">
      <c r="A13" s="4">
        <v>14</v>
      </c>
      <c r="B13" s="2">
        <v>450</v>
      </c>
      <c r="D13">
        <f t="shared" ref="D13:AA13" si="11">BD1*0.068</f>
        <v>120.75678000000001</v>
      </c>
      <c r="E13">
        <f t="shared" si="11"/>
        <v>113.54742000000002</v>
      </c>
      <c r="F13">
        <f t="shared" si="11"/>
        <v>108.1404</v>
      </c>
      <c r="G13">
        <f t="shared" si="11"/>
        <v>106.33806000000001</v>
      </c>
      <c r="H13">
        <f t="shared" si="11"/>
        <v>106.33806000000001</v>
      </c>
      <c r="I13">
        <f t="shared" si="11"/>
        <v>108.1404</v>
      </c>
      <c r="J13">
        <f t="shared" si="11"/>
        <v>133.37316000000001</v>
      </c>
      <c r="K13">
        <f t="shared" si="11"/>
        <v>155.00124</v>
      </c>
      <c r="L13">
        <f t="shared" si="11"/>
        <v>171.22230000000002</v>
      </c>
      <c r="M13">
        <f t="shared" si="11"/>
        <v>173.02464000000001</v>
      </c>
      <c r="N13">
        <f t="shared" si="11"/>
        <v>173.02464000000001</v>
      </c>
      <c r="O13">
        <f t="shared" si="11"/>
        <v>171.22230000000002</v>
      </c>
      <c r="P13">
        <f t="shared" si="11"/>
        <v>171.22230000000002</v>
      </c>
      <c r="Q13">
        <f t="shared" si="11"/>
        <v>171.22230000000002</v>
      </c>
      <c r="R13">
        <f t="shared" si="11"/>
        <v>167.61762000000002</v>
      </c>
      <c r="S13">
        <f t="shared" si="11"/>
        <v>167.61762000000002</v>
      </c>
      <c r="T13">
        <f t="shared" si="11"/>
        <v>178.43165999999999</v>
      </c>
      <c r="U13">
        <f t="shared" si="11"/>
        <v>180.23400000000001</v>
      </c>
      <c r="V13">
        <f t="shared" si="11"/>
        <v>180.23400000000001</v>
      </c>
      <c r="W13">
        <f t="shared" si="11"/>
        <v>173.02464000000001</v>
      </c>
      <c r="X13">
        <f t="shared" si="11"/>
        <v>164.01294000000001</v>
      </c>
      <c r="Y13">
        <f t="shared" si="11"/>
        <v>149.59422000000001</v>
      </c>
      <c r="Z13">
        <f t="shared" si="11"/>
        <v>131.57082</v>
      </c>
      <c r="AA13">
        <f t="shared" si="11"/>
        <v>113.54742000000002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</row>
    <row r="14" spans="1:79" x14ac:dyDescent="0.25">
      <c r="A14" s="4">
        <v>15</v>
      </c>
      <c r="B14" s="2">
        <v>450</v>
      </c>
      <c r="D14">
        <f t="shared" ref="D14:AA14" si="12">BD1*0.111</f>
        <v>197.11768499999999</v>
      </c>
      <c r="E14">
        <f t="shared" si="12"/>
        <v>185.34946500000001</v>
      </c>
      <c r="F14">
        <f t="shared" si="12"/>
        <v>176.52330000000001</v>
      </c>
      <c r="G14">
        <f t="shared" si="12"/>
        <v>173.58124500000002</v>
      </c>
      <c r="H14">
        <f t="shared" si="12"/>
        <v>173.58124500000002</v>
      </c>
      <c r="I14">
        <f t="shared" si="12"/>
        <v>176.52330000000001</v>
      </c>
      <c r="J14">
        <f t="shared" si="12"/>
        <v>217.71206999999998</v>
      </c>
      <c r="K14">
        <f t="shared" si="12"/>
        <v>253.01673</v>
      </c>
      <c r="L14">
        <f t="shared" si="12"/>
        <v>279.495225</v>
      </c>
      <c r="M14">
        <f t="shared" si="12"/>
        <v>282.43727999999999</v>
      </c>
      <c r="N14">
        <f t="shared" si="12"/>
        <v>282.43727999999999</v>
      </c>
      <c r="O14">
        <f t="shared" si="12"/>
        <v>279.495225</v>
      </c>
      <c r="P14">
        <f t="shared" si="12"/>
        <v>279.495225</v>
      </c>
      <c r="Q14">
        <f t="shared" si="12"/>
        <v>279.495225</v>
      </c>
      <c r="R14">
        <f t="shared" si="12"/>
        <v>273.61111500000004</v>
      </c>
      <c r="S14">
        <f t="shared" si="12"/>
        <v>273.61111500000004</v>
      </c>
      <c r="T14">
        <f t="shared" si="12"/>
        <v>291.26344499999999</v>
      </c>
      <c r="U14">
        <f t="shared" si="12"/>
        <v>294.20550000000003</v>
      </c>
      <c r="V14">
        <f t="shared" si="12"/>
        <v>294.20550000000003</v>
      </c>
      <c r="W14">
        <f t="shared" si="12"/>
        <v>282.43727999999999</v>
      </c>
      <c r="X14">
        <f t="shared" si="12"/>
        <v>267.72700500000002</v>
      </c>
      <c r="Y14">
        <f t="shared" si="12"/>
        <v>244.19056499999999</v>
      </c>
      <c r="Z14">
        <f t="shared" si="12"/>
        <v>214.770015</v>
      </c>
      <c r="AA14">
        <f t="shared" si="12"/>
        <v>185.34946500000001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</row>
    <row r="15" spans="1:79" x14ac:dyDescent="0.25">
      <c r="A15" s="4">
        <v>16</v>
      </c>
      <c r="B15" s="2">
        <v>450</v>
      </c>
      <c r="D15">
        <f t="shared" ref="D15:AA15" si="13">BD1*0.035</f>
        <v>62.154225000000004</v>
      </c>
      <c r="E15">
        <f t="shared" si="13"/>
        <v>58.443525000000008</v>
      </c>
      <c r="F15">
        <f t="shared" si="13"/>
        <v>55.660500000000006</v>
      </c>
      <c r="G15">
        <f t="shared" si="13"/>
        <v>54.732825000000005</v>
      </c>
      <c r="H15">
        <f t="shared" si="13"/>
        <v>54.732825000000005</v>
      </c>
      <c r="I15">
        <f t="shared" si="13"/>
        <v>55.660500000000006</v>
      </c>
      <c r="J15">
        <f t="shared" si="13"/>
        <v>68.647950000000009</v>
      </c>
      <c r="K15">
        <f t="shared" si="13"/>
        <v>79.780050000000003</v>
      </c>
      <c r="L15">
        <f t="shared" si="13"/>
        <v>88.129125000000002</v>
      </c>
      <c r="M15">
        <f t="shared" si="13"/>
        <v>89.05680000000001</v>
      </c>
      <c r="N15">
        <f t="shared" si="13"/>
        <v>89.05680000000001</v>
      </c>
      <c r="O15">
        <f t="shared" si="13"/>
        <v>88.129125000000002</v>
      </c>
      <c r="P15">
        <f t="shared" si="13"/>
        <v>88.129125000000002</v>
      </c>
      <c r="Q15">
        <f t="shared" si="13"/>
        <v>88.129125000000002</v>
      </c>
      <c r="R15">
        <f t="shared" si="13"/>
        <v>86.273775000000015</v>
      </c>
      <c r="S15">
        <f t="shared" si="13"/>
        <v>86.273775000000015</v>
      </c>
      <c r="T15">
        <f t="shared" si="13"/>
        <v>91.839825000000005</v>
      </c>
      <c r="U15">
        <f t="shared" si="13"/>
        <v>92.767500000000013</v>
      </c>
      <c r="V15">
        <f t="shared" si="13"/>
        <v>92.767500000000013</v>
      </c>
      <c r="W15">
        <f t="shared" si="13"/>
        <v>89.05680000000001</v>
      </c>
      <c r="X15">
        <f t="shared" si="13"/>
        <v>84.418424999999999</v>
      </c>
      <c r="Y15">
        <f t="shared" si="13"/>
        <v>76.997025000000008</v>
      </c>
      <c r="Z15">
        <f t="shared" si="13"/>
        <v>67.720275000000001</v>
      </c>
      <c r="AA15">
        <f t="shared" si="13"/>
        <v>58.443525000000008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</row>
    <row r="16" spans="1:79" x14ac:dyDescent="0.25">
      <c r="A16" s="4">
        <v>18</v>
      </c>
      <c r="B16" s="2">
        <v>450</v>
      </c>
      <c r="D16">
        <f t="shared" ref="D16:AA16" si="14">BD1*0.117</f>
        <v>207.77269500000003</v>
      </c>
      <c r="E16">
        <f t="shared" si="14"/>
        <v>195.36835500000001</v>
      </c>
      <c r="F16">
        <f t="shared" si="14"/>
        <v>186.0651</v>
      </c>
      <c r="G16">
        <f t="shared" si="14"/>
        <v>182.96401500000002</v>
      </c>
      <c r="H16">
        <f t="shared" si="14"/>
        <v>182.96401500000002</v>
      </c>
      <c r="I16">
        <f t="shared" si="14"/>
        <v>186.0651</v>
      </c>
      <c r="J16">
        <f t="shared" si="14"/>
        <v>229.48029</v>
      </c>
      <c r="K16">
        <f t="shared" si="14"/>
        <v>266.69331</v>
      </c>
      <c r="L16">
        <f t="shared" si="14"/>
        <v>294.60307499999999</v>
      </c>
      <c r="M16">
        <f t="shared" si="14"/>
        <v>297.70416</v>
      </c>
      <c r="N16">
        <f t="shared" si="14"/>
        <v>297.70416</v>
      </c>
      <c r="O16">
        <f t="shared" si="14"/>
        <v>294.60307499999999</v>
      </c>
      <c r="P16">
        <f t="shared" si="14"/>
        <v>294.60307499999999</v>
      </c>
      <c r="Q16">
        <f t="shared" si="14"/>
        <v>294.60307499999999</v>
      </c>
      <c r="R16">
        <f t="shared" si="14"/>
        <v>288.40090500000002</v>
      </c>
      <c r="S16">
        <f t="shared" si="14"/>
        <v>288.40090500000002</v>
      </c>
      <c r="T16">
        <f t="shared" si="14"/>
        <v>307.00741499999998</v>
      </c>
      <c r="U16">
        <f t="shared" si="14"/>
        <v>310.10849999999999</v>
      </c>
      <c r="V16">
        <f t="shared" si="14"/>
        <v>310.10849999999999</v>
      </c>
      <c r="W16">
        <f t="shared" si="14"/>
        <v>297.70416</v>
      </c>
      <c r="X16">
        <f t="shared" si="14"/>
        <v>282.198735</v>
      </c>
      <c r="Y16">
        <f t="shared" si="14"/>
        <v>257.39005500000002</v>
      </c>
      <c r="Z16">
        <f t="shared" si="14"/>
        <v>226.37920500000001</v>
      </c>
      <c r="AA16">
        <f t="shared" si="14"/>
        <v>195.36835500000001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</row>
    <row r="17" spans="1:52" x14ac:dyDescent="0.25">
      <c r="A17" s="4">
        <v>19</v>
      </c>
      <c r="B17" s="2">
        <v>450</v>
      </c>
      <c r="D17">
        <f t="shared" ref="D17:AA17" si="15">BD1*0.064</f>
        <v>113.65344</v>
      </c>
      <c r="E17">
        <f t="shared" si="15"/>
        <v>106.86816</v>
      </c>
      <c r="F17">
        <f t="shared" si="15"/>
        <v>101.7792</v>
      </c>
      <c r="G17">
        <f t="shared" si="15"/>
        <v>100.08288</v>
      </c>
      <c r="H17">
        <f t="shared" si="15"/>
        <v>100.08288</v>
      </c>
      <c r="I17">
        <f t="shared" si="15"/>
        <v>101.7792</v>
      </c>
      <c r="J17">
        <f t="shared" si="15"/>
        <v>125.52767999999999</v>
      </c>
      <c r="K17">
        <f t="shared" si="15"/>
        <v>145.88352</v>
      </c>
      <c r="L17">
        <f t="shared" si="15"/>
        <v>161.15039999999999</v>
      </c>
      <c r="M17">
        <f t="shared" si="15"/>
        <v>162.84672</v>
      </c>
      <c r="N17">
        <f t="shared" si="15"/>
        <v>162.84672</v>
      </c>
      <c r="O17">
        <f t="shared" si="15"/>
        <v>161.15039999999999</v>
      </c>
      <c r="P17">
        <f t="shared" si="15"/>
        <v>161.15039999999999</v>
      </c>
      <c r="Q17">
        <f t="shared" si="15"/>
        <v>161.15039999999999</v>
      </c>
      <c r="R17">
        <f t="shared" si="15"/>
        <v>157.75776000000002</v>
      </c>
      <c r="S17">
        <f t="shared" si="15"/>
        <v>157.75776000000002</v>
      </c>
      <c r="T17">
        <f t="shared" si="15"/>
        <v>167.93567999999999</v>
      </c>
      <c r="U17">
        <f t="shared" si="15"/>
        <v>169.63200000000001</v>
      </c>
      <c r="V17">
        <f t="shared" si="15"/>
        <v>169.63200000000001</v>
      </c>
      <c r="W17">
        <f t="shared" si="15"/>
        <v>162.84672</v>
      </c>
      <c r="X17">
        <f t="shared" si="15"/>
        <v>154.36511999999999</v>
      </c>
      <c r="Y17">
        <f t="shared" si="15"/>
        <v>140.79455999999999</v>
      </c>
      <c r="Z17">
        <f t="shared" si="15"/>
        <v>123.83136</v>
      </c>
      <c r="AA17">
        <f t="shared" si="15"/>
        <v>106.86816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</row>
    <row r="18" spans="1:52" x14ac:dyDescent="0.25">
      <c r="A18" s="4">
        <v>20</v>
      </c>
      <c r="B18" s="2">
        <v>450</v>
      </c>
      <c r="D18">
        <f t="shared" ref="D18:AA18" si="16">BD1*0.045</f>
        <v>79.912575000000004</v>
      </c>
      <c r="E18">
        <f t="shared" si="16"/>
        <v>75.141675000000006</v>
      </c>
      <c r="F18">
        <f t="shared" si="16"/>
        <v>71.563499999999991</v>
      </c>
      <c r="G18">
        <f t="shared" si="16"/>
        <v>70.370774999999995</v>
      </c>
      <c r="H18">
        <f t="shared" si="16"/>
        <v>70.370774999999995</v>
      </c>
      <c r="I18">
        <f t="shared" si="16"/>
        <v>71.563499999999991</v>
      </c>
      <c r="J18">
        <f t="shared" si="16"/>
        <v>88.261649999999989</v>
      </c>
      <c r="K18">
        <f t="shared" si="16"/>
        <v>102.57435</v>
      </c>
      <c r="L18">
        <f t="shared" si="16"/>
        <v>113.30887499999999</v>
      </c>
      <c r="M18">
        <f t="shared" si="16"/>
        <v>114.5016</v>
      </c>
      <c r="N18">
        <f t="shared" si="16"/>
        <v>114.5016</v>
      </c>
      <c r="O18">
        <f t="shared" si="16"/>
        <v>113.30887499999999</v>
      </c>
      <c r="P18">
        <f t="shared" si="16"/>
        <v>113.30887499999999</v>
      </c>
      <c r="Q18">
        <f t="shared" si="16"/>
        <v>113.30887499999999</v>
      </c>
      <c r="R18">
        <f t="shared" si="16"/>
        <v>110.92342500000001</v>
      </c>
      <c r="S18">
        <f t="shared" si="16"/>
        <v>110.92342500000001</v>
      </c>
      <c r="T18">
        <f t="shared" si="16"/>
        <v>118.07977499999998</v>
      </c>
      <c r="U18">
        <f t="shared" si="16"/>
        <v>119.27249999999999</v>
      </c>
      <c r="V18">
        <f t="shared" si="16"/>
        <v>119.27249999999999</v>
      </c>
      <c r="W18">
        <f t="shared" si="16"/>
        <v>114.5016</v>
      </c>
      <c r="X18">
        <f t="shared" si="16"/>
        <v>108.53797499999999</v>
      </c>
      <c r="Y18">
        <f t="shared" si="16"/>
        <v>98.996174999999994</v>
      </c>
      <c r="Z18">
        <f t="shared" si="16"/>
        <v>87.068924999999993</v>
      </c>
      <c r="AA18">
        <f t="shared" si="16"/>
        <v>75.141675000000006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</row>
  </sheetData>
  <mergeCells count="2">
    <mergeCell ref="C1:C3"/>
    <mergeCell ref="AB1:A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2021-10-05T12:26:59Z</dcterms:modified>
</cp:coreProperties>
</file>