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2626\Bv003ab0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I1" i="1"/>
  <c r="B24" i="1" s="1"/>
  <c r="B6" i="1" l="1"/>
  <c r="B14" i="1"/>
  <c r="B22" i="1"/>
  <c r="B19" i="1"/>
  <c r="B9" i="1"/>
  <c r="B17" i="1"/>
  <c r="B25" i="1"/>
  <c r="B12" i="1"/>
  <c r="B20" i="1"/>
  <c r="B15" i="1"/>
  <c r="B23" i="1"/>
  <c r="B10" i="1"/>
  <c r="B18" i="1"/>
  <c r="B26" i="1"/>
  <c r="B11" i="1"/>
  <c r="I2" i="1"/>
  <c r="B5" i="1"/>
  <c r="B13" i="1"/>
  <c r="B21" i="1"/>
  <c r="B7" i="1"/>
  <c r="B8" i="1"/>
  <c r="B16" i="1"/>
</calcChain>
</file>

<file path=xl/sharedStrings.xml><?xml version="1.0" encoding="utf-8"?>
<sst xmlns="http://schemas.openxmlformats.org/spreadsheetml/2006/main" count="17" uniqueCount="15">
  <si>
    <t>Simple SRT With Half-way B.B</t>
  </si>
  <si>
    <t>sound speed in Lattice</t>
  </si>
  <si>
    <t>Compressibility Limit</t>
  </si>
  <si>
    <t>Comprisible  Mack Number assumption</t>
  </si>
  <si>
    <t>Uw</t>
  </si>
  <si>
    <t>Muck</t>
  </si>
  <si>
    <t>N</t>
  </si>
  <si>
    <t>Re</t>
  </si>
  <si>
    <t>tau</t>
  </si>
  <si>
    <t>stable?</t>
  </si>
  <si>
    <t>itt</t>
  </si>
  <si>
    <t>time</t>
  </si>
  <si>
    <t>other</t>
  </si>
  <si>
    <t>?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</si>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</sst>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66CC00"/>
        <bgColor rgb="FF92D05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1762920</xdr:colOff>
      <xdr:row>18</xdr:row>
      <xdr:rowOff>360</xdr:rowOff>
    </xdr:from>
    <xdr:to>
      <xdr:col>8</xdr:col>
      <xdr:colOff>3389400</xdr:colOff>
      <xdr:row>23</xdr:row>
      <xdr:rowOff>149040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316080" y="3566520"/>
          <a:ext cx="1626480" cy="10249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4:I72" totalsRowShown="0">
  <autoFilter ref="A4:I72"/>
  <sortState ref="A5:I28">
    <sortCondition ref="C4:C72"/>
  </sortState>
  <tableColumns count="9">
    <tableColumn id="1" name="Uw"/>
    <tableColumn id="2" name="Muck"/>
    <tableColumn id="3" name="N"/>
    <tableColumn id="4" name="Re"/>
    <tableColumn id="5" name="tau"/>
    <tableColumn id="6" name="stable?"/>
    <tableColumn id="7" name="itt"/>
    <tableColumn id="8" name="time"/>
    <tableColumn id="9" name="oth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abSelected="1" zoomScaleNormal="100" workbookViewId="0">
      <selection activeCell="C7" sqref="C7"/>
    </sheetView>
  </sheetViews>
  <sheetFormatPr defaultRowHeight="15" x14ac:dyDescent="0.25"/>
  <cols>
    <col min="1" max="1" width="7.85546875" style="2"/>
    <col min="2" max="2" width="10.85546875" style="2"/>
    <col min="3" max="3" width="8.5703125" style="2"/>
    <col min="4" max="4" width="8.5703125" style="3"/>
    <col min="5" max="5" width="10.42578125" style="2"/>
    <col min="6" max="7" width="13.42578125" style="2"/>
    <col min="8" max="8" width="33.85546875" style="2"/>
    <col min="9" max="9" width="62.5703125" style="2"/>
    <col min="10" max="10" width="34.85546875" style="2"/>
    <col min="11" max="1025" width="10.85546875" style="2"/>
  </cols>
  <sheetData>
    <row r="1" spans="1:1024" x14ac:dyDescent="0.25">
      <c r="A1" s="1" t="s">
        <v>0</v>
      </c>
      <c r="B1" s="1"/>
      <c r="C1" s="1"/>
      <c r="D1" s="1"/>
      <c r="E1" s="1"/>
      <c r="F1" s="1"/>
      <c r="G1" s="1"/>
      <c r="H1" s="4" t="s">
        <v>1</v>
      </c>
      <c r="I1" s="5">
        <f>1/SQRT(3)</f>
        <v>0.57735026918962584</v>
      </c>
      <c r="J1"/>
      <c r="K1" s="6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"/>
      <c r="B2" s="1"/>
      <c r="C2" s="1"/>
      <c r="D2" s="1"/>
      <c r="E2" s="1"/>
      <c r="F2" s="1"/>
      <c r="G2" s="1"/>
      <c r="H2" s="7" t="s">
        <v>2</v>
      </c>
      <c r="I2" s="8">
        <f>I1*I3</f>
        <v>0.17320508075688776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"/>
      <c r="B3" s="1"/>
      <c r="C3" s="1"/>
      <c r="D3" s="1"/>
      <c r="E3" s="1"/>
      <c r="F3" s="1"/>
      <c r="G3" s="1"/>
      <c r="H3" s="9" t="s">
        <v>3</v>
      </c>
      <c r="I3" s="10">
        <v>0.3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 t="s">
        <v>4</v>
      </c>
      <c r="B4" s="12" t="s">
        <v>5</v>
      </c>
      <c r="C4" s="12" t="s">
        <v>6</v>
      </c>
      <c r="D4" s="13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4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5">
        <v>0.1</v>
      </c>
      <c r="B5" s="15">
        <f>A5/$I$1</f>
        <v>0.1732050807568877</v>
      </c>
      <c r="C5" s="15">
        <v>129</v>
      </c>
      <c r="D5" s="16">
        <v>20000</v>
      </c>
      <c r="E5" s="15">
        <f>3*C5*A5/D5 + 0.5</f>
        <v>0.50193500000000002</v>
      </c>
      <c r="F5" s="17" t="b">
        <f>TRUE()</f>
        <v>1</v>
      </c>
      <c r="G5" s="15">
        <v>500000</v>
      </c>
      <c r="H5" s="15">
        <v>1648.9775139999999</v>
      </c>
      <c r="I5" s="1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5">
        <v>0.1</v>
      </c>
      <c r="B6" s="15">
        <f>A6/$I$1</f>
        <v>0.1732050807568877</v>
      </c>
      <c r="C6" s="15">
        <v>129</v>
      </c>
      <c r="D6" s="16">
        <v>21000</v>
      </c>
      <c r="E6" s="15">
        <f>3*C6*A6/D6 + 0.5</f>
        <v>0.50184285714285715</v>
      </c>
      <c r="F6" s="15" t="b">
        <f>TRUE()</f>
        <v>1</v>
      </c>
      <c r="G6" s="15" t="s">
        <v>13</v>
      </c>
      <c r="H6" s="15"/>
      <c r="I6" s="15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8">
        <v>0.1</v>
      </c>
      <c r="B7" s="18">
        <f>A7/$I$1</f>
        <v>0.1732050807568877</v>
      </c>
      <c r="C7" s="18">
        <v>129</v>
      </c>
      <c r="D7" s="19">
        <v>22000</v>
      </c>
      <c r="E7" s="18">
        <f>3*C7*A7/D7 + 0.5</f>
        <v>0.50175909090909088</v>
      </c>
      <c r="F7" s="18" t="b">
        <f>TRUE()</f>
        <v>1</v>
      </c>
      <c r="G7" s="18">
        <v>500000</v>
      </c>
      <c r="H7" s="18">
        <v>1638.912683</v>
      </c>
      <c r="I7" s="18" t="s">
        <v>14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5">
        <v>0.1</v>
      </c>
      <c r="B8" s="15">
        <f>A8/$I$1</f>
        <v>0.1732050807568877</v>
      </c>
      <c r="C8" s="15">
        <v>129</v>
      </c>
      <c r="D8" s="16">
        <v>22500</v>
      </c>
      <c r="E8" s="15">
        <f>3*C8*A8/D8 + 0.5</f>
        <v>0.50172000000000005</v>
      </c>
      <c r="F8" s="17" t="b">
        <f>FALSE()</f>
        <v>0</v>
      </c>
      <c r="G8" s="15"/>
      <c r="H8" s="15"/>
      <c r="I8" s="1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5">
        <v>0.1</v>
      </c>
      <c r="B9" s="15">
        <f>A9/$I$1</f>
        <v>0.1732050807568877</v>
      </c>
      <c r="C9" s="15">
        <v>129</v>
      </c>
      <c r="D9" s="16">
        <v>25000</v>
      </c>
      <c r="E9" s="15">
        <f>3*C9*A9/D9 + 0.5</f>
        <v>0.50154799999999999</v>
      </c>
      <c r="F9" s="17" t="b">
        <f>FALSE()</f>
        <v>0</v>
      </c>
      <c r="G9" s="15"/>
      <c r="H9" s="15"/>
      <c r="I9" s="1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5">
        <v>0.1</v>
      </c>
      <c r="B10" s="15">
        <f>A10/$I$1</f>
        <v>0.1732050807568877</v>
      </c>
      <c r="C10" s="15">
        <v>129</v>
      </c>
      <c r="D10" s="16">
        <v>30000</v>
      </c>
      <c r="E10" s="15">
        <f>3*C10*A10/D10 + 0.5</f>
        <v>0.50129000000000001</v>
      </c>
      <c r="F10" s="17" t="b">
        <f>FALSE()</f>
        <v>0</v>
      </c>
      <c r="G10" s="15"/>
      <c r="H10" s="15"/>
      <c r="I10" s="1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5">
        <v>0.1</v>
      </c>
      <c r="B11" s="15">
        <f>A11/$I$1</f>
        <v>0.1732050807568877</v>
      </c>
      <c r="C11" s="15">
        <v>129</v>
      </c>
      <c r="D11" s="16">
        <v>40000</v>
      </c>
      <c r="E11" s="15">
        <f>3*C11*A11/D11 + 0.5</f>
        <v>0.50096750000000001</v>
      </c>
      <c r="F11" s="17" t="b">
        <f>FALSE()</f>
        <v>0</v>
      </c>
      <c r="G11" s="15"/>
      <c r="H11" s="15"/>
      <c r="I11" s="1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15">
        <v>0.1</v>
      </c>
      <c r="B12" s="15">
        <f>A12/$I$1</f>
        <v>0.1732050807568877</v>
      </c>
      <c r="C12" s="15">
        <v>201</v>
      </c>
      <c r="D12" s="16">
        <v>35000</v>
      </c>
      <c r="E12" s="15">
        <f>3*C12*A12/D12 + 0.5</f>
        <v>0.50172285714285714</v>
      </c>
      <c r="F12" s="17" t="b">
        <f>TRUE()</f>
        <v>1</v>
      </c>
      <c r="G12" s="15">
        <v>500000</v>
      </c>
      <c r="H12" s="15">
        <v>4691.579976</v>
      </c>
      <c r="I12" s="1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20" customFormat="1" x14ac:dyDescent="0.25">
      <c r="A13" s="15">
        <v>0.1</v>
      </c>
      <c r="B13" s="15">
        <f>A13/$I$1</f>
        <v>0.1732050807568877</v>
      </c>
      <c r="C13" s="15">
        <v>201</v>
      </c>
      <c r="D13" s="16">
        <v>37500</v>
      </c>
      <c r="E13" s="15">
        <f>3*C13*A13/D13 + 0.5</f>
        <v>0.50160800000000005</v>
      </c>
      <c r="F13" s="15" t="b">
        <f>TRUE()</f>
        <v>1</v>
      </c>
      <c r="G13" s="15">
        <v>500000</v>
      </c>
      <c r="H13" s="15">
        <v>4616.8934689999996</v>
      </c>
      <c r="I13" s="15"/>
    </row>
    <row r="14" spans="1:1024" x14ac:dyDescent="0.25">
      <c r="A14" s="18">
        <v>0.1</v>
      </c>
      <c r="B14" s="18">
        <f>A14/$I$1</f>
        <v>0.1732050807568877</v>
      </c>
      <c r="C14" s="18">
        <v>201</v>
      </c>
      <c r="D14" s="19">
        <v>38500</v>
      </c>
      <c r="E14" s="18">
        <f>3*C14*A14/D14 + 0.5</f>
        <v>0.50156623376623377</v>
      </c>
      <c r="F14" s="18" t="b">
        <f>TRUE()</f>
        <v>1</v>
      </c>
      <c r="G14" s="18">
        <v>500000</v>
      </c>
      <c r="H14" s="18">
        <v>4494.4168339999997</v>
      </c>
      <c r="I14" s="18" t="s">
        <v>14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5">
        <v>0.1</v>
      </c>
      <c r="B15" s="15">
        <f>A15/$I$1</f>
        <v>0.1732050807568877</v>
      </c>
      <c r="C15" s="15">
        <v>201</v>
      </c>
      <c r="D15" s="16">
        <v>39000</v>
      </c>
      <c r="E15" s="15">
        <f>3*C15*A15/D15 + 0.5</f>
        <v>0.50154615384615386</v>
      </c>
      <c r="F15" s="15" t="b">
        <f>FALSE()</f>
        <v>0</v>
      </c>
      <c r="G15" s="15"/>
      <c r="H15" s="15"/>
      <c r="I15" s="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5">
        <v>0.1</v>
      </c>
      <c r="B16" s="15">
        <f>A16/$I$1</f>
        <v>0.1732050807568877</v>
      </c>
      <c r="C16" s="15">
        <v>201</v>
      </c>
      <c r="D16" s="16">
        <v>40000</v>
      </c>
      <c r="E16" s="15">
        <f>3*C16*A16/D16 + 0.5</f>
        <v>0.50150749999999999</v>
      </c>
      <c r="F16" s="15" t="b">
        <f>FALSE()</f>
        <v>0</v>
      </c>
      <c r="G16" s="15"/>
      <c r="H16" s="15"/>
      <c r="I16" s="15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5">
        <v>0.1</v>
      </c>
      <c r="B17" s="15">
        <f>A17/$I$1</f>
        <v>0.1732050807568877</v>
      </c>
      <c r="C17" s="15">
        <v>201</v>
      </c>
      <c r="D17" s="16">
        <v>45000</v>
      </c>
      <c r="E17" s="15">
        <f>3*C17*A17/D17 + 0.5</f>
        <v>0.50134000000000001</v>
      </c>
      <c r="F17" s="15" t="b">
        <f>FALSE()</f>
        <v>0</v>
      </c>
      <c r="G17" s="15"/>
      <c r="H17" s="15"/>
      <c r="I17" s="15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5">
        <v>0.1</v>
      </c>
      <c r="B18" s="15">
        <f>A18/$I$1</f>
        <v>0.1732050807568877</v>
      </c>
      <c r="C18" s="15">
        <v>201</v>
      </c>
      <c r="D18" s="16">
        <v>50000</v>
      </c>
      <c r="E18" s="15">
        <f>3*C18*A18/D18 + 0.5</f>
        <v>0.50120600000000004</v>
      </c>
      <c r="F18" s="15" t="b">
        <f>FALSE()</f>
        <v>0</v>
      </c>
      <c r="G18" s="15"/>
      <c r="H18" s="15"/>
      <c r="I18" s="15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5">
        <v>0.1</v>
      </c>
      <c r="B19" s="15">
        <f>A19/$I$1</f>
        <v>0.1732050807568877</v>
      </c>
      <c r="C19" s="15">
        <v>401</v>
      </c>
      <c r="D19" s="16">
        <v>80000</v>
      </c>
      <c r="E19" s="15">
        <f>3*C19*A19/D19 + 0.5</f>
        <v>0.50150375000000003</v>
      </c>
      <c r="F19" s="17" t="b">
        <f>TRUE()</f>
        <v>1</v>
      </c>
      <c r="G19" s="15">
        <v>500000</v>
      </c>
      <c r="H19" s="15">
        <v>21260.829605999999</v>
      </c>
      <c r="I19" s="1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21">
        <v>0.1</v>
      </c>
      <c r="B20" s="21">
        <f>A20/$I$1</f>
        <v>0.1732050807568877</v>
      </c>
      <c r="C20" s="21">
        <v>401</v>
      </c>
      <c r="D20" s="22">
        <v>85000</v>
      </c>
      <c r="E20" s="21">
        <f>3*C20*A20/D20 + 0.5</f>
        <v>0.50141529411764707</v>
      </c>
      <c r="F20" s="21" t="b">
        <f>TRUE()</f>
        <v>1</v>
      </c>
      <c r="G20" s="21">
        <v>500000</v>
      </c>
      <c r="H20" s="21">
        <v>21453.814581999999</v>
      </c>
      <c r="I20" s="21" t="s">
        <v>14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5">
        <v>0.1</v>
      </c>
      <c r="B21" s="15">
        <f>A21/$I$1</f>
        <v>0.1732050807568877</v>
      </c>
      <c r="C21" s="15">
        <v>401</v>
      </c>
      <c r="D21" s="16">
        <v>86250</v>
      </c>
      <c r="E21" s="15">
        <f>3*C21*A21/D21 + 0.5</f>
        <v>0.50139478260869563</v>
      </c>
      <c r="F21" s="15" t="b">
        <f>FALSE()</f>
        <v>0</v>
      </c>
      <c r="G21" s="15"/>
      <c r="H21" s="15"/>
      <c r="I21" s="15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5">
        <v>0.1</v>
      </c>
      <c r="B22" s="15">
        <f>A22/$I$1</f>
        <v>0.1732050807568877</v>
      </c>
      <c r="C22" s="15">
        <v>401</v>
      </c>
      <c r="D22" s="16">
        <v>87500</v>
      </c>
      <c r="E22" s="15">
        <f>3*C22*A22/D22 + 0.5</f>
        <v>0.50137485714285712</v>
      </c>
      <c r="F22" s="15" t="b">
        <f>FALSE()</f>
        <v>0</v>
      </c>
      <c r="G22" s="15"/>
      <c r="H22" s="15"/>
      <c r="I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5">
        <v>0.1</v>
      </c>
      <c r="B23" s="15">
        <f>A23/$I$1</f>
        <v>0.1732050807568877</v>
      </c>
      <c r="C23" s="15">
        <v>401</v>
      </c>
      <c r="D23" s="16">
        <v>90000</v>
      </c>
      <c r="E23" s="15">
        <f>3*C23*A23/D23 + 0.5</f>
        <v>0.50133666666666665</v>
      </c>
      <c r="F23" s="15" t="b">
        <f>FALSE()</f>
        <v>0</v>
      </c>
      <c r="G23" s="15"/>
      <c r="H23" s="15"/>
      <c r="I23" s="15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5">
        <v>0.1</v>
      </c>
      <c r="B24" s="15">
        <f>A24/$I$1</f>
        <v>0.1732050807568877</v>
      </c>
      <c r="C24" s="15">
        <v>401</v>
      </c>
      <c r="D24" s="16">
        <v>95000</v>
      </c>
      <c r="E24" s="15">
        <f>3*C24*A24/D24 + 0.5</f>
        <v>0.50126631578947367</v>
      </c>
      <c r="F24" s="15" t="b">
        <f>FALSE()</f>
        <v>0</v>
      </c>
      <c r="G24" s="15"/>
      <c r="H24" s="15"/>
      <c r="I24" s="15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5">
        <v>0.1</v>
      </c>
      <c r="B25" s="15">
        <f>A25/$I$1</f>
        <v>0.1732050807568877</v>
      </c>
      <c r="C25" s="15">
        <v>401</v>
      </c>
      <c r="D25" s="16">
        <v>100000</v>
      </c>
      <c r="E25" s="15">
        <f>3*C25*A25/D25 + 0.5</f>
        <v>0.50120299999999995</v>
      </c>
      <c r="F25" s="15" t="b">
        <f>FALSE()</f>
        <v>0</v>
      </c>
      <c r="G25" s="15"/>
      <c r="H25" s="15"/>
      <c r="I25" s="1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5">
        <v>0.1</v>
      </c>
      <c r="B26" s="15">
        <f>A26/$I$1</f>
        <v>0.1732050807568877</v>
      </c>
      <c r="C26" s="15">
        <v>401</v>
      </c>
      <c r="D26" s="16">
        <v>200000</v>
      </c>
      <c r="E26" s="15">
        <f>3*C26*A26/D26 + 0.5</f>
        <v>0.50060150000000003</v>
      </c>
      <c r="F26" s="15" t="b">
        <f>FALSE()</f>
        <v>0</v>
      </c>
      <c r="G26" s="15"/>
      <c r="H26" s="15"/>
      <c r="I26" s="1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23" customFormat="1" x14ac:dyDescent="0.25">
      <c r="A27" s="15"/>
      <c r="B27" s="15"/>
      <c r="C27" s="15"/>
      <c r="D27" s="16"/>
      <c r="E27" s="15"/>
      <c r="F27" s="17"/>
      <c r="G27" s="15"/>
      <c r="H27" s="15"/>
      <c r="I27" s="15"/>
    </row>
    <row r="28" spans="1:1024" x14ac:dyDescent="0.25">
      <c r="A28" s="15"/>
      <c r="B28" s="15"/>
      <c r="C28" s="15"/>
      <c r="D28" s="16"/>
      <c r="E28" s="15"/>
      <c r="F28" s="15"/>
      <c r="G28" s="15"/>
      <c r="H28" s="15"/>
      <c r="I28" s="15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</sheetData>
  <mergeCells count="1">
    <mergeCell ref="A1:G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Moorche</dc:creator>
  <dc:description/>
  <cp:lastModifiedBy>Moorche</cp:lastModifiedBy>
  <cp:revision>13</cp:revision>
  <dcterms:created xsi:type="dcterms:W3CDTF">2018-06-14T11:09:32Z</dcterms:created>
  <dcterms:modified xsi:type="dcterms:W3CDTF">2018-09-13T11:15:42Z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