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ontazer\Desktop\"/>
    </mc:Choice>
  </mc:AlternateContent>
  <bookViews>
    <workbookView xWindow="0" yWindow="0" windowWidth="10215" windowHeight="7620"/>
  </bookViews>
  <sheets>
    <sheet name="حسابداری" sheetId="1" r:id="rId1"/>
    <sheet name="راهنما"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5" i="1" l="1"/>
  <c r="K25" i="1" s="1"/>
  <c r="Q25" i="1"/>
  <c r="J26" i="1"/>
  <c r="K26" i="1" s="1"/>
  <c r="Q26" i="1"/>
  <c r="J27" i="1"/>
  <c r="K27" i="1" s="1"/>
  <c r="Q27" i="1"/>
  <c r="J28" i="1"/>
  <c r="K28" i="1" s="1"/>
  <c r="Q28" i="1"/>
  <c r="J29" i="1"/>
  <c r="K29" i="1" s="1"/>
  <c r="Q29" i="1"/>
  <c r="J30" i="1"/>
  <c r="K30" i="1" s="1"/>
  <c r="Q30" i="1"/>
  <c r="J31" i="1"/>
  <c r="K31" i="1" s="1"/>
  <c r="Q31" i="1"/>
  <c r="R27" i="1" l="1"/>
  <c r="W28" i="1"/>
  <c r="M28" i="1" s="1"/>
  <c r="X28" i="1"/>
  <c r="N28" i="1" s="1"/>
  <c r="Y28" i="1"/>
  <c r="O28" i="1" s="1"/>
  <c r="V28" i="1"/>
  <c r="L28" i="1" s="1"/>
  <c r="P28" i="1" s="1"/>
  <c r="U28" i="1"/>
  <c r="R29" i="1"/>
  <c r="T28" i="1"/>
  <c r="S28" i="1"/>
  <c r="R28" i="1"/>
  <c r="R31" i="1"/>
  <c r="R25" i="1"/>
  <c r="Y25" i="1"/>
  <c r="O25" i="1" s="1"/>
  <c r="V25" i="1"/>
  <c r="L25" i="1" s="1"/>
  <c r="W25" i="1"/>
  <c r="M25" i="1" s="1"/>
  <c r="X25" i="1"/>
  <c r="N25" i="1" s="1"/>
  <c r="U25" i="1"/>
  <c r="T25" i="1"/>
  <c r="S25" i="1"/>
  <c r="V26" i="1"/>
  <c r="L26" i="1" s="1"/>
  <c r="Y26" i="1"/>
  <c r="O26" i="1" s="1"/>
  <c r="W26" i="1"/>
  <c r="M26" i="1" s="1"/>
  <c r="X26" i="1"/>
  <c r="N26" i="1" s="1"/>
  <c r="U26" i="1"/>
  <c r="R26" i="1"/>
  <c r="T26" i="1"/>
  <c r="S26" i="1"/>
  <c r="V27" i="1"/>
  <c r="L27" i="1" s="1"/>
  <c r="W27" i="1"/>
  <c r="M27" i="1" s="1"/>
  <c r="X27" i="1"/>
  <c r="N27" i="1" s="1"/>
  <c r="Y27" i="1"/>
  <c r="O27" i="1" s="1"/>
  <c r="U27" i="1"/>
  <c r="T27" i="1"/>
  <c r="S27" i="1"/>
  <c r="Y29" i="1"/>
  <c r="O29" i="1" s="1"/>
  <c r="V29" i="1"/>
  <c r="L29" i="1" s="1"/>
  <c r="W29" i="1"/>
  <c r="M29" i="1" s="1"/>
  <c r="X29" i="1"/>
  <c r="N29" i="1" s="1"/>
  <c r="U29" i="1"/>
  <c r="T29" i="1"/>
  <c r="S29" i="1"/>
  <c r="Y30" i="1"/>
  <c r="O30" i="1" s="1"/>
  <c r="W30" i="1"/>
  <c r="M30" i="1" s="1"/>
  <c r="V30" i="1"/>
  <c r="L30" i="1" s="1"/>
  <c r="X30" i="1"/>
  <c r="N30" i="1" s="1"/>
  <c r="R30" i="1"/>
  <c r="U30" i="1"/>
  <c r="T30" i="1"/>
  <c r="S30" i="1"/>
  <c r="V31" i="1"/>
  <c r="L31" i="1" s="1"/>
  <c r="W31" i="1"/>
  <c r="M31" i="1" s="1"/>
  <c r="X31" i="1"/>
  <c r="N31" i="1" s="1"/>
  <c r="Y31" i="1"/>
  <c r="O31" i="1" s="1"/>
  <c r="T31" i="1"/>
  <c r="U31" i="1"/>
  <c r="S31" i="1"/>
  <c r="J24" i="1"/>
  <c r="K24" i="1" s="1"/>
  <c r="Q24" i="1"/>
  <c r="J23" i="1"/>
  <c r="K23" i="1" s="1"/>
  <c r="Q23" i="1"/>
  <c r="P31" i="1" l="1"/>
  <c r="P25" i="1"/>
  <c r="P26" i="1"/>
  <c r="P27" i="1"/>
  <c r="P29" i="1"/>
  <c r="P30" i="1"/>
  <c r="V24" i="1"/>
  <c r="L24" i="1" s="1"/>
  <c r="R24" i="1" s="1"/>
  <c r="X24" i="1"/>
  <c r="N24" i="1" s="1"/>
  <c r="T24" i="1" s="1"/>
  <c r="W24" i="1"/>
  <c r="M24" i="1" s="1"/>
  <c r="Y24" i="1"/>
  <c r="O24" i="1" s="1"/>
  <c r="U24" i="1" s="1"/>
  <c r="S24" i="1"/>
  <c r="V23" i="1"/>
  <c r="L23" i="1" s="1"/>
  <c r="X23" i="1"/>
  <c r="N23" i="1" s="1"/>
  <c r="T23" i="1" s="1"/>
  <c r="W23" i="1"/>
  <c r="M23" i="1" s="1"/>
  <c r="S23" i="1" s="1"/>
  <c r="Y23" i="1"/>
  <c r="O23" i="1" s="1"/>
  <c r="U23" i="1" s="1"/>
  <c r="J22" i="1"/>
  <c r="K22" i="1" s="1"/>
  <c r="Q22" i="1"/>
  <c r="J19" i="1"/>
  <c r="K19" i="1" s="1"/>
  <c r="Q19" i="1"/>
  <c r="J20" i="1"/>
  <c r="K20" i="1" s="1"/>
  <c r="Q20" i="1"/>
  <c r="J21" i="1"/>
  <c r="K21" i="1" s="1"/>
  <c r="Q21" i="1"/>
  <c r="J18" i="1"/>
  <c r="K18" i="1" s="1"/>
  <c r="Q18" i="1"/>
  <c r="P23" i="1" l="1"/>
  <c r="P24" i="1"/>
  <c r="R23" i="1"/>
  <c r="V22" i="1"/>
  <c r="L22" i="1" s="1"/>
  <c r="R22" i="1" s="1"/>
  <c r="W22" i="1"/>
  <c r="M22" i="1" s="1"/>
  <c r="S22" i="1" s="1"/>
  <c r="X22" i="1"/>
  <c r="N22" i="1" s="1"/>
  <c r="T22" i="1" s="1"/>
  <c r="Y22" i="1"/>
  <c r="O22" i="1" s="1"/>
  <c r="U22" i="1" s="1"/>
  <c r="V19" i="1"/>
  <c r="L19" i="1" s="1"/>
  <c r="R19" i="1" s="1"/>
  <c r="X19" i="1"/>
  <c r="N19" i="1" s="1"/>
  <c r="T19" i="1" s="1"/>
  <c r="Y19" i="1"/>
  <c r="O19" i="1" s="1"/>
  <c r="U19" i="1" s="1"/>
  <c r="W19" i="1"/>
  <c r="M19" i="1" s="1"/>
  <c r="S19" i="1" s="1"/>
  <c r="W20" i="1"/>
  <c r="M20" i="1" s="1"/>
  <c r="S20" i="1" s="1"/>
  <c r="X20" i="1"/>
  <c r="N20" i="1" s="1"/>
  <c r="T20" i="1" s="1"/>
  <c r="V20" i="1"/>
  <c r="L20" i="1" s="1"/>
  <c r="R20" i="1" s="1"/>
  <c r="Y20" i="1"/>
  <c r="O20" i="1" s="1"/>
  <c r="U20" i="1" s="1"/>
  <c r="V21" i="1"/>
  <c r="L21" i="1" s="1"/>
  <c r="R21" i="1" s="1"/>
  <c r="W21" i="1"/>
  <c r="M21" i="1" s="1"/>
  <c r="S21" i="1" s="1"/>
  <c r="Y21" i="1"/>
  <c r="O21" i="1" s="1"/>
  <c r="U21" i="1" s="1"/>
  <c r="X21" i="1"/>
  <c r="N21" i="1" s="1"/>
  <c r="T21" i="1" s="1"/>
  <c r="W18" i="1"/>
  <c r="M18" i="1" s="1"/>
  <c r="S18" i="1" s="1"/>
  <c r="X18" i="1"/>
  <c r="N18" i="1" s="1"/>
  <c r="T18" i="1" s="1"/>
  <c r="Y18" i="1"/>
  <c r="O18" i="1" s="1"/>
  <c r="U18" i="1" s="1"/>
  <c r="V18" i="1"/>
  <c r="L18" i="1" s="1"/>
  <c r="Q17" i="1"/>
  <c r="J17" i="1"/>
  <c r="R17" i="1" s="1"/>
  <c r="Q10" i="1"/>
  <c r="V10" i="1"/>
  <c r="L10" i="1" s="1"/>
  <c r="X10" i="1"/>
  <c r="N10" i="1" s="1"/>
  <c r="Y10" i="1"/>
  <c r="O10" i="1" s="1"/>
  <c r="J10" i="1"/>
  <c r="K10" i="1" s="1"/>
  <c r="W10" i="1" s="1"/>
  <c r="M10" i="1" s="1"/>
  <c r="Q4" i="1"/>
  <c r="Q8" i="1"/>
  <c r="Q12" i="1"/>
  <c r="Q11" i="1"/>
  <c r="Q13" i="1"/>
  <c r="Q6" i="1"/>
  <c r="Q14" i="1"/>
  <c r="Q16" i="1"/>
  <c r="Q7" i="1"/>
  <c r="Q15" i="1"/>
  <c r="Q5" i="1"/>
  <c r="Q9" i="1"/>
  <c r="Q3" i="1"/>
  <c r="X8" i="1"/>
  <c r="N8" i="1" s="1"/>
  <c r="Y8" i="1"/>
  <c r="W12" i="1"/>
  <c r="X12" i="1"/>
  <c r="Y12" i="1"/>
  <c r="W11" i="1"/>
  <c r="X11" i="1"/>
  <c r="Y11" i="1"/>
  <c r="V13" i="1"/>
  <c r="X13" i="1"/>
  <c r="Y13" i="1"/>
  <c r="O13" i="1" s="1"/>
  <c r="V14" i="1"/>
  <c r="X14" i="1"/>
  <c r="Y14" i="1"/>
  <c r="W16" i="1"/>
  <c r="X16" i="1"/>
  <c r="Y16" i="1"/>
  <c r="X7" i="1"/>
  <c r="Y7" i="1"/>
  <c r="W15" i="1"/>
  <c r="X15" i="1"/>
  <c r="Y15" i="1"/>
  <c r="W9" i="1"/>
  <c r="X9" i="1"/>
  <c r="Y9" i="1"/>
  <c r="P35" i="1"/>
  <c r="E34" i="1"/>
  <c r="F34" i="1"/>
  <c r="G34" i="1"/>
  <c r="H34" i="1"/>
  <c r="I34" i="1"/>
  <c r="D34" i="1"/>
  <c r="J13" i="1"/>
  <c r="J8" i="1"/>
  <c r="K8" i="1" s="1"/>
  <c r="J12" i="1"/>
  <c r="T12" i="1" s="1"/>
  <c r="J11" i="1"/>
  <c r="T11" i="1" s="1"/>
  <c r="J6" i="1"/>
  <c r="K6" i="1" s="1"/>
  <c r="Y6" i="1" s="1"/>
  <c r="J14" i="1"/>
  <c r="J16" i="1"/>
  <c r="S16" i="1" s="1"/>
  <c r="J7" i="1"/>
  <c r="J15" i="1"/>
  <c r="K15" i="1" s="1"/>
  <c r="J5" i="1"/>
  <c r="J9" i="1"/>
  <c r="J3" i="1"/>
  <c r="J4" i="1"/>
  <c r="X6" i="1" l="1"/>
  <c r="P10" i="1"/>
  <c r="P22" i="1"/>
  <c r="P19" i="1"/>
  <c r="P18" i="1"/>
  <c r="P20" i="1"/>
  <c r="K17" i="1"/>
  <c r="V17" i="1" s="1"/>
  <c r="L17" i="1" s="1"/>
  <c r="P21" i="1"/>
  <c r="U17" i="1"/>
  <c r="T17" i="1"/>
  <c r="S17" i="1"/>
  <c r="R18" i="1"/>
  <c r="T10" i="1"/>
  <c r="S10" i="1"/>
  <c r="U10" i="1"/>
  <c r="R10" i="1"/>
  <c r="J34" i="1"/>
  <c r="K13" i="1"/>
  <c r="W13" i="1" s="1"/>
  <c r="M13" i="1" s="1"/>
  <c r="U13" i="1"/>
  <c r="U12" i="1"/>
  <c r="K4" i="1"/>
  <c r="Y4" i="1" s="1"/>
  <c r="O4" i="1" s="1"/>
  <c r="U4" i="1" s="1"/>
  <c r="R15" i="1"/>
  <c r="K7" i="1"/>
  <c r="W7" i="1" s="1"/>
  <c r="M7" i="1" s="1"/>
  <c r="S7" i="1" s="1"/>
  <c r="K16" i="1"/>
  <c r="R16" i="1" s="1"/>
  <c r="U15" i="1"/>
  <c r="U16" i="1"/>
  <c r="S12" i="1"/>
  <c r="V8" i="1"/>
  <c r="L8" i="1" s="1"/>
  <c r="K14" i="1"/>
  <c r="W14" i="1" s="1"/>
  <c r="M14" i="1" s="1"/>
  <c r="S14" i="1" s="1"/>
  <c r="T15" i="1"/>
  <c r="T16" i="1"/>
  <c r="S15" i="1"/>
  <c r="K3" i="1"/>
  <c r="V3" i="1" s="1"/>
  <c r="L3" i="1" s="1"/>
  <c r="U11" i="1"/>
  <c r="V15" i="1"/>
  <c r="L15" i="1" s="1"/>
  <c r="K9" i="1"/>
  <c r="V9" i="1" s="1"/>
  <c r="L9" i="1" s="1"/>
  <c r="K11" i="1"/>
  <c r="R11" i="1" s="1"/>
  <c r="T8" i="1"/>
  <c r="K5" i="1"/>
  <c r="Y5" i="1" s="1"/>
  <c r="O5" i="1" s="1"/>
  <c r="U5" i="1" s="1"/>
  <c r="K12" i="1"/>
  <c r="R12" i="1" s="1"/>
  <c r="S11" i="1"/>
  <c r="N14" i="1"/>
  <c r="T14" i="1" s="1"/>
  <c r="N6" i="1"/>
  <c r="T6" i="1" s="1"/>
  <c r="V6" i="1"/>
  <c r="L6" i="1" s="1"/>
  <c r="W6" i="1"/>
  <c r="M6" i="1" s="1"/>
  <c r="S6" i="1" s="1"/>
  <c r="W8" i="1"/>
  <c r="M8" i="1" s="1"/>
  <c r="S8" i="1" s="1"/>
  <c r="M15" i="1"/>
  <c r="O8" i="1"/>
  <c r="U8" i="1" s="1"/>
  <c r="N9" i="1"/>
  <c r="T9" i="1" s="1"/>
  <c r="M9" i="1"/>
  <c r="S9" i="1" s="1"/>
  <c r="O9" i="1"/>
  <c r="U9" i="1" s="1"/>
  <c r="N15" i="1"/>
  <c r="O15" i="1"/>
  <c r="N7" i="1"/>
  <c r="T7" i="1" s="1"/>
  <c r="O7" i="1"/>
  <c r="U7" i="1" s="1"/>
  <c r="O16" i="1"/>
  <c r="N16" i="1"/>
  <c r="M16" i="1"/>
  <c r="L14" i="1"/>
  <c r="O14" i="1"/>
  <c r="U14" i="1" s="1"/>
  <c r="O6" i="1"/>
  <c r="U6" i="1" s="1"/>
  <c r="L13" i="1"/>
  <c r="N13" i="1"/>
  <c r="O11" i="1"/>
  <c r="N11" i="1"/>
  <c r="M11" i="1"/>
  <c r="N12" i="1"/>
  <c r="O12" i="1"/>
  <c r="M12" i="1"/>
  <c r="X17" i="1" l="1"/>
  <c r="N17" i="1" s="1"/>
  <c r="W17" i="1"/>
  <c r="M17" i="1" s="1"/>
  <c r="Y17" i="1"/>
  <c r="O17" i="1" s="1"/>
  <c r="V16" i="1"/>
  <c r="L16" i="1" s="1"/>
  <c r="P16" i="1" s="1"/>
  <c r="P13" i="1"/>
  <c r="R14" i="1"/>
  <c r="P14" i="1"/>
  <c r="R6" i="1"/>
  <c r="P6" i="1"/>
  <c r="R9" i="1"/>
  <c r="P9" i="1"/>
  <c r="R8" i="1"/>
  <c r="P8" i="1"/>
  <c r="P15" i="1"/>
  <c r="R3" i="1"/>
  <c r="X3" i="1"/>
  <c r="N3" i="1" s="1"/>
  <c r="T3" i="1" s="1"/>
  <c r="X4" i="1"/>
  <c r="N4" i="1" s="1"/>
  <c r="T4" i="1" s="1"/>
  <c r="Y3" i="1"/>
  <c r="O3" i="1" s="1"/>
  <c r="U3" i="1" s="1"/>
  <c r="U35" i="1" s="1"/>
  <c r="T13" i="1"/>
  <c r="R13" i="1"/>
  <c r="S13" i="1"/>
  <c r="V7" i="1"/>
  <c r="L7" i="1" s="1"/>
  <c r="V11" i="1"/>
  <c r="L11" i="1" s="1"/>
  <c r="P11" i="1" s="1"/>
  <c r="W3" i="1"/>
  <c r="M3" i="1" s="1"/>
  <c r="S3" i="1" s="1"/>
  <c r="S37" i="1" s="1"/>
  <c r="W5" i="1"/>
  <c r="M5" i="1" s="1"/>
  <c r="S5" i="1" s="1"/>
  <c r="V5" i="1"/>
  <c r="L5" i="1" s="1"/>
  <c r="X5" i="1"/>
  <c r="N5" i="1" s="1"/>
  <c r="T5" i="1" s="1"/>
  <c r="W4" i="1"/>
  <c r="M4" i="1" s="1"/>
  <c r="S4" i="1" s="1"/>
  <c r="V4" i="1"/>
  <c r="L4" i="1" s="1"/>
  <c r="V12" i="1"/>
  <c r="L12" i="1" s="1"/>
  <c r="P12" i="1" s="1"/>
  <c r="T37" i="1" l="1"/>
  <c r="P17" i="1"/>
  <c r="U37" i="1"/>
  <c r="O37" i="1"/>
  <c r="O38" i="1" s="1"/>
  <c r="R4" i="1"/>
  <c r="P4" i="1"/>
  <c r="R5" i="1"/>
  <c r="P5" i="1"/>
  <c r="R7" i="1"/>
  <c r="P7" i="1"/>
  <c r="P3" i="1"/>
  <c r="T35" i="1"/>
  <c r="N37" i="1"/>
  <c r="N38" i="1" s="1"/>
  <c r="M37" i="1"/>
  <c r="M38" i="1" s="1"/>
  <c r="L37" i="1"/>
  <c r="L38" i="1" s="1"/>
  <c r="N34" i="1"/>
  <c r="N36" i="1" s="1"/>
  <c r="L34" i="1"/>
  <c r="L36" i="1" s="1"/>
  <c r="M34" i="1"/>
  <c r="M36" i="1" s="1"/>
  <c r="O34" i="1"/>
  <c r="O36" i="1" s="1"/>
  <c r="S35" i="1"/>
  <c r="R37" i="1" l="1"/>
  <c r="R35" i="1"/>
  <c r="P34" i="1"/>
  <c r="P36" i="1" s="1"/>
  <c r="P37" i="1" s="1"/>
  <c r="P38" i="1" s="1"/>
</calcChain>
</file>

<file path=xl/sharedStrings.xml><?xml version="1.0" encoding="utf-8"?>
<sst xmlns="http://schemas.openxmlformats.org/spreadsheetml/2006/main" count="133" uniqueCount="70">
  <si>
    <t>شرح</t>
  </si>
  <si>
    <t>قیمت کل</t>
  </si>
  <si>
    <t>سجاد</t>
  </si>
  <si>
    <t>قوام</t>
  </si>
  <si>
    <t>فرشاد</t>
  </si>
  <si>
    <t>سید</t>
  </si>
  <si>
    <t xml:space="preserve">سهم هر نفر </t>
  </si>
  <si>
    <t>قابل پرداخت</t>
  </si>
  <si>
    <t>-</t>
  </si>
  <si>
    <t>گوجه</t>
  </si>
  <si>
    <t>بامیه</t>
  </si>
  <si>
    <t>بادمجان</t>
  </si>
  <si>
    <t>خیار</t>
  </si>
  <si>
    <t>پیاز</t>
  </si>
  <si>
    <t xml:space="preserve">سیب </t>
  </si>
  <si>
    <t>هویج</t>
  </si>
  <si>
    <t>سیب زمینی</t>
  </si>
  <si>
    <t>شوید</t>
  </si>
  <si>
    <t>کاهو</t>
  </si>
  <si>
    <t>هندوانه</t>
  </si>
  <si>
    <t>انگور</t>
  </si>
  <si>
    <t>خربزه</t>
  </si>
  <si>
    <t>بررسی صحت</t>
  </si>
  <si>
    <t>جمع کل</t>
  </si>
  <si>
    <t>جمع</t>
  </si>
  <si>
    <t>حساب از قبل</t>
  </si>
  <si>
    <t>حسابدار شخصی (هزینه کرد هر نفر در طول دوره)</t>
  </si>
  <si>
    <t>جمع دوره</t>
  </si>
  <si>
    <t>محاسبه سهم نفرات (جدول داخلی)</t>
  </si>
  <si>
    <t>سجاد2</t>
  </si>
  <si>
    <t>قوام3</t>
  </si>
  <si>
    <t>فرشاد4</t>
  </si>
  <si>
    <t>سید5</t>
  </si>
  <si>
    <t>سجاد7</t>
  </si>
  <si>
    <t>قوام8</t>
  </si>
  <si>
    <t>فرشاد9</t>
  </si>
  <si>
    <t>سید10</t>
  </si>
  <si>
    <t>نیابتی</t>
  </si>
  <si>
    <t>شرح6</t>
  </si>
  <si>
    <t>سجاد11</t>
  </si>
  <si>
    <t>قوام12</t>
  </si>
  <si>
    <t>فرشاد13</t>
  </si>
  <si>
    <t>سید14</t>
  </si>
  <si>
    <t>جمع فیلتر شده</t>
  </si>
  <si>
    <t>جمع کل فیلتر شده</t>
  </si>
  <si>
    <t>ردیف</t>
  </si>
  <si>
    <t>ستون نیابتی برای مواقعی است که چیزی را برای کسی می خرید ولی خودتان در مصرف آن سهیم نیستید. در این صورت برای ان فرد مقدار صفر را وارد کرده و برای خودتان مقدار مثبت را وارد می کنید</t>
  </si>
  <si>
    <t>در ستون قیمت کل مقدار کل قیمت را وارد می کنید. سپس در ستون های بعدی مقدار پرداختی هر شخص را هنگام خرید وارد می کنید. به صورت خودکار افرادی که پرداخت کرده اند شریک محصوب می شوند.</t>
  </si>
  <si>
    <t>در صورتی که شخصی سهیم نباشد باید با علامت (-) آن شخص را مشخص کنید</t>
  </si>
  <si>
    <t>امکاناتی که موجود نیست:</t>
  </si>
  <si>
    <t>در این مورد بهتر است بین یکی از نفراتی که سهیم هست با خریدار یک تراکنش با ستون نیابتی انجام شود و فردی که شریک است با سایرین یک تراکنش مجزا را  ثبت کند.</t>
  </si>
  <si>
    <t xml:space="preserve"> این که چند نفر یک چیزی را برای چند نفر دیگر تهیه کنند و خود در ان شریک نباشند.</t>
  </si>
  <si>
    <t>اینکه یک نفر برای چند نفر دیگر وسیله ای را تهیه کند ولی خود سهیم نباشد.</t>
  </si>
  <si>
    <t>امانت و یا تصویه حساب را می توانید با یک تراکنش نیابتی مدل سازی کنید</t>
  </si>
  <si>
    <t>ستون نیابتی به اعداد حساس است و هر عددی در این ستون به معنی نیابتی بودن تراکنش است. با ورود اعداد مختلف می توانید نوع نیابت را مشخص کنید. مثلا عدد یک برای خرید ها و عدد ۲ برای تسویه حساب ها</t>
  </si>
  <si>
    <t>تاریخ</t>
  </si>
  <si>
    <t>۱۳۸۹/۰۵/۲۵</t>
  </si>
  <si>
    <t>مقادیر فیلتر شده، حاصل جمع در صورت مخفی کردن برخی سطرها را نشان می دهد</t>
  </si>
  <si>
    <t>تعداد نفرات سهیم</t>
  </si>
  <si>
    <t>۳۱/۰۵/۱۳۹۸</t>
  </si>
  <si>
    <t>گوجه و سیب‌زمینی</t>
  </si>
  <si>
    <t>نخود</t>
  </si>
  <si>
    <t>نون</t>
  </si>
  <si>
    <t>لوبیا</t>
  </si>
  <si>
    <t>سیر</t>
  </si>
  <si>
    <t>؟</t>
  </si>
  <si>
    <t>جدول پرداخت و مشارکت</t>
  </si>
  <si>
    <t>نان و دوغ</t>
  </si>
  <si>
    <t>هزینه های آبگوشت</t>
  </si>
  <si>
    <t>آش پنجشنبه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</si>
</sst>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C000"/>
        <bgColor indexed="64"/>
      </patternFill>
    </fill>
  </fills>
  <borders count="2">
    <border>
      <left/>
      <right/>
      <top/>
      <bottom/>
      <diagonal/>
    </border>
    <border>
      <left/>
      <right/>
      <top style="double">
        <color auto="1"/>
      </top>
      <bottom/>
      <diagonal/>
    </border>
  </borders>
  <cellStyleXfs count="1">
    <xf numFmtId="0" fontId="0" fillId="0" borderId="0"/>
  </cellStyleXfs>
  <cellXfs count="35">
    <xf numFmtId="0" fontId="0" fillId="0" borderId="0" xfId="0"/>
    <xf numFmtId="0" fontId="0" fillId="0" borderId="0" xfId="0" applyAlignment="1">
      <alignment horizontal="center"/>
    </xf>
    <xf numFmtId="3" fontId="0" fillId="0" borderId="0" xfId="0" applyNumberFormat="1"/>
    <xf numFmtId="0" fontId="2" fillId="0" borderId="0" xfId="0" applyFont="1"/>
    <xf numFmtId="3" fontId="2" fillId="0" borderId="0" xfId="0" applyNumberFormat="1" applyFont="1"/>
    <xf numFmtId="0" fontId="0" fillId="0" borderId="0" xfId="0" applyAlignment="1"/>
    <xf numFmtId="0" fontId="0" fillId="2" borderId="0" xfId="0" applyFill="1"/>
    <xf numFmtId="3" fontId="0" fillId="2" borderId="0" xfId="0" applyNumberFormat="1" applyFill="1"/>
    <xf numFmtId="0" fontId="0" fillId="0" borderId="0" xfId="0" applyFill="1"/>
    <xf numFmtId="3" fontId="0" fillId="0" borderId="0" xfId="0" applyNumberFormat="1" applyFill="1"/>
    <xf numFmtId="0" fontId="0" fillId="0" borderId="1" xfId="0" applyFill="1" applyBorder="1"/>
    <xf numFmtId="3" fontId="0" fillId="0" borderId="1" xfId="0" applyNumberFormat="1" applyFill="1" applyBorder="1"/>
    <xf numFmtId="3" fontId="1" fillId="0" borderId="1" xfId="0" applyNumberFormat="1" applyFont="1" applyFill="1" applyBorder="1"/>
    <xf numFmtId="3" fontId="1" fillId="0" borderId="0" xfId="0" applyNumberFormat="1" applyFont="1" applyFill="1"/>
    <xf numFmtId="0" fontId="0" fillId="0" borderId="0" xfId="0" applyFill="1" applyBorder="1"/>
    <xf numFmtId="3" fontId="0" fillId="0" borderId="0" xfId="0" applyNumberFormat="1" applyBorder="1"/>
    <xf numFmtId="3" fontId="1" fillId="2" borderId="0" xfId="0" applyNumberFormat="1" applyFont="1" applyFill="1"/>
    <xf numFmtId="3" fontId="1" fillId="2" borderId="1" xfId="0" applyNumberFormat="1" applyFont="1" applyFill="1" applyBorder="1"/>
    <xf numFmtId="0" fontId="0" fillId="0" borderId="0" xfId="0" applyBorder="1"/>
    <xf numFmtId="0" fontId="1" fillId="0" borderId="1" xfId="0" applyFont="1" applyFill="1" applyBorder="1"/>
    <xf numFmtId="0" fontId="1" fillId="0" borderId="0" xfId="0" applyFont="1" applyFill="1"/>
    <xf numFmtId="14" fontId="0" fillId="0" borderId="0" xfId="0" applyNumberFormat="1"/>
    <xf numFmtId="3" fontId="0" fillId="6" borderId="0" xfId="0" applyNumberFormat="1" applyFill="1"/>
    <xf numFmtId="0" fontId="0" fillId="6" borderId="0" xfId="0" applyFill="1"/>
    <xf numFmtId="0" fontId="2" fillId="2" borderId="0" xfId="0" applyFont="1" applyFill="1"/>
    <xf numFmtId="3" fontId="2" fillId="2" borderId="0" xfId="0" applyNumberFormat="1" applyFont="1" applyFill="1"/>
    <xf numFmtId="3" fontId="0" fillId="7" borderId="0" xfId="0" applyNumberFormat="1" applyFill="1"/>
    <xf numFmtId="3" fontId="2" fillId="7" borderId="0" xfId="0" applyNumberFormat="1" applyFont="1" applyFill="1"/>
    <xf numFmtId="14" fontId="0" fillId="6" borderId="0" xfId="0" applyNumberFormat="1" applyFill="1"/>
    <xf numFmtId="14" fontId="0" fillId="0" borderId="0" xfId="0" applyNumberFormat="1" applyFill="1"/>
    <xf numFmtId="3" fontId="0" fillId="0" borderId="0" xfId="0" applyNumberFormat="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3" fontId="1" fillId="8" borderId="0" xfId="0" applyNumberFormat="1" applyFont="1" applyFill="1"/>
  </cellXfs>
  <cellStyles count="1">
    <cellStyle name="Normal" xfId="0" builtinId="0"/>
  </cellStyles>
  <dxfs count="26">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9" formatCode="yyyy/mm/dd"/>
    </dxf>
    <dxf>
      <numFmt numFmtId="3" formatCode="#,##0"/>
    </dxf>
    <dxf>
      <border outline="0">
        <bottom style="double">
          <color auto="1"/>
        </bottom>
      </border>
    </dxf>
    <dxf>
      <numFmt numFmtId="3" formatCode="#,##0"/>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4" name="Table4" displayName="Table4" ref="A2:Y31" totalsRowShown="0" headerRowDxfId="24" tableBorderDxfId="23">
  <autoFilter ref="A2:Y31"/>
  <sortState ref="A3:Y31">
    <sortCondition ref="A2:A31"/>
  </sortState>
  <tableColumns count="25">
    <tableColumn id="24" name="ردیف" dataDxfId="22"/>
    <tableColumn id="25" name="تاریخ" dataDxfId="21"/>
    <tableColumn id="1" name="شرح"/>
    <tableColumn id="2" name="قیمت کل" dataDxfId="20"/>
    <tableColumn id="3" name="نیابتی" dataDxfId="19"/>
    <tableColumn id="4" name="سجاد" dataDxfId="18"/>
    <tableColumn id="5" name="قوام" dataDxfId="17"/>
    <tableColumn id="6" name="فرشاد" dataDxfId="16"/>
    <tableColumn id="7" name="سید" dataDxfId="15"/>
    <tableColumn id="8" name="تعداد نفرات سهیم" dataDxfId="14">
      <calculatedColumnFormula>IF(ISNUMBER(E3),COUNT(F3:I3)-1,COUNT(F3:I3))</calculatedColumnFormula>
    </tableColumn>
    <tableColumn id="9" name="سهم هر نفر " dataDxfId="13">
      <calculatedColumnFormula>IF($J3=0,0,D3/J3)</calculatedColumnFormula>
    </tableColumn>
    <tableColumn id="10" name="سجاد2" dataDxfId="12">
      <calculatedColumnFormula>IF(ISNUMBER(V3),V3,0)</calculatedColumnFormula>
    </tableColumn>
    <tableColumn id="11" name="قوام3" dataDxfId="11">
      <calculatedColumnFormula>IF(ISNUMBER(W3),W3,0)</calculatedColumnFormula>
    </tableColumn>
    <tableColumn id="12" name="فرشاد4" dataDxfId="10">
      <calculatedColumnFormula>IF(ISNUMBER(X3),X3,0)</calculatedColumnFormula>
    </tableColumn>
    <tableColumn id="13" name="سید5" dataDxfId="9">
      <calculatedColumnFormula>IF(ISNUMBER(Y3),Y3,0)</calculatedColumnFormula>
    </tableColumn>
    <tableColumn id="14" name="بررسی صحت" dataDxfId="8">
      <calculatedColumnFormula>IF(SUM(L3:O3)=0,"صحیح",SUM(L3:O3))</calculatedColumnFormula>
    </tableColumn>
    <tableColumn id="15" name="شرح6">
      <calculatedColumnFormula>C3</calculatedColumnFormula>
    </tableColumn>
    <tableColumn id="16" name="سجاد7" dataDxfId="7">
      <calculatedColumnFormula>IF($J3&gt;1,IF(L3=0,0,IF(AND(SIGN(L3)=1,ISNUMBER($E3)),0,-$K3)),IF(ISNUMBER($E3),IF(SIGN(L3)&gt;=0,0,-$K3),IF(ISNUMBER(F3),-$K3,0)))</calculatedColumnFormula>
    </tableColumn>
    <tableColumn id="17" name="قوام8" dataDxfId="6">
      <calculatedColumnFormula>IF($J3&gt;1,IF(M3=0,0,IF(AND(SIGN(M3)=1,ISNUMBER($E3)),0,-$K3)),IF(ISNUMBER($E3),IF(SIGN(M3)&gt;=0,0,-$K3),IF(ISNUMBER(G3),-$K3,0)))</calculatedColumnFormula>
    </tableColumn>
    <tableColumn id="18" name="فرشاد9" dataDxfId="5">
      <calculatedColumnFormula>IF($J3&gt;1,IF(N3=0,0,IF(AND(SIGN(N3)=1,ISNUMBER($E3)),0,-$K3)),IF(ISNUMBER($E3),IF(SIGN(N3)&gt;=0,0,-$K3),IF(ISNUMBER(H3),-$K3,0)))</calculatedColumnFormula>
    </tableColumn>
    <tableColumn id="19" name="سید10" dataDxfId="4">
      <calculatedColumnFormula>IF($J3&gt;1,IF(O3=0,0,IF(AND(SIGN(O3)=1,ISNUMBER($E3)),0,-$K3)),IF(ISNUMBER($E3),IF(SIGN(O3)&gt;=0,0,-$K3),IF(ISNUMBER(I3),-$K3,0)))</calculatedColumnFormula>
    </tableColumn>
    <tableColumn id="20" name="سجاد11" dataDxfId="3">
      <calculatedColumnFormula>IF(AND(ISNUMBER($E3),SIGN(F3)=1),F3,F3-$K3)</calculatedColumnFormula>
    </tableColumn>
    <tableColumn id="21" name="قوام12" dataDxfId="2">
      <calculatedColumnFormula>IF(AND(ISNUMBER($E3),SIGN(G3)=1),G3,G3-$K3)</calculatedColumnFormula>
    </tableColumn>
    <tableColumn id="22" name="فرشاد13" dataDxfId="1">
      <calculatedColumnFormula>IF(AND(ISNUMBER($E3),SIGN(H3)=1),H3,H3-$K3)</calculatedColumnFormula>
    </tableColumn>
    <tableColumn id="23" name="سید14" dataDxfId="0">
      <calculatedColumnFormula>IF(AND(ISNUMBER($E3),SIGN(I3)=1),I3,I3-$K3)</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38"/>
  <sheetViews>
    <sheetView rightToLeft="1" tabSelected="1" topLeftCell="A22" workbookViewId="0">
      <selection activeCell="O36" sqref="L36:O36"/>
    </sheetView>
  </sheetViews>
  <sheetFormatPr defaultRowHeight="15" x14ac:dyDescent="0.25"/>
  <cols>
    <col min="1" max="1" width="15" bestFit="1" customWidth="1"/>
    <col min="2" max="2" width="11.5703125" bestFit="1" customWidth="1"/>
    <col min="3" max="3" width="15.42578125" bestFit="1" customWidth="1"/>
    <col min="4" max="4" width="9.5703125" style="2" customWidth="1"/>
    <col min="5" max="9" width="9.140625" style="2"/>
    <col min="10" max="10" width="6.7109375" style="2" customWidth="1"/>
    <col min="11" max="11" width="12.140625" style="2" customWidth="1"/>
    <col min="12" max="15" width="10" style="2" customWidth="1"/>
    <col min="16" max="16" width="12.7109375" style="2" customWidth="1"/>
    <col min="17" max="17" width="14.28515625" style="2" bestFit="1" customWidth="1"/>
    <col min="18" max="21" width="9.140625" style="2"/>
    <col min="22" max="22" width="9.28515625" customWidth="1"/>
    <col min="24" max="24" width="9.28515625" customWidth="1"/>
  </cols>
  <sheetData>
    <row r="1" spans="1:26" ht="22.5" customHeight="1" x14ac:dyDescent="0.25">
      <c r="C1" s="33" t="s">
        <v>66</v>
      </c>
      <c r="D1" s="33"/>
      <c r="E1" s="33"/>
      <c r="F1" s="33"/>
      <c r="G1" s="33"/>
      <c r="H1" s="33"/>
      <c r="I1" s="33"/>
      <c r="J1" s="33"/>
      <c r="K1" s="33"/>
      <c r="L1" s="32" t="s">
        <v>7</v>
      </c>
      <c r="M1" s="32"/>
      <c r="N1" s="32"/>
      <c r="O1" s="32"/>
      <c r="P1" s="32"/>
      <c r="Q1" s="31" t="s">
        <v>26</v>
      </c>
      <c r="R1" s="31"/>
      <c r="S1" s="31"/>
      <c r="T1" s="31"/>
      <c r="U1" s="31"/>
      <c r="V1" s="30" t="s">
        <v>28</v>
      </c>
      <c r="W1" s="30"/>
      <c r="X1" s="30"/>
      <c r="Y1" s="30"/>
      <c r="Z1" s="5"/>
    </row>
    <row r="2" spans="1:26" x14ac:dyDescent="0.25">
      <c r="A2" s="2" t="s">
        <v>45</v>
      </c>
      <c r="B2" s="2" t="s">
        <v>55</v>
      </c>
      <c r="C2" t="s">
        <v>0</v>
      </c>
      <c r="D2" s="2" t="s">
        <v>1</v>
      </c>
      <c r="E2" s="2" t="s">
        <v>37</v>
      </c>
      <c r="F2" s="2" t="s">
        <v>2</v>
      </c>
      <c r="G2" s="2" t="s">
        <v>3</v>
      </c>
      <c r="H2" s="2" t="s">
        <v>4</v>
      </c>
      <c r="I2" s="2" t="s">
        <v>5</v>
      </c>
      <c r="J2" s="2" t="s">
        <v>58</v>
      </c>
      <c r="K2" s="2" t="s">
        <v>6</v>
      </c>
      <c r="L2" s="2" t="s">
        <v>29</v>
      </c>
      <c r="M2" s="2" t="s">
        <v>30</v>
      </c>
      <c r="N2" s="2" t="s">
        <v>31</v>
      </c>
      <c r="O2" s="2" t="s">
        <v>32</v>
      </c>
      <c r="P2" s="1" t="s">
        <v>22</v>
      </c>
      <c r="Q2" t="s">
        <v>38</v>
      </c>
      <c r="R2" s="2" t="s">
        <v>33</v>
      </c>
      <c r="S2" s="2" t="s">
        <v>34</v>
      </c>
      <c r="T2" s="2" t="s">
        <v>35</v>
      </c>
      <c r="U2" s="2" t="s">
        <v>36</v>
      </c>
      <c r="V2" s="2" t="s">
        <v>39</v>
      </c>
      <c r="W2" s="2" t="s">
        <v>40</v>
      </c>
      <c r="X2" s="2" t="s">
        <v>41</v>
      </c>
      <c r="Y2" s="2" t="s">
        <v>42</v>
      </c>
    </row>
    <row r="3" spans="1:26" x14ac:dyDescent="0.25">
      <c r="A3" s="2">
        <v>1</v>
      </c>
      <c r="B3" s="21" t="s">
        <v>56</v>
      </c>
      <c r="C3" t="s">
        <v>21</v>
      </c>
      <c r="D3" s="2">
        <v>3400</v>
      </c>
      <c r="E3" s="2" t="s">
        <v>8</v>
      </c>
      <c r="F3" s="2">
        <v>3400</v>
      </c>
      <c r="G3" s="2">
        <v>0</v>
      </c>
      <c r="H3" s="2">
        <v>0</v>
      </c>
      <c r="I3" s="2">
        <v>0</v>
      </c>
      <c r="J3" s="2">
        <f t="shared" ref="J3:J31" si="0">IF(ISNUMBER(E3),COUNT(F3:I3)-1,COUNT(F3:I3))</f>
        <v>4</v>
      </c>
      <c r="K3" s="2">
        <f t="shared" ref="K3:K31" si="1">IF($J3=0,0,D3/J3)</f>
        <v>850</v>
      </c>
      <c r="L3" s="26">
        <f t="shared" ref="L3:L31" si="2">IF(ISNUMBER(V3),V3,0)</f>
        <v>2550</v>
      </c>
      <c r="M3" s="26">
        <f t="shared" ref="M3:M31" si="3">IF(ISNUMBER(W3),W3,0)</f>
        <v>-850</v>
      </c>
      <c r="N3" s="26">
        <f t="shared" ref="N3:N31" si="4">IF(ISNUMBER(X3),X3,0)</f>
        <v>-850</v>
      </c>
      <c r="O3" s="26">
        <f t="shared" ref="O3:O31" si="5">IF(ISNUMBER(Y3),Y3,0)</f>
        <v>-850</v>
      </c>
      <c r="P3" s="26" t="str">
        <f t="shared" ref="P3:P31" si="6">IF(SUM(L3:O3)=0,"صحیح",SUM(L3:O3))</f>
        <v>صحیح</v>
      </c>
      <c r="Q3" s="6" t="str">
        <f t="shared" ref="Q3:Q31" si="7">C3</f>
        <v>خربزه</v>
      </c>
      <c r="R3" s="7">
        <f t="shared" ref="R3:R31" si="8">IF($J3&gt;1,IF(L3=0,0,IF(AND(SIGN(L3)=1,ISNUMBER($E3)),0,-$K3)),IF(ISNUMBER($E3),IF(SIGN(L3)&gt;=0,0,-$K3),IF(ISNUMBER(F3),-$K3,0)))</f>
        <v>-850</v>
      </c>
      <c r="S3" s="7">
        <f t="shared" ref="S3:S31" si="9">IF($J3&gt;1,IF(M3=0,0,IF(AND(SIGN(M3)=1,ISNUMBER($E3)),0,-$K3)),IF(ISNUMBER($E3),IF(SIGN(M3)&gt;=0,0,-$K3),IF(ISNUMBER(G3),-$K3,0)))</f>
        <v>-850</v>
      </c>
      <c r="T3" s="7">
        <f t="shared" ref="T3:T31" si="10">IF($J3&gt;1,IF(N3=0,0,IF(AND(SIGN(N3)=1,ISNUMBER($E3)),0,-$K3)),IF(ISNUMBER($E3),IF(SIGN(N3)&gt;=0,0,-$K3),IF(ISNUMBER(H3),-$K3,0)))</f>
        <v>-850</v>
      </c>
      <c r="U3" s="7">
        <f t="shared" ref="U3:U31" si="11">IF($J3&gt;1,IF(O3=0,0,IF(AND(SIGN(O3)=1,ISNUMBER($E3)),0,-$K3)),IF(ISNUMBER($E3),IF(SIGN(O3)&gt;=0,0,-$K3),IF(ISNUMBER(I3),-$K3,0)))</f>
        <v>-850</v>
      </c>
      <c r="V3" s="2">
        <f t="shared" ref="V3:V31" si="12">IF(AND(ISNUMBER($E3),SIGN(F3)=1),F3,F3-$K3)</f>
        <v>2550</v>
      </c>
      <c r="W3" s="2">
        <f t="shared" ref="W3:W31" si="13">IF(AND(ISNUMBER($E3),SIGN(G3)=1),G3,G3-$K3)</f>
        <v>-850</v>
      </c>
      <c r="X3" s="2">
        <f t="shared" ref="X3:X31" si="14">IF(AND(ISNUMBER($E3),SIGN(H3)=1),H3,H3-$K3)</f>
        <v>-850</v>
      </c>
      <c r="Y3" s="2">
        <f t="shared" ref="Y3:Y31" si="15">IF(AND(ISNUMBER($E3),SIGN(I3)=1),I3,I3-$K3)</f>
        <v>-850</v>
      </c>
    </row>
    <row r="4" spans="1:26" x14ac:dyDescent="0.25">
      <c r="A4" s="2">
        <v>2</v>
      </c>
      <c r="B4" s="21" t="s">
        <v>56</v>
      </c>
      <c r="C4" t="s">
        <v>18</v>
      </c>
      <c r="D4" s="2">
        <v>10500</v>
      </c>
      <c r="E4" s="2" t="s">
        <v>8</v>
      </c>
      <c r="F4" s="2">
        <v>10500</v>
      </c>
      <c r="G4" s="2">
        <v>0</v>
      </c>
      <c r="H4" s="2">
        <v>0</v>
      </c>
      <c r="I4" s="2">
        <v>0</v>
      </c>
      <c r="J4" s="2">
        <f t="shared" si="0"/>
        <v>4</v>
      </c>
      <c r="K4" s="2">
        <f t="shared" si="1"/>
        <v>2625</v>
      </c>
      <c r="L4" s="26">
        <f t="shared" si="2"/>
        <v>7875</v>
      </c>
      <c r="M4" s="26">
        <f t="shared" si="3"/>
        <v>-2625</v>
      </c>
      <c r="N4" s="26">
        <f t="shared" si="4"/>
        <v>-2625</v>
      </c>
      <c r="O4" s="26">
        <f t="shared" si="5"/>
        <v>-2625</v>
      </c>
      <c r="P4" s="26" t="str">
        <f t="shared" si="6"/>
        <v>صحیح</v>
      </c>
      <c r="Q4" s="6" t="str">
        <f t="shared" si="7"/>
        <v>کاهو</v>
      </c>
      <c r="R4" s="7">
        <f t="shared" si="8"/>
        <v>-2625</v>
      </c>
      <c r="S4" s="7">
        <f t="shared" si="9"/>
        <v>-2625</v>
      </c>
      <c r="T4" s="7">
        <f t="shared" si="10"/>
        <v>-2625</v>
      </c>
      <c r="U4" s="7">
        <f t="shared" si="11"/>
        <v>-2625</v>
      </c>
      <c r="V4" s="2">
        <f t="shared" si="12"/>
        <v>7875</v>
      </c>
      <c r="W4" s="2">
        <f t="shared" si="13"/>
        <v>-2625</v>
      </c>
      <c r="X4" s="2">
        <f t="shared" si="14"/>
        <v>-2625</v>
      </c>
      <c r="Y4" s="2">
        <f t="shared" si="15"/>
        <v>-2625</v>
      </c>
    </row>
    <row r="5" spans="1:26" x14ac:dyDescent="0.25">
      <c r="A5" s="2">
        <v>3</v>
      </c>
      <c r="B5" s="21" t="s">
        <v>56</v>
      </c>
      <c r="C5" t="s">
        <v>19</v>
      </c>
      <c r="D5" s="2">
        <v>7000</v>
      </c>
      <c r="E5" s="2" t="s">
        <v>8</v>
      </c>
      <c r="F5" s="2">
        <v>7000</v>
      </c>
      <c r="G5" s="2">
        <v>0</v>
      </c>
      <c r="H5" s="2">
        <v>0</v>
      </c>
      <c r="I5" s="2">
        <v>0</v>
      </c>
      <c r="J5" s="2">
        <f t="shared" si="0"/>
        <v>4</v>
      </c>
      <c r="K5" s="2">
        <f t="shared" si="1"/>
        <v>1750</v>
      </c>
      <c r="L5" s="26">
        <f t="shared" si="2"/>
        <v>5250</v>
      </c>
      <c r="M5" s="26">
        <f t="shared" si="3"/>
        <v>-1750</v>
      </c>
      <c r="N5" s="26">
        <f t="shared" si="4"/>
        <v>-1750</v>
      </c>
      <c r="O5" s="26">
        <f t="shared" si="5"/>
        <v>-1750</v>
      </c>
      <c r="P5" s="26" t="str">
        <f t="shared" si="6"/>
        <v>صحیح</v>
      </c>
      <c r="Q5" s="6" t="str">
        <f t="shared" si="7"/>
        <v>هندوانه</v>
      </c>
      <c r="R5" s="7">
        <f t="shared" si="8"/>
        <v>-1750</v>
      </c>
      <c r="S5" s="7">
        <f t="shared" si="9"/>
        <v>-1750</v>
      </c>
      <c r="T5" s="7">
        <f t="shared" si="10"/>
        <v>-1750</v>
      </c>
      <c r="U5" s="7">
        <f t="shared" si="11"/>
        <v>-1750</v>
      </c>
      <c r="V5" s="2">
        <f t="shared" si="12"/>
        <v>5250</v>
      </c>
      <c r="W5" s="2">
        <f t="shared" si="13"/>
        <v>-1750</v>
      </c>
      <c r="X5" s="2">
        <f t="shared" si="14"/>
        <v>-1750</v>
      </c>
      <c r="Y5" s="2">
        <f t="shared" si="15"/>
        <v>-1750</v>
      </c>
    </row>
    <row r="6" spans="1:26" x14ac:dyDescent="0.25">
      <c r="A6" s="2">
        <v>4</v>
      </c>
      <c r="B6" s="21" t="s">
        <v>56</v>
      </c>
      <c r="C6" t="s">
        <v>13</v>
      </c>
      <c r="D6" s="2">
        <v>2000</v>
      </c>
      <c r="E6" s="2" t="s">
        <v>8</v>
      </c>
      <c r="F6" s="2">
        <v>2000</v>
      </c>
      <c r="G6" s="2">
        <v>0</v>
      </c>
      <c r="H6" s="2">
        <v>0</v>
      </c>
      <c r="I6" s="2">
        <v>0</v>
      </c>
      <c r="J6" s="2">
        <f t="shared" si="0"/>
        <v>4</v>
      </c>
      <c r="K6" s="2">
        <f t="shared" si="1"/>
        <v>500</v>
      </c>
      <c r="L6" s="26">
        <f t="shared" si="2"/>
        <v>1500</v>
      </c>
      <c r="M6" s="26">
        <f t="shared" si="3"/>
        <v>-500</v>
      </c>
      <c r="N6" s="26">
        <f t="shared" si="4"/>
        <v>-500</v>
      </c>
      <c r="O6" s="26">
        <f t="shared" si="5"/>
        <v>-500</v>
      </c>
      <c r="P6" s="26" t="str">
        <f t="shared" si="6"/>
        <v>صحیح</v>
      </c>
      <c r="Q6" s="6" t="str">
        <f t="shared" si="7"/>
        <v>پیاز</v>
      </c>
      <c r="R6" s="7">
        <f t="shared" si="8"/>
        <v>-500</v>
      </c>
      <c r="S6" s="7">
        <f t="shared" si="9"/>
        <v>-500</v>
      </c>
      <c r="T6" s="7">
        <f t="shared" si="10"/>
        <v>-500</v>
      </c>
      <c r="U6" s="7">
        <f t="shared" si="11"/>
        <v>-500</v>
      </c>
      <c r="V6" s="2">
        <f t="shared" si="12"/>
        <v>1500</v>
      </c>
      <c r="W6" s="2">
        <f t="shared" si="13"/>
        <v>-500</v>
      </c>
      <c r="X6" s="2">
        <f t="shared" si="14"/>
        <v>-500</v>
      </c>
      <c r="Y6" s="2">
        <f t="shared" si="15"/>
        <v>-500</v>
      </c>
    </row>
    <row r="7" spans="1:26" s="3" customFormat="1" x14ac:dyDescent="0.25">
      <c r="A7" s="2">
        <v>5</v>
      </c>
      <c r="B7" s="21" t="s">
        <v>56</v>
      </c>
      <c r="C7" t="s">
        <v>16</v>
      </c>
      <c r="D7" s="2">
        <v>4000</v>
      </c>
      <c r="E7" s="2" t="s">
        <v>8</v>
      </c>
      <c r="F7" s="2">
        <v>4000</v>
      </c>
      <c r="G7" s="2">
        <v>0</v>
      </c>
      <c r="H7" s="2" t="s">
        <v>8</v>
      </c>
      <c r="I7" s="2" t="s">
        <v>8</v>
      </c>
      <c r="J7" s="2">
        <f t="shared" si="0"/>
        <v>2</v>
      </c>
      <c r="K7" s="2">
        <f t="shared" si="1"/>
        <v>2000</v>
      </c>
      <c r="L7" s="26">
        <f t="shared" si="2"/>
        <v>2000</v>
      </c>
      <c r="M7" s="26">
        <f t="shared" si="3"/>
        <v>-2000</v>
      </c>
      <c r="N7" s="26">
        <f t="shared" si="4"/>
        <v>0</v>
      </c>
      <c r="O7" s="26">
        <f t="shared" si="5"/>
        <v>0</v>
      </c>
      <c r="P7" s="26" t="str">
        <f t="shared" si="6"/>
        <v>صحیح</v>
      </c>
      <c r="Q7" s="6" t="str">
        <f t="shared" si="7"/>
        <v>سیب زمینی</v>
      </c>
      <c r="R7" s="7">
        <f t="shared" si="8"/>
        <v>-2000</v>
      </c>
      <c r="S7" s="7">
        <f t="shared" si="9"/>
        <v>-2000</v>
      </c>
      <c r="T7" s="7">
        <f t="shared" si="10"/>
        <v>0</v>
      </c>
      <c r="U7" s="7">
        <f t="shared" si="11"/>
        <v>0</v>
      </c>
      <c r="V7" s="2">
        <f t="shared" si="12"/>
        <v>2000</v>
      </c>
      <c r="W7" s="2">
        <f t="shared" si="13"/>
        <v>-2000</v>
      </c>
      <c r="X7" s="2" t="e">
        <f t="shared" si="14"/>
        <v>#VALUE!</v>
      </c>
      <c r="Y7" s="2" t="e">
        <f t="shared" si="15"/>
        <v>#VALUE!</v>
      </c>
    </row>
    <row r="8" spans="1:26" x14ac:dyDescent="0.25">
      <c r="A8" s="2">
        <v>6</v>
      </c>
      <c r="B8" s="21" t="s">
        <v>56</v>
      </c>
      <c r="C8" t="s">
        <v>9</v>
      </c>
      <c r="D8" s="2">
        <v>3000</v>
      </c>
      <c r="E8" s="2" t="s">
        <v>8</v>
      </c>
      <c r="F8" s="2">
        <v>3000</v>
      </c>
      <c r="G8" s="2">
        <v>0</v>
      </c>
      <c r="H8" s="2" t="s">
        <v>8</v>
      </c>
      <c r="I8" s="2" t="s">
        <v>8</v>
      </c>
      <c r="J8" s="2">
        <f t="shared" si="0"/>
        <v>2</v>
      </c>
      <c r="K8" s="2">
        <f t="shared" si="1"/>
        <v>1500</v>
      </c>
      <c r="L8" s="26">
        <f t="shared" si="2"/>
        <v>1500</v>
      </c>
      <c r="M8" s="26">
        <f t="shared" si="3"/>
        <v>-1500</v>
      </c>
      <c r="N8" s="26">
        <f t="shared" si="4"/>
        <v>0</v>
      </c>
      <c r="O8" s="26">
        <f t="shared" si="5"/>
        <v>0</v>
      </c>
      <c r="P8" s="26" t="str">
        <f t="shared" si="6"/>
        <v>صحیح</v>
      </c>
      <c r="Q8" s="6" t="str">
        <f t="shared" si="7"/>
        <v>گوجه</v>
      </c>
      <c r="R8" s="7">
        <f t="shared" si="8"/>
        <v>-1500</v>
      </c>
      <c r="S8" s="7">
        <f t="shared" si="9"/>
        <v>-1500</v>
      </c>
      <c r="T8" s="7">
        <f t="shared" si="10"/>
        <v>0</v>
      </c>
      <c r="U8" s="7">
        <f t="shared" si="11"/>
        <v>0</v>
      </c>
      <c r="V8" s="2">
        <f t="shared" si="12"/>
        <v>1500</v>
      </c>
      <c r="W8" s="2">
        <f t="shared" si="13"/>
        <v>-1500</v>
      </c>
      <c r="X8" s="2" t="e">
        <f t="shared" si="14"/>
        <v>#VALUE!</v>
      </c>
      <c r="Y8" s="2" t="e">
        <f t="shared" si="15"/>
        <v>#VALUE!</v>
      </c>
    </row>
    <row r="9" spans="1:26" s="3" customFormat="1" x14ac:dyDescent="0.25">
      <c r="A9" s="2">
        <v>7</v>
      </c>
      <c r="B9" s="21" t="s">
        <v>56</v>
      </c>
      <c r="C9" s="3" t="s">
        <v>20</v>
      </c>
      <c r="D9" s="4">
        <v>3000</v>
      </c>
      <c r="E9" s="4">
        <v>1</v>
      </c>
      <c r="F9" s="4">
        <v>0</v>
      </c>
      <c r="G9" s="4">
        <v>3000</v>
      </c>
      <c r="H9" s="4" t="s">
        <v>8</v>
      </c>
      <c r="I9" s="4" t="s">
        <v>8</v>
      </c>
      <c r="J9" s="4">
        <f t="shared" si="0"/>
        <v>1</v>
      </c>
      <c r="K9" s="4">
        <f t="shared" si="1"/>
        <v>3000</v>
      </c>
      <c r="L9" s="27">
        <f t="shared" si="2"/>
        <v>-3000</v>
      </c>
      <c r="M9" s="27">
        <f t="shared" si="3"/>
        <v>3000</v>
      </c>
      <c r="N9" s="27">
        <f t="shared" si="4"/>
        <v>0</v>
      </c>
      <c r="O9" s="27">
        <f t="shared" si="5"/>
        <v>0</v>
      </c>
      <c r="P9" s="26" t="str">
        <f t="shared" si="6"/>
        <v>صحیح</v>
      </c>
      <c r="Q9" s="24" t="str">
        <f t="shared" si="7"/>
        <v>انگور</v>
      </c>
      <c r="R9" s="25">
        <f t="shared" si="8"/>
        <v>-3000</v>
      </c>
      <c r="S9" s="25">
        <f t="shared" si="9"/>
        <v>0</v>
      </c>
      <c r="T9" s="25">
        <f t="shared" si="10"/>
        <v>0</v>
      </c>
      <c r="U9" s="25">
        <f t="shared" si="11"/>
        <v>0</v>
      </c>
      <c r="V9" s="4">
        <f t="shared" si="12"/>
        <v>-3000</v>
      </c>
      <c r="W9" s="4">
        <f t="shared" si="13"/>
        <v>3000</v>
      </c>
      <c r="X9" s="4" t="e">
        <f t="shared" si="14"/>
        <v>#VALUE!</v>
      </c>
      <c r="Y9" s="4" t="e">
        <f t="shared" si="15"/>
        <v>#VALUE!</v>
      </c>
    </row>
    <row r="10" spans="1:26" x14ac:dyDescent="0.25">
      <c r="A10" s="2">
        <v>8</v>
      </c>
      <c r="B10" s="21" t="s">
        <v>56</v>
      </c>
      <c r="C10" t="s">
        <v>20</v>
      </c>
      <c r="D10" s="2">
        <v>12000</v>
      </c>
      <c r="E10" s="2" t="s">
        <v>8</v>
      </c>
      <c r="F10" s="2" t="s">
        <v>8</v>
      </c>
      <c r="G10" s="2">
        <v>12000</v>
      </c>
      <c r="H10" s="2" t="s">
        <v>8</v>
      </c>
      <c r="I10" s="2" t="s">
        <v>8</v>
      </c>
      <c r="J10" s="2">
        <f t="shared" si="0"/>
        <v>1</v>
      </c>
      <c r="K10" s="2">
        <f t="shared" si="1"/>
        <v>12000</v>
      </c>
      <c r="L10" s="26">
        <f t="shared" si="2"/>
        <v>0</v>
      </c>
      <c r="M10" s="26">
        <f t="shared" si="3"/>
        <v>0</v>
      </c>
      <c r="N10" s="26">
        <f t="shared" si="4"/>
        <v>0</v>
      </c>
      <c r="O10" s="26">
        <f t="shared" si="5"/>
        <v>0</v>
      </c>
      <c r="P10" s="26" t="str">
        <f t="shared" si="6"/>
        <v>صحیح</v>
      </c>
      <c r="Q10" s="6" t="str">
        <f t="shared" si="7"/>
        <v>انگور</v>
      </c>
      <c r="R10" s="7">
        <f t="shared" si="8"/>
        <v>0</v>
      </c>
      <c r="S10" s="7">
        <f t="shared" si="9"/>
        <v>-12000</v>
      </c>
      <c r="T10" s="7">
        <f t="shared" si="10"/>
        <v>0</v>
      </c>
      <c r="U10" s="7">
        <f t="shared" si="11"/>
        <v>0</v>
      </c>
      <c r="V10" s="2" t="e">
        <f t="shared" si="12"/>
        <v>#VALUE!</v>
      </c>
      <c r="W10" s="2">
        <f t="shared" si="13"/>
        <v>0</v>
      </c>
      <c r="X10" s="2" t="e">
        <f t="shared" si="14"/>
        <v>#VALUE!</v>
      </c>
      <c r="Y10" s="2" t="e">
        <f t="shared" si="15"/>
        <v>#VALUE!</v>
      </c>
    </row>
    <row r="11" spans="1:26" x14ac:dyDescent="0.25">
      <c r="A11" s="2">
        <v>9</v>
      </c>
      <c r="B11" s="21" t="s">
        <v>56</v>
      </c>
      <c r="C11" t="s">
        <v>11</v>
      </c>
      <c r="D11" s="2">
        <v>2500</v>
      </c>
      <c r="E11" s="2" t="s">
        <v>8</v>
      </c>
      <c r="F11" s="2">
        <v>2500</v>
      </c>
      <c r="G11" s="2" t="s">
        <v>8</v>
      </c>
      <c r="H11" s="2" t="s">
        <v>8</v>
      </c>
      <c r="I11" s="2" t="s">
        <v>8</v>
      </c>
      <c r="J11" s="2">
        <f t="shared" si="0"/>
        <v>1</v>
      </c>
      <c r="K11" s="2">
        <f t="shared" si="1"/>
        <v>2500</v>
      </c>
      <c r="L11" s="26">
        <f t="shared" si="2"/>
        <v>0</v>
      </c>
      <c r="M11" s="26">
        <f t="shared" si="3"/>
        <v>0</v>
      </c>
      <c r="N11" s="26">
        <f t="shared" si="4"/>
        <v>0</v>
      </c>
      <c r="O11" s="26">
        <f t="shared" si="5"/>
        <v>0</v>
      </c>
      <c r="P11" s="26" t="str">
        <f t="shared" si="6"/>
        <v>صحیح</v>
      </c>
      <c r="Q11" s="6" t="str">
        <f t="shared" si="7"/>
        <v>بادمجان</v>
      </c>
      <c r="R11" s="7">
        <f t="shared" si="8"/>
        <v>-2500</v>
      </c>
      <c r="S11" s="7">
        <f t="shared" si="9"/>
        <v>0</v>
      </c>
      <c r="T11" s="7">
        <f t="shared" si="10"/>
        <v>0</v>
      </c>
      <c r="U11" s="7">
        <f t="shared" si="11"/>
        <v>0</v>
      </c>
      <c r="V11" s="2">
        <f t="shared" si="12"/>
        <v>0</v>
      </c>
      <c r="W11" s="2" t="e">
        <f t="shared" si="13"/>
        <v>#VALUE!</v>
      </c>
      <c r="X11" s="2" t="e">
        <f t="shared" si="14"/>
        <v>#VALUE!</v>
      </c>
      <c r="Y11" s="2" t="e">
        <f t="shared" si="15"/>
        <v>#VALUE!</v>
      </c>
    </row>
    <row r="12" spans="1:26" x14ac:dyDescent="0.25">
      <c r="A12" s="2">
        <v>10</v>
      </c>
      <c r="B12" s="21" t="s">
        <v>56</v>
      </c>
      <c r="C12" t="s">
        <v>10</v>
      </c>
      <c r="D12" s="2">
        <v>4000</v>
      </c>
      <c r="E12" s="2" t="s">
        <v>8</v>
      </c>
      <c r="F12" s="2">
        <v>4000</v>
      </c>
      <c r="G12" s="2" t="s">
        <v>8</v>
      </c>
      <c r="H12" s="2" t="s">
        <v>8</v>
      </c>
      <c r="I12" s="2" t="s">
        <v>8</v>
      </c>
      <c r="J12" s="2">
        <f t="shared" si="0"/>
        <v>1</v>
      </c>
      <c r="K12" s="2">
        <f t="shared" si="1"/>
        <v>4000</v>
      </c>
      <c r="L12" s="26">
        <f t="shared" si="2"/>
        <v>0</v>
      </c>
      <c r="M12" s="26">
        <f t="shared" si="3"/>
        <v>0</v>
      </c>
      <c r="N12" s="26">
        <f t="shared" si="4"/>
        <v>0</v>
      </c>
      <c r="O12" s="26">
        <f t="shared" si="5"/>
        <v>0</v>
      </c>
      <c r="P12" s="26" t="str">
        <f t="shared" si="6"/>
        <v>صحیح</v>
      </c>
      <c r="Q12" s="6" t="str">
        <f t="shared" si="7"/>
        <v>بامیه</v>
      </c>
      <c r="R12" s="7">
        <f t="shared" si="8"/>
        <v>-4000</v>
      </c>
      <c r="S12" s="7">
        <f t="shared" si="9"/>
        <v>0</v>
      </c>
      <c r="T12" s="7">
        <f t="shared" si="10"/>
        <v>0</v>
      </c>
      <c r="U12" s="7">
        <f t="shared" si="11"/>
        <v>0</v>
      </c>
      <c r="V12" s="2">
        <f t="shared" si="12"/>
        <v>0</v>
      </c>
      <c r="W12" s="2" t="e">
        <f t="shared" si="13"/>
        <v>#VALUE!</v>
      </c>
      <c r="X12" s="2" t="e">
        <f t="shared" si="14"/>
        <v>#VALUE!</v>
      </c>
      <c r="Y12" s="2" t="e">
        <f t="shared" si="15"/>
        <v>#VALUE!</v>
      </c>
    </row>
    <row r="13" spans="1:26" x14ac:dyDescent="0.25">
      <c r="A13" s="2">
        <v>11</v>
      </c>
      <c r="B13" s="21" t="s">
        <v>56</v>
      </c>
      <c r="C13" s="3" t="s">
        <v>12</v>
      </c>
      <c r="D13" s="4">
        <v>5000</v>
      </c>
      <c r="E13" s="4">
        <v>1</v>
      </c>
      <c r="F13" s="4">
        <v>5000</v>
      </c>
      <c r="G13" s="4">
        <v>0</v>
      </c>
      <c r="H13" s="4" t="s">
        <v>8</v>
      </c>
      <c r="I13" s="4" t="s">
        <v>8</v>
      </c>
      <c r="J13" s="4">
        <f t="shared" si="0"/>
        <v>1</v>
      </c>
      <c r="K13" s="4">
        <f t="shared" si="1"/>
        <v>5000</v>
      </c>
      <c r="L13" s="27">
        <f t="shared" si="2"/>
        <v>5000</v>
      </c>
      <c r="M13" s="27">
        <f t="shared" si="3"/>
        <v>-5000</v>
      </c>
      <c r="N13" s="27">
        <f t="shared" si="4"/>
        <v>0</v>
      </c>
      <c r="O13" s="27">
        <f t="shared" si="5"/>
        <v>0</v>
      </c>
      <c r="P13" s="26" t="str">
        <f t="shared" si="6"/>
        <v>صحیح</v>
      </c>
      <c r="Q13" s="24" t="str">
        <f t="shared" si="7"/>
        <v>خیار</v>
      </c>
      <c r="R13" s="25">
        <f t="shared" si="8"/>
        <v>0</v>
      </c>
      <c r="S13" s="25">
        <f t="shared" si="9"/>
        <v>-5000</v>
      </c>
      <c r="T13" s="25">
        <f t="shared" si="10"/>
        <v>0</v>
      </c>
      <c r="U13" s="25">
        <f t="shared" si="11"/>
        <v>0</v>
      </c>
      <c r="V13" s="4">
        <f t="shared" si="12"/>
        <v>5000</v>
      </c>
      <c r="W13" s="4">
        <f t="shared" si="13"/>
        <v>-5000</v>
      </c>
      <c r="X13" s="4" t="e">
        <f t="shared" si="14"/>
        <v>#VALUE!</v>
      </c>
      <c r="Y13" s="4" t="e">
        <f t="shared" si="15"/>
        <v>#VALUE!</v>
      </c>
    </row>
    <row r="14" spans="1:26" s="3" customFormat="1" x14ac:dyDescent="0.25">
      <c r="A14" s="2">
        <v>12</v>
      </c>
      <c r="B14" s="21" t="s">
        <v>56</v>
      </c>
      <c r="C14" s="3" t="s">
        <v>14</v>
      </c>
      <c r="D14" s="4">
        <v>6500</v>
      </c>
      <c r="E14" s="4">
        <v>1</v>
      </c>
      <c r="F14" s="4">
        <v>6500</v>
      </c>
      <c r="G14" s="4">
        <v>0</v>
      </c>
      <c r="H14" s="4" t="s">
        <v>8</v>
      </c>
      <c r="I14" s="4" t="s">
        <v>8</v>
      </c>
      <c r="J14" s="4">
        <f t="shared" si="0"/>
        <v>1</v>
      </c>
      <c r="K14" s="4">
        <f t="shared" si="1"/>
        <v>6500</v>
      </c>
      <c r="L14" s="27">
        <f t="shared" si="2"/>
        <v>6500</v>
      </c>
      <c r="M14" s="27">
        <f t="shared" si="3"/>
        <v>-6500</v>
      </c>
      <c r="N14" s="27">
        <f t="shared" si="4"/>
        <v>0</v>
      </c>
      <c r="O14" s="27">
        <f t="shared" si="5"/>
        <v>0</v>
      </c>
      <c r="P14" s="26" t="str">
        <f t="shared" si="6"/>
        <v>صحیح</v>
      </c>
      <c r="Q14" s="24" t="str">
        <f t="shared" si="7"/>
        <v xml:space="preserve">سیب </v>
      </c>
      <c r="R14" s="25">
        <f t="shared" si="8"/>
        <v>0</v>
      </c>
      <c r="S14" s="25">
        <f t="shared" si="9"/>
        <v>-6500</v>
      </c>
      <c r="T14" s="25">
        <f t="shared" si="10"/>
        <v>0</v>
      </c>
      <c r="U14" s="25">
        <f t="shared" si="11"/>
        <v>0</v>
      </c>
      <c r="V14" s="4">
        <f t="shared" si="12"/>
        <v>6500</v>
      </c>
      <c r="W14" s="4">
        <f t="shared" si="13"/>
        <v>-6500</v>
      </c>
      <c r="X14" s="4" t="e">
        <f t="shared" si="14"/>
        <v>#VALUE!</v>
      </c>
      <c r="Y14" s="4" t="e">
        <f t="shared" si="15"/>
        <v>#VALUE!</v>
      </c>
    </row>
    <row r="15" spans="1:26" x14ac:dyDescent="0.25">
      <c r="A15" s="2">
        <v>13</v>
      </c>
      <c r="B15" s="21" t="s">
        <v>56</v>
      </c>
      <c r="C15" t="s">
        <v>17</v>
      </c>
      <c r="D15" s="2">
        <v>500</v>
      </c>
      <c r="E15" s="2" t="s">
        <v>8</v>
      </c>
      <c r="F15" s="2">
        <v>500</v>
      </c>
      <c r="G15" s="2" t="s">
        <v>8</v>
      </c>
      <c r="H15" s="2" t="s">
        <v>8</v>
      </c>
      <c r="I15" s="2" t="s">
        <v>8</v>
      </c>
      <c r="J15" s="2">
        <f t="shared" si="0"/>
        <v>1</v>
      </c>
      <c r="K15" s="2">
        <f t="shared" si="1"/>
        <v>500</v>
      </c>
      <c r="L15" s="26">
        <f t="shared" si="2"/>
        <v>0</v>
      </c>
      <c r="M15" s="26">
        <f t="shared" si="3"/>
        <v>0</v>
      </c>
      <c r="N15" s="26">
        <f t="shared" si="4"/>
        <v>0</v>
      </c>
      <c r="O15" s="26">
        <f t="shared" si="5"/>
        <v>0</v>
      </c>
      <c r="P15" s="26" t="str">
        <f t="shared" si="6"/>
        <v>صحیح</v>
      </c>
      <c r="Q15" s="6" t="str">
        <f t="shared" si="7"/>
        <v>شوید</v>
      </c>
      <c r="R15" s="7">
        <f t="shared" si="8"/>
        <v>-500</v>
      </c>
      <c r="S15" s="7">
        <f t="shared" si="9"/>
        <v>0</v>
      </c>
      <c r="T15" s="7">
        <f t="shared" si="10"/>
        <v>0</v>
      </c>
      <c r="U15" s="7">
        <f t="shared" si="11"/>
        <v>0</v>
      </c>
      <c r="V15" s="2">
        <f t="shared" si="12"/>
        <v>0</v>
      </c>
      <c r="W15" s="2" t="e">
        <f t="shared" si="13"/>
        <v>#VALUE!</v>
      </c>
      <c r="X15" s="2" t="e">
        <f t="shared" si="14"/>
        <v>#VALUE!</v>
      </c>
      <c r="Y15" s="2" t="e">
        <f t="shared" si="15"/>
        <v>#VALUE!</v>
      </c>
    </row>
    <row r="16" spans="1:26" x14ac:dyDescent="0.25">
      <c r="A16" s="2">
        <v>14</v>
      </c>
      <c r="B16" s="21" t="s">
        <v>56</v>
      </c>
      <c r="C16" t="s">
        <v>15</v>
      </c>
      <c r="D16" s="2">
        <v>1500</v>
      </c>
      <c r="E16" s="2" t="s">
        <v>8</v>
      </c>
      <c r="F16" s="2">
        <v>1500</v>
      </c>
      <c r="G16" s="2" t="s">
        <v>8</v>
      </c>
      <c r="H16" s="2" t="s">
        <v>8</v>
      </c>
      <c r="I16" s="2" t="s">
        <v>8</v>
      </c>
      <c r="J16" s="2">
        <f t="shared" si="0"/>
        <v>1</v>
      </c>
      <c r="K16" s="2">
        <f t="shared" si="1"/>
        <v>1500</v>
      </c>
      <c r="L16" s="26">
        <f t="shared" si="2"/>
        <v>0</v>
      </c>
      <c r="M16" s="26">
        <f t="shared" si="3"/>
        <v>0</v>
      </c>
      <c r="N16" s="26">
        <f t="shared" si="4"/>
        <v>0</v>
      </c>
      <c r="O16" s="26">
        <f t="shared" si="5"/>
        <v>0</v>
      </c>
      <c r="P16" s="26" t="str">
        <f t="shared" si="6"/>
        <v>صحیح</v>
      </c>
      <c r="Q16" s="6" t="str">
        <f t="shared" si="7"/>
        <v>هویج</v>
      </c>
      <c r="R16" s="7">
        <f t="shared" si="8"/>
        <v>-1500</v>
      </c>
      <c r="S16" s="7">
        <f t="shared" si="9"/>
        <v>0</v>
      </c>
      <c r="T16" s="7">
        <f t="shared" si="10"/>
        <v>0</v>
      </c>
      <c r="U16" s="7">
        <f t="shared" si="11"/>
        <v>0</v>
      </c>
      <c r="V16" s="2">
        <f t="shared" si="12"/>
        <v>0</v>
      </c>
      <c r="W16" s="2" t="e">
        <f t="shared" si="13"/>
        <v>#VALUE!</v>
      </c>
      <c r="X16" s="2" t="e">
        <f t="shared" si="14"/>
        <v>#VALUE!</v>
      </c>
      <c r="Y16" s="2" t="e">
        <f t="shared" si="15"/>
        <v>#VALUE!</v>
      </c>
    </row>
    <row r="17" spans="1:25" x14ac:dyDescent="0.25">
      <c r="A17" s="22">
        <v>14.5</v>
      </c>
      <c r="B17" s="28" t="s">
        <v>59</v>
      </c>
      <c r="C17" s="23" t="s">
        <v>68</v>
      </c>
      <c r="D17" s="22"/>
      <c r="E17" s="22"/>
      <c r="F17" s="22"/>
      <c r="G17" s="22"/>
      <c r="H17" s="22"/>
      <c r="I17" s="22"/>
      <c r="J17" s="22">
        <f t="shared" si="0"/>
        <v>0</v>
      </c>
      <c r="K17" s="22">
        <f t="shared" si="1"/>
        <v>0</v>
      </c>
      <c r="L17" s="22">
        <f t="shared" si="2"/>
        <v>0</v>
      </c>
      <c r="M17" s="22">
        <f t="shared" si="3"/>
        <v>0</v>
      </c>
      <c r="N17" s="22">
        <f t="shared" si="4"/>
        <v>0</v>
      </c>
      <c r="O17" s="22">
        <f t="shared" si="5"/>
        <v>0</v>
      </c>
      <c r="P17" s="22" t="str">
        <f t="shared" si="6"/>
        <v>صحیح</v>
      </c>
      <c r="Q17" s="23" t="str">
        <f t="shared" si="7"/>
        <v>هزینه های آبگوشت</v>
      </c>
      <c r="R17" s="22">
        <f t="shared" si="8"/>
        <v>0</v>
      </c>
      <c r="S17" s="22">
        <f t="shared" si="9"/>
        <v>0</v>
      </c>
      <c r="T17" s="22">
        <f t="shared" si="10"/>
        <v>0</v>
      </c>
      <c r="U17" s="22">
        <f t="shared" si="11"/>
        <v>0</v>
      </c>
      <c r="V17" s="22">
        <f t="shared" si="12"/>
        <v>0</v>
      </c>
      <c r="W17" s="22">
        <f t="shared" si="13"/>
        <v>0</v>
      </c>
      <c r="X17" s="22">
        <f t="shared" si="14"/>
        <v>0</v>
      </c>
      <c r="Y17" s="22">
        <f t="shared" si="15"/>
        <v>0</v>
      </c>
    </row>
    <row r="18" spans="1:25" x14ac:dyDescent="0.25">
      <c r="A18" s="2">
        <v>15</v>
      </c>
      <c r="B18" s="28" t="s">
        <v>59</v>
      </c>
      <c r="C18" t="s">
        <v>60</v>
      </c>
      <c r="D18" s="9">
        <v>13500</v>
      </c>
      <c r="E18" s="9"/>
      <c r="F18" s="9" t="s">
        <v>8</v>
      </c>
      <c r="G18" s="9">
        <v>0</v>
      </c>
      <c r="H18" s="9">
        <v>0</v>
      </c>
      <c r="I18" s="9">
        <v>13500</v>
      </c>
      <c r="J18" s="9">
        <f t="shared" si="0"/>
        <v>3</v>
      </c>
      <c r="K18" s="9">
        <f t="shared" si="1"/>
        <v>4500</v>
      </c>
      <c r="L18" s="26">
        <f t="shared" si="2"/>
        <v>0</v>
      </c>
      <c r="M18" s="26">
        <f t="shared" si="3"/>
        <v>-4500</v>
      </c>
      <c r="N18" s="26">
        <f t="shared" si="4"/>
        <v>-4500</v>
      </c>
      <c r="O18" s="26">
        <f t="shared" si="5"/>
        <v>9000</v>
      </c>
      <c r="P18" s="26" t="str">
        <f t="shared" si="6"/>
        <v>صحیح</v>
      </c>
      <c r="Q18" s="6" t="str">
        <f t="shared" si="7"/>
        <v>گوجه و سیب‌زمینی</v>
      </c>
      <c r="R18" s="7">
        <f t="shared" si="8"/>
        <v>0</v>
      </c>
      <c r="S18" s="7">
        <f t="shared" si="9"/>
        <v>-4500</v>
      </c>
      <c r="T18" s="7">
        <f t="shared" si="10"/>
        <v>-4500</v>
      </c>
      <c r="U18" s="7">
        <f t="shared" si="11"/>
        <v>-4500</v>
      </c>
      <c r="V18" s="9" t="e">
        <f t="shared" si="12"/>
        <v>#VALUE!</v>
      </c>
      <c r="W18" s="9">
        <f t="shared" si="13"/>
        <v>-4500</v>
      </c>
      <c r="X18" s="9">
        <f t="shared" si="14"/>
        <v>-4500</v>
      </c>
      <c r="Y18" s="9">
        <f t="shared" si="15"/>
        <v>9000</v>
      </c>
    </row>
    <row r="19" spans="1:25" x14ac:dyDescent="0.25">
      <c r="A19" s="2">
        <v>16</v>
      </c>
      <c r="B19" s="28" t="s">
        <v>59</v>
      </c>
      <c r="C19" t="s">
        <v>61</v>
      </c>
      <c r="D19" s="9">
        <v>8500</v>
      </c>
      <c r="E19" s="9"/>
      <c r="F19" s="9" t="s">
        <v>8</v>
      </c>
      <c r="G19" s="9">
        <v>0</v>
      </c>
      <c r="H19" s="9">
        <v>0</v>
      </c>
      <c r="I19" s="9">
        <v>8500</v>
      </c>
      <c r="J19" s="9">
        <f t="shared" si="0"/>
        <v>3</v>
      </c>
      <c r="K19" s="9">
        <f t="shared" si="1"/>
        <v>2833.3333333333335</v>
      </c>
      <c r="L19" s="26">
        <f t="shared" si="2"/>
        <v>0</v>
      </c>
      <c r="M19" s="26">
        <f t="shared" si="3"/>
        <v>-2833.3333333333335</v>
      </c>
      <c r="N19" s="26">
        <f t="shared" si="4"/>
        <v>-2833.3333333333335</v>
      </c>
      <c r="O19" s="26">
        <f t="shared" si="5"/>
        <v>5666.6666666666661</v>
      </c>
      <c r="P19" s="26" t="str">
        <f t="shared" si="6"/>
        <v>صحیح</v>
      </c>
      <c r="Q19" s="6" t="str">
        <f t="shared" si="7"/>
        <v>نخود</v>
      </c>
      <c r="R19" s="7">
        <f t="shared" si="8"/>
        <v>0</v>
      </c>
      <c r="S19" s="7">
        <f t="shared" si="9"/>
        <v>-2833.3333333333335</v>
      </c>
      <c r="T19" s="7">
        <f t="shared" si="10"/>
        <v>-2833.3333333333335</v>
      </c>
      <c r="U19" s="7">
        <f t="shared" si="11"/>
        <v>-2833.3333333333335</v>
      </c>
      <c r="V19" s="9" t="e">
        <f t="shared" si="12"/>
        <v>#VALUE!</v>
      </c>
      <c r="W19" s="9">
        <f t="shared" si="13"/>
        <v>-2833.3333333333335</v>
      </c>
      <c r="X19" s="9">
        <f t="shared" si="14"/>
        <v>-2833.3333333333335</v>
      </c>
      <c r="Y19" s="9">
        <f t="shared" si="15"/>
        <v>5666.6666666666661</v>
      </c>
    </row>
    <row r="20" spans="1:25" x14ac:dyDescent="0.25">
      <c r="A20" s="2">
        <v>17</v>
      </c>
      <c r="B20" s="28" t="s">
        <v>59</v>
      </c>
      <c r="C20" t="s">
        <v>62</v>
      </c>
      <c r="D20" s="9">
        <v>1500</v>
      </c>
      <c r="E20" s="9"/>
      <c r="F20" s="9" t="s">
        <v>8</v>
      </c>
      <c r="G20" s="9">
        <v>0</v>
      </c>
      <c r="H20" s="9">
        <v>0</v>
      </c>
      <c r="I20" s="9">
        <v>1500</v>
      </c>
      <c r="J20" s="9">
        <f t="shared" si="0"/>
        <v>3</v>
      </c>
      <c r="K20" s="9">
        <f t="shared" si="1"/>
        <v>500</v>
      </c>
      <c r="L20" s="26">
        <f t="shared" si="2"/>
        <v>0</v>
      </c>
      <c r="M20" s="26">
        <f t="shared" si="3"/>
        <v>-500</v>
      </c>
      <c r="N20" s="26">
        <f t="shared" si="4"/>
        <v>-500</v>
      </c>
      <c r="O20" s="26">
        <f t="shared" si="5"/>
        <v>1000</v>
      </c>
      <c r="P20" s="26" t="str">
        <f t="shared" si="6"/>
        <v>صحیح</v>
      </c>
      <c r="Q20" s="6" t="str">
        <f t="shared" si="7"/>
        <v>نون</v>
      </c>
      <c r="R20" s="7">
        <f t="shared" si="8"/>
        <v>0</v>
      </c>
      <c r="S20" s="7">
        <f t="shared" si="9"/>
        <v>-500</v>
      </c>
      <c r="T20" s="7">
        <f t="shared" si="10"/>
        <v>-500</v>
      </c>
      <c r="U20" s="7">
        <f t="shared" si="11"/>
        <v>-500</v>
      </c>
      <c r="V20" s="9" t="e">
        <f t="shared" si="12"/>
        <v>#VALUE!</v>
      </c>
      <c r="W20" s="9">
        <f t="shared" si="13"/>
        <v>-500</v>
      </c>
      <c r="X20" s="9">
        <f t="shared" si="14"/>
        <v>-500</v>
      </c>
      <c r="Y20" s="9">
        <f t="shared" si="15"/>
        <v>1000</v>
      </c>
    </row>
    <row r="21" spans="1:25" x14ac:dyDescent="0.25">
      <c r="A21" s="2">
        <v>18</v>
      </c>
      <c r="B21" s="28" t="s">
        <v>59</v>
      </c>
      <c r="C21" t="s">
        <v>63</v>
      </c>
      <c r="D21" s="9">
        <v>13145</v>
      </c>
      <c r="E21" s="9"/>
      <c r="F21" s="9">
        <v>0</v>
      </c>
      <c r="G21" s="9">
        <v>13145</v>
      </c>
      <c r="H21" s="9">
        <v>0</v>
      </c>
      <c r="I21" s="9">
        <v>0</v>
      </c>
      <c r="J21" s="9">
        <f t="shared" si="0"/>
        <v>4</v>
      </c>
      <c r="K21" s="9">
        <f t="shared" si="1"/>
        <v>3286.25</v>
      </c>
      <c r="L21" s="26">
        <f t="shared" si="2"/>
        <v>-3286.25</v>
      </c>
      <c r="M21" s="26">
        <f t="shared" si="3"/>
        <v>9858.75</v>
      </c>
      <c r="N21" s="26">
        <f t="shared" si="4"/>
        <v>-3286.25</v>
      </c>
      <c r="O21" s="26">
        <f t="shared" si="5"/>
        <v>-3286.25</v>
      </c>
      <c r="P21" s="26" t="str">
        <f t="shared" si="6"/>
        <v>صحیح</v>
      </c>
      <c r="Q21" s="6" t="str">
        <f t="shared" si="7"/>
        <v>لوبیا</v>
      </c>
      <c r="R21" s="7">
        <f t="shared" si="8"/>
        <v>-3286.25</v>
      </c>
      <c r="S21" s="7">
        <f t="shared" si="9"/>
        <v>-3286.25</v>
      </c>
      <c r="T21" s="7">
        <f t="shared" si="10"/>
        <v>-3286.25</v>
      </c>
      <c r="U21" s="7">
        <f t="shared" si="11"/>
        <v>-3286.25</v>
      </c>
      <c r="V21" s="9">
        <f t="shared" si="12"/>
        <v>-3286.25</v>
      </c>
      <c r="W21" s="9">
        <f t="shared" si="13"/>
        <v>9858.75</v>
      </c>
      <c r="X21" s="9">
        <f t="shared" si="14"/>
        <v>-3286.25</v>
      </c>
      <c r="Y21" s="9">
        <f t="shared" si="15"/>
        <v>-3286.25</v>
      </c>
    </row>
    <row r="22" spans="1:25" x14ac:dyDescent="0.25">
      <c r="A22" s="2">
        <v>19</v>
      </c>
      <c r="B22" s="28" t="s">
        <v>59</v>
      </c>
      <c r="C22" t="s">
        <v>64</v>
      </c>
      <c r="D22" s="9" t="s">
        <v>65</v>
      </c>
      <c r="E22" s="9"/>
      <c r="F22" s="9" t="s">
        <v>65</v>
      </c>
      <c r="G22" s="9">
        <v>0</v>
      </c>
      <c r="H22" s="9">
        <v>0</v>
      </c>
      <c r="I22" s="9">
        <v>0</v>
      </c>
      <c r="J22" s="9">
        <f t="shared" si="0"/>
        <v>3</v>
      </c>
      <c r="K22" s="9" t="e">
        <f t="shared" si="1"/>
        <v>#VALUE!</v>
      </c>
      <c r="L22" s="26">
        <f t="shared" si="2"/>
        <v>0</v>
      </c>
      <c r="M22" s="26">
        <f t="shared" si="3"/>
        <v>0</v>
      </c>
      <c r="N22" s="26">
        <f t="shared" si="4"/>
        <v>0</v>
      </c>
      <c r="O22" s="26">
        <f t="shared" si="5"/>
        <v>0</v>
      </c>
      <c r="P22" s="26" t="str">
        <f t="shared" si="6"/>
        <v>صحیح</v>
      </c>
      <c r="Q22" s="6" t="str">
        <f t="shared" si="7"/>
        <v>سیر</v>
      </c>
      <c r="R22" s="7">
        <f t="shared" si="8"/>
        <v>0</v>
      </c>
      <c r="S22" s="7">
        <f t="shared" si="9"/>
        <v>0</v>
      </c>
      <c r="T22" s="7">
        <f t="shared" si="10"/>
        <v>0</v>
      </c>
      <c r="U22" s="7">
        <f t="shared" si="11"/>
        <v>0</v>
      </c>
      <c r="V22" s="9" t="e">
        <f t="shared" si="12"/>
        <v>#VALUE!</v>
      </c>
      <c r="W22" s="9" t="e">
        <f t="shared" si="13"/>
        <v>#VALUE!</v>
      </c>
      <c r="X22" s="9" t="e">
        <f t="shared" si="14"/>
        <v>#VALUE!</v>
      </c>
      <c r="Y22" s="9" t="e">
        <f t="shared" si="15"/>
        <v>#VALUE!</v>
      </c>
    </row>
    <row r="23" spans="1:25" x14ac:dyDescent="0.25">
      <c r="A23" s="2">
        <v>20</v>
      </c>
      <c r="B23" s="28" t="s">
        <v>59</v>
      </c>
      <c r="C23" t="s">
        <v>67</v>
      </c>
      <c r="D23" s="9">
        <v>10000</v>
      </c>
      <c r="E23" s="9"/>
      <c r="F23" s="9" t="s">
        <v>8</v>
      </c>
      <c r="G23" s="9">
        <v>10000</v>
      </c>
      <c r="H23" s="9">
        <v>0</v>
      </c>
      <c r="I23" s="9">
        <v>0</v>
      </c>
      <c r="J23" s="9">
        <f t="shared" si="0"/>
        <v>3</v>
      </c>
      <c r="K23" s="9">
        <f t="shared" si="1"/>
        <v>3333.3333333333335</v>
      </c>
      <c r="L23" s="26">
        <f t="shared" si="2"/>
        <v>0</v>
      </c>
      <c r="M23" s="26">
        <f t="shared" si="3"/>
        <v>6666.6666666666661</v>
      </c>
      <c r="N23" s="26">
        <f t="shared" si="4"/>
        <v>-3333.3333333333335</v>
      </c>
      <c r="O23" s="26">
        <f t="shared" si="5"/>
        <v>-3333.3333333333335</v>
      </c>
      <c r="P23" s="26" t="str">
        <f t="shared" si="6"/>
        <v>صحیح</v>
      </c>
      <c r="Q23" s="6" t="str">
        <f t="shared" si="7"/>
        <v>نان و دوغ</v>
      </c>
      <c r="R23" s="7">
        <f t="shared" si="8"/>
        <v>0</v>
      </c>
      <c r="S23" s="7">
        <f t="shared" si="9"/>
        <v>-3333.3333333333335</v>
      </c>
      <c r="T23" s="7">
        <f t="shared" si="10"/>
        <v>-3333.3333333333335</v>
      </c>
      <c r="U23" s="7">
        <f t="shared" si="11"/>
        <v>-3333.3333333333335</v>
      </c>
      <c r="V23" s="9" t="e">
        <f t="shared" si="12"/>
        <v>#VALUE!</v>
      </c>
      <c r="W23" s="9">
        <f t="shared" si="13"/>
        <v>6666.6666666666661</v>
      </c>
      <c r="X23" s="9">
        <f t="shared" si="14"/>
        <v>-3333.3333333333335</v>
      </c>
      <c r="Y23" s="9">
        <f t="shared" si="15"/>
        <v>-3333.3333333333335</v>
      </c>
    </row>
    <row r="24" spans="1:25" x14ac:dyDescent="0.25">
      <c r="A24" s="2">
        <v>21</v>
      </c>
      <c r="B24" s="29"/>
      <c r="C24" t="s">
        <v>69</v>
      </c>
      <c r="D24" s="9">
        <v>4000</v>
      </c>
      <c r="E24" s="9">
        <v>1</v>
      </c>
      <c r="F24" s="9" t="s">
        <v>8</v>
      </c>
      <c r="G24" s="9">
        <v>0</v>
      </c>
      <c r="H24" s="9" t="s">
        <v>8</v>
      </c>
      <c r="I24" s="9">
        <v>4000</v>
      </c>
      <c r="J24" s="9">
        <f t="shared" si="0"/>
        <v>1</v>
      </c>
      <c r="K24" s="9">
        <f t="shared" si="1"/>
        <v>4000</v>
      </c>
      <c r="L24" s="26">
        <f t="shared" si="2"/>
        <v>0</v>
      </c>
      <c r="M24" s="26">
        <f t="shared" si="3"/>
        <v>-4000</v>
      </c>
      <c r="N24" s="26">
        <f t="shared" si="4"/>
        <v>0</v>
      </c>
      <c r="O24" s="26">
        <f t="shared" si="5"/>
        <v>4000</v>
      </c>
      <c r="P24" s="26" t="str">
        <f t="shared" si="6"/>
        <v>صحیح</v>
      </c>
      <c r="Q24" s="6" t="str">
        <f t="shared" si="7"/>
        <v>آش پنجشنبه</v>
      </c>
      <c r="R24" s="7">
        <f t="shared" si="8"/>
        <v>0</v>
      </c>
      <c r="S24" s="7">
        <f t="shared" si="9"/>
        <v>-4000</v>
      </c>
      <c r="T24" s="7">
        <f t="shared" si="10"/>
        <v>0</v>
      </c>
      <c r="U24" s="7">
        <f t="shared" si="11"/>
        <v>0</v>
      </c>
      <c r="V24" s="9" t="e">
        <f t="shared" si="12"/>
        <v>#VALUE!</v>
      </c>
      <c r="W24" s="9">
        <f t="shared" si="13"/>
        <v>-4000</v>
      </c>
      <c r="X24" s="9" t="e">
        <f t="shared" si="14"/>
        <v>#VALUE!</v>
      </c>
      <c r="Y24" s="9">
        <f t="shared" si="15"/>
        <v>4000</v>
      </c>
    </row>
    <row r="25" spans="1:25" x14ac:dyDescent="0.25">
      <c r="A25" s="2"/>
      <c r="B25" s="29"/>
      <c r="D25" s="9"/>
      <c r="E25" s="9"/>
      <c r="F25" s="9"/>
      <c r="G25" s="9"/>
      <c r="H25" s="9"/>
      <c r="I25" s="9"/>
      <c r="J25" s="9">
        <f t="shared" si="0"/>
        <v>0</v>
      </c>
      <c r="K25" s="9">
        <f t="shared" si="1"/>
        <v>0</v>
      </c>
      <c r="L25" s="26">
        <f t="shared" si="2"/>
        <v>0</v>
      </c>
      <c r="M25" s="26">
        <f t="shared" si="3"/>
        <v>0</v>
      </c>
      <c r="N25" s="26">
        <f t="shared" si="4"/>
        <v>0</v>
      </c>
      <c r="O25" s="26">
        <f t="shared" si="5"/>
        <v>0</v>
      </c>
      <c r="P25" s="26" t="str">
        <f t="shared" si="6"/>
        <v>صحیح</v>
      </c>
      <c r="Q25" s="6">
        <f t="shared" si="7"/>
        <v>0</v>
      </c>
      <c r="R25" s="7">
        <f t="shared" si="8"/>
        <v>0</v>
      </c>
      <c r="S25" s="7">
        <f t="shared" si="9"/>
        <v>0</v>
      </c>
      <c r="T25" s="7">
        <f t="shared" si="10"/>
        <v>0</v>
      </c>
      <c r="U25" s="7">
        <f t="shared" si="11"/>
        <v>0</v>
      </c>
      <c r="V25" s="9">
        <f t="shared" si="12"/>
        <v>0</v>
      </c>
      <c r="W25" s="9">
        <f t="shared" si="13"/>
        <v>0</v>
      </c>
      <c r="X25" s="9">
        <f t="shared" si="14"/>
        <v>0</v>
      </c>
      <c r="Y25" s="9">
        <f t="shared" si="15"/>
        <v>0</v>
      </c>
    </row>
    <row r="26" spans="1:25" x14ac:dyDescent="0.25">
      <c r="A26" s="2"/>
      <c r="B26" s="29"/>
      <c r="D26" s="9"/>
      <c r="E26" s="9"/>
      <c r="F26" s="9"/>
      <c r="G26" s="9"/>
      <c r="H26" s="9"/>
      <c r="I26" s="9"/>
      <c r="J26" s="9">
        <f t="shared" si="0"/>
        <v>0</v>
      </c>
      <c r="K26" s="9">
        <f t="shared" si="1"/>
        <v>0</v>
      </c>
      <c r="L26" s="26">
        <f t="shared" si="2"/>
        <v>0</v>
      </c>
      <c r="M26" s="26">
        <f t="shared" si="3"/>
        <v>0</v>
      </c>
      <c r="N26" s="26">
        <f t="shared" si="4"/>
        <v>0</v>
      </c>
      <c r="O26" s="26">
        <f t="shared" si="5"/>
        <v>0</v>
      </c>
      <c r="P26" s="26" t="str">
        <f t="shared" si="6"/>
        <v>صحیح</v>
      </c>
      <c r="Q26" s="6">
        <f t="shared" si="7"/>
        <v>0</v>
      </c>
      <c r="R26" s="7">
        <f t="shared" si="8"/>
        <v>0</v>
      </c>
      <c r="S26" s="7">
        <f t="shared" si="9"/>
        <v>0</v>
      </c>
      <c r="T26" s="7">
        <f t="shared" si="10"/>
        <v>0</v>
      </c>
      <c r="U26" s="7">
        <f t="shared" si="11"/>
        <v>0</v>
      </c>
      <c r="V26" s="9">
        <f t="shared" si="12"/>
        <v>0</v>
      </c>
      <c r="W26" s="9">
        <f t="shared" si="13"/>
        <v>0</v>
      </c>
      <c r="X26" s="9">
        <f t="shared" si="14"/>
        <v>0</v>
      </c>
      <c r="Y26" s="9">
        <f t="shared" si="15"/>
        <v>0</v>
      </c>
    </row>
    <row r="27" spans="1:25" x14ac:dyDescent="0.25">
      <c r="A27" s="2"/>
      <c r="B27" s="29"/>
      <c r="D27" s="9"/>
      <c r="E27" s="9"/>
      <c r="F27" s="9"/>
      <c r="G27" s="9"/>
      <c r="H27" s="9"/>
      <c r="I27" s="9"/>
      <c r="J27" s="9">
        <f t="shared" si="0"/>
        <v>0</v>
      </c>
      <c r="K27" s="9">
        <f t="shared" si="1"/>
        <v>0</v>
      </c>
      <c r="L27" s="26">
        <f t="shared" si="2"/>
        <v>0</v>
      </c>
      <c r="M27" s="26">
        <f t="shared" si="3"/>
        <v>0</v>
      </c>
      <c r="N27" s="26">
        <f t="shared" si="4"/>
        <v>0</v>
      </c>
      <c r="O27" s="26">
        <f t="shared" si="5"/>
        <v>0</v>
      </c>
      <c r="P27" s="26" t="str">
        <f t="shared" si="6"/>
        <v>صحیح</v>
      </c>
      <c r="Q27" s="6">
        <f t="shared" si="7"/>
        <v>0</v>
      </c>
      <c r="R27" s="7">
        <f t="shared" si="8"/>
        <v>0</v>
      </c>
      <c r="S27" s="7">
        <f t="shared" si="9"/>
        <v>0</v>
      </c>
      <c r="T27" s="7">
        <f t="shared" si="10"/>
        <v>0</v>
      </c>
      <c r="U27" s="7">
        <f t="shared" si="11"/>
        <v>0</v>
      </c>
      <c r="V27" s="9">
        <f t="shared" si="12"/>
        <v>0</v>
      </c>
      <c r="W27" s="9">
        <f t="shared" si="13"/>
        <v>0</v>
      </c>
      <c r="X27" s="9">
        <f t="shared" si="14"/>
        <v>0</v>
      </c>
      <c r="Y27" s="9">
        <f t="shared" si="15"/>
        <v>0</v>
      </c>
    </row>
    <row r="28" spans="1:25" x14ac:dyDescent="0.25">
      <c r="A28" s="2"/>
      <c r="B28" s="29"/>
      <c r="D28" s="9"/>
      <c r="E28" s="9"/>
      <c r="F28" s="9"/>
      <c r="G28" s="9"/>
      <c r="H28" s="9"/>
      <c r="I28" s="9"/>
      <c r="J28" s="9">
        <f t="shared" si="0"/>
        <v>0</v>
      </c>
      <c r="K28" s="9">
        <f t="shared" si="1"/>
        <v>0</v>
      </c>
      <c r="L28" s="26">
        <f t="shared" si="2"/>
        <v>0</v>
      </c>
      <c r="M28" s="26">
        <f t="shared" si="3"/>
        <v>0</v>
      </c>
      <c r="N28" s="26">
        <f t="shared" si="4"/>
        <v>0</v>
      </c>
      <c r="O28" s="26">
        <f t="shared" si="5"/>
        <v>0</v>
      </c>
      <c r="P28" s="26" t="str">
        <f t="shared" si="6"/>
        <v>صحیح</v>
      </c>
      <c r="Q28" s="6">
        <f t="shared" si="7"/>
        <v>0</v>
      </c>
      <c r="R28" s="7">
        <f t="shared" si="8"/>
        <v>0</v>
      </c>
      <c r="S28" s="7">
        <f t="shared" si="9"/>
        <v>0</v>
      </c>
      <c r="T28" s="7">
        <f t="shared" si="10"/>
        <v>0</v>
      </c>
      <c r="U28" s="7">
        <f t="shared" si="11"/>
        <v>0</v>
      </c>
      <c r="V28" s="9">
        <f t="shared" si="12"/>
        <v>0</v>
      </c>
      <c r="W28" s="9">
        <f t="shared" si="13"/>
        <v>0</v>
      </c>
      <c r="X28" s="9">
        <f t="shared" si="14"/>
        <v>0</v>
      </c>
      <c r="Y28" s="9">
        <f t="shared" si="15"/>
        <v>0</v>
      </c>
    </row>
    <row r="29" spans="1:25" x14ac:dyDescent="0.25">
      <c r="A29" s="2"/>
      <c r="B29" s="29"/>
      <c r="D29" s="9"/>
      <c r="E29" s="9"/>
      <c r="F29" s="9"/>
      <c r="G29" s="9"/>
      <c r="H29" s="9"/>
      <c r="I29" s="9"/>
      <c r="J29" s="9">
        <f t="shared" si="0"/>
        <v>0</v>
      </c>
      <c r="K29" s="9">
        <f t="shared" si="1"/>
        <v>0</v>
      </c>
      <c r="L29" s="26">
        <f t="shared" si="2"/>
        <v>0</v>
      </c>
      <c r="M29" s="26">
        <f t="shared" si="3"/>
        <v>0</v>
      </c>
      <c r="N29" s="26">
        <f t="shared" si="4"/>
        <v>0</v>
      </c>
      <c r="O29" s="26">
        <f t="shared" si="5"/>
        <v>0</v>
      </c>
      <c r="P29" s="26" t="str">
        <f t="shared" si="6"/>
        <v>صحیح</v>
      </c>
      <c r="Q29" s="6">
        <f t="shared" si="7"/>
        <v>0</v>
      </c>
      <c r="R29" s="7">
        <f t="shared" si="8"/>
        <v>0</v>
      </c>
      <c r="S29" s="7">
        <f t="shared" si="9"/>
        <v>0</v>
      </c>
      <c r="T29" s="7">
        <f t="shared" si="10"/>
        <v>0</v>
      </c>
      <c r="U29" s="7">
        <f t="shared" si="11"/>
        <v>0</v>
      </c>
      <c r="V29" s="9">
        <f t="shared" si="12"/>
        <v>0</v>
      </c>
      <c r="W29" s="9">
        <f t="shared" si="13"/>
        <v>0</v>
      </c>
      <c r="X29" s="9">
        <f t="shared" si="14"/>
        <v>0</v>
      </c>
      <c r="Y29" s="9">
        <f t="shared" si="15"/>
        <v>0</v>
      </c>
    </row>
    <row r="30" spans="1:25" x14ac:dyDescent="0.25">
      <c r="A30" s="2"/>
      <c r="B30" s="29"/>
      <c r="D30" s="9"/>
      <c r="E30" s="9"/>
      <c r="F30" s="9"/>
      <c r="G30" s="9"/>
      <c r="H30" s="9"/>
      <c r="I30" s="9"/>
      <c r="J30" s="9">
        <f t="shared" si="0"/>
        <v>0</v>
      </c>
      <c r="K30" s="9">
        <f t="shared" si="1"/>
        <v>0</v>
      </c>
      <c r="L30" s="26">
        <f t="shared" si="2"/>
        <v>0</v>
      </c>
      <c r="M30" s="26">
        <f t="shared" si="3"/>
        <v>0</v>
      </c>
      <c r="N30" s="26">
        <f t="shared" si="4"/>
        <v>0</v>
      </c>
      <c r="O30" s="26">
        <f t="shared" si="5"/>
        <v>0</v>
      </c>
      <c r="P30" s="26" t="str">
        <f t="shared" si="6"/>
        <v>صحیح</v>
      </c>
      <c r="Q30" s="6">
        <f t="shared" si="7"/>
        <v>0</v>
      </c>
      <c r="R30" s="7">
        <f t="shared" si="8"/>
        <v>0</v>
      </c>
      <c r="S30" s="7">
        <f t="shared" si="9"/>
        <v>0</v>
      </c>
      <c r="T30" s="7">
        <f t="shared" si="10"/>
        <v>0</v>
      </c>
      <c r="U30" s="7">
        <f t="shared" si="11"/>
        <v>0</v>
      </c>
      <c r="V30" s="9">
        <f t="shared" si="12"/>
        <v>0</v>
      </c>
      <c r="W30" s="9">
        <f t="shared" si="13"/>
        <v>0</v>
      </c>
      <c r="X30" s="9">
        <f t="shared" si="14"/>
        <v>0</v>
      </c>
      <c r="Y30" s="9">
        <f t="shared" si="15"/>
        <v>0</v>
      </c>
    </row>
    <row r="31" spans="1:25" s="14" customFormat="1" x14ac:dyDescent="0.25">
      <c r="A31" s="2"/>
      <c r="B31" s="29"/>
      <c r="C31"/>
      <c r="D31" s="9"/>
      <c r="E31" s="9"/>
      <c r="F31" s="9"/>
      <c r="G31" s="9"/>
      <c r="H31" s="9"/>
      <c r="I31" s="9"/>
      <c r="J31" s="9">
        <f t="shared" si="0"/>
        <v>0</v>
      </c>
      <c r="K31" s="9">
        <f t="shared" si="1"/>
        <v>0</v>
      </c>
      <c r="L31" s="26">
        <f t="shared" si="2"/>
        <v>0</v>
      </c>
      <c r="M31" s="26">
        <f t="shared" si="3"/>
        <v>0</v>
      </c>
      <c r="N31" s="26">
        <f t="shared" si="4"/>
        <v>0</v>
      </c>
      <c r="O31" s="26">
        <f t="shared" si="5"/>
        <v>0</v>
      </c>
      <c r="P31" s="26" t="str">
        <f t="shared" si="6"/>
        <v>صحیح</v>
      </c>
      <c r="Q31" s="6">
        <f t="shared" si="7"/>
        <v>0</v>
      </c>
      <c r="R31" s="7">
        <f t="shared" si="8"/>
        <v>0</v>
      </c>
      <c r="S31" s="7">
        <f t="shared" si="9"/>
        <v>0</v>
      </c>
      <c r="T31" s="7">
        <f t="shared" si="10"/>
        <v>0</v>
      </c>
      <c r="U31" s="7">
        <f t="shared" si="11"/>
        <v>0</v>
      </c>
      <c r="V31" s="9">
        <f t="shared" si="12"/>
        <v>0</v>
      </c>
      <c r="W31" s="9">
        <f t="shared" si="13"/>
        <v>0</v>
      </c>
      <c r="X31" s="9">
        <f t="shared" si="14"/>
        <v>0</v>
      </c>
      <c r="Y31" s="9">
        <f t="shared" si="15"/>
        <v>0</v>
      </c>
    </row>
    <row r="32" spans="1:25" s="8" customFormat="1" x14ac:dyDescent="0.25">
      <c r="A32"/>
      <c r="B32"/>
      <c r="C32" s="18"/>
      <c r="D32" s="15"/>
      <c r="E32" s="15"/>
      <c r="F32" s="15"/>
      <c r="G32" s="15"/>
      <c r="H32" s="15"/>
      <c r="I32" s="15"/>
      <c r="J32" s="15"/>
      <c r="K32" s="15"/>
      <c r="L32" s="15"/>
      <c r="M32" s="15"/>
      <c r="N32" s="15"/>
      <c r="O32" s="15"/>
      <c r="P32" s="15"/>
      <c r="Q32" s="18"/>
      <c r="R32" s="15"/>
      <c r="S32" s="15"/>
      <c r="T32" s="15"/>
      <c r="U32" s="15"/>
      <c r="V32" s="15"/>
      <c r="W32" s="15"/>
      <c r="X32" s="15"/>
      <c r="Y32" s="15"/>
    </row>
    <row r="33" spans="1:25" s="8" customFormat="1" ht="15.75" thickBot="1" x14ac:dyDescent="0.3">
      <c r="A33"/>
      <c r="B33"/>
      <c r="C33"/>
      <c r="D33" s="2"/>
      <c r="E33" s="2"/>
      <c r="F33" s="2"/>
      <c r="G33" s="2"/>
      <c r="H33" s="2"/>
      <c r="I33" s="2"/>
      <c r="J33" s="2"/>
      <c r="K33" s="2"/>
      <c r="L33" s="2"/>
      <c r="M33" s="2"/>
      <c r="N33" s="2"/>
      <c r="O33" s="2"/>
      <c r="P33" s="2"/>
      <c r="Q33"/>
      <c r="R33" s="2"/>
      <c r="S33" s="2"/>
      <c r="T33" s="2"/>
      <c r="U33" s="2"/>
      <c r="V33" s="2"/>
      <c r="W33" s="2"/>
      <c r="X33" s="2"/>
      <c r="Y33" s="2"/>
    </row>
    <row r="34" spans="1:25" ht="15.75" thickTop="1" x14ac:dyDescent="0.25">
      <c r="A34" s="11"/>
      <c r="B34" s="11"/>
      <c r="C34" s="19" t="s">
        <v>27</v>
      </c>
      <c r="D34" s="11">
        <f t="shared" ref="D34:J34" si="16">SUM(D3:D31)</f>
        <v>115545</v>
      </c>
      <c r="E34" s="11">
        <f t="shared" si="16"/>
        <v>4</v>
      </c>
      <c r="F34" s="11">
        <f t="shared" si="16"/>
        <v>49900</v>
      </c>
      <c r="G34" s="11">
        <f t="shared" si="16"/>
        <v>38145</v>
      </c>
      <c r="H34" s="11">
        <f t="shared" si="16"/>
        <v>0</v>
      </c>
      <c r="I34" s="11">
        <f t="shared" si="16"/>
        <v>27500</v>
      </c>
      <c r="J34" s="11">
        <f t="shared" si="16"/>
        <v>48</v>
      </c>
      <c r="K34" s="11"/>
      <c r="L34" s="17">
        <f>SUM(L3:L31)</f>
        <v>25888.75</v>
      </c>
      <c r="M34" s="17">
        <f>SUM(M3:M31)</f>
        <v>-13032.916666666666</v>
      </c>
      <c r="N34" s="17">
        <f>SUM(N3:N31)</f>
        <v>-20177.916666666668</v>
      </c>
      <c r="O34" s="17">
        <f>SUM(O3:O31)</f>
        <v>7322.0833333333321</v>
      </c>
      <c r="P34" s="12">
        <f t="shared" ref="P34" si="17">SUM(L34:O34)</f>
        <v>0</v>
      </c>
      <c r="Q34" s="10"/>
      <c r="R34" s="11"/>
      <c r="S34" s="11"/>
      <c r="T34" s="11"/>
      <c r="U34" s="11"/>
      <c r="V34" s="11"/>
      <c r="W34" s="11"/>
      <c r="X34" s="11"/>
      <c r="Y34" s="11"/>
    </row>
    <row r="35" spans="1:25" x14ac:dyDescent="0.25">
      <c r="A35" s="8"/>
      <c r="B35" s="8"/>
      <c r="C35" s="20" t="s">
        <v>25</v>
      </c>
      <c r="D35" s="9"/>
      <c r="E35" s="9"/>
      <c r="F35" s="9"/>
      <c r="G35" s="9"/>
      <c r="H35" s="9"/>
      <c r="I35" s="9"/>
      <c r="J35" s="9"/>
      <c r="K35" s="9"/>
      <c r="L35" s="16">
        <v>-40630</v>
      </c>
      <c r="M35" s="16">
        <v>83712</v>
      </c>
      <c r="N35" s="16">
        <v>0</v>
      </c>
      <c r="O35" s="16">
        <v>-43082</v>
      </c>
      <c r="P35" s="13">
        <f>SUM(L35:O35)</f>
        <v>0</v>
      </c>
      <c r="Q35" s="6" t="s">
        <v>24</v>
      </c>
      <c r="R35" s="7">
        <f>SUM(R3:R34)</f>
        <v>-24011.25</v>
      </c>
      <c r="S35" s="7">
        <f>SUM(S3:S34)</f>
        <v>-51177.916666666672</v>
      </c>
      <c r="T35" s="7">
        <f>SUM(T3:T34)</f>
        <v>-20177.916666666668</v>
      </c>
      <c r="U35" s="7">
        <f>SUM(U3:U34)</f>
        <v>-20177.916666666668</v>
      </c>
      <c r="V35" s="9"/>
      <c r="W35" s="9"/>
      <c r="X35" s="9"/>
      <c r="Y35" s="9"/>
    </row>
    <row r="36" spans="1:25" x14ac:dyDescent="0.25">
      <c r="A36" s="8"/>
      <c r="B36" s="8"/>
      <c r="C36" s="20" t="s">
        <v>23</v>
      </c>
      <c r="D36" s="9"/>
      <c r="E36" s="9"/>
      <c r="F36" s="9"/>
      <c r="G36" s="9"/>
      <c r="H36" s="9"/>
      <c r="I36" s="9"/>
      <c r="J36" s="9"/>
      <c r="K36" s="9"/>
      <c r="L36" s="34">
        <f>SUM(L34:L35)</f>
        <v>-14741.25</v>
      </c>
      <c r="M36" s="34">
        <f t="shared" ref="M36:P38" si="18">SUM(M34:M35)</f>
        <v>70679.083333333328</v>
      </c>
      <c r="N36" s="34">
        <f t="shared" si="18"/>
        <v>-20177.916666666668</v>
      </c>
      <c r="O36" s="34">
        <f t="shared" si="18"/>
        <v>-35759.916666666672</v>
      </c>
      <c r="P36" s="13">
        <f t="shared" si="18"/>
        <v>0</v>
      </c>
      <c r="Q36" s="9"/>
      <c r="R36" s="9"/>
      <c r="S36" s="9"/>
      <c r="T36" s="9"/>
      <c r="U36" s="9"/>
      <c r="V36" s="8"/>
      <c r="W36" s="8"/>
      <c r="X36" s="8"/>
      <c r="Y36" s="8"/>
    </row>
    <row r="37" spans="1:25" x14ac:dyDescent="0.25">
      <c r="C37" s="20" t="s">
        <v>43</v>
      </c>
      <c r="L37" s="2">
        <f>SUBTOTAL(109,Table4[سجاد2])</f>
        <v>25888.75</v>
      </c>
      <c r="M37" s="2">
        <f>SUBTOTAL(109,Table4[قوام3])</f>
        <v>-13032.916666666666</v>
      </c>
      <c r="N37" s="2">
        <f>SUBTOTAL(109,Table4[فرشاد4])</f>
        <v>-20177.916666666668</v>
      </c>
      <c r="O37" s="2">
        <f>SUBTOTAL(109,Table4[سید5])</f>
        <v>7322.0833333333321</v>
      </c>
      <c r="P37" s="13">
        <f t="shared" si="18"/>
        <v>0</v>
      </c>
      <c r="Q37" s="2" t="s">
        <v>43</v>
      </c>
      <c r="R37" s="2">
        <f>SUBTOTAL(109,Table4[سجاد7])</f>
        <v>-24011.25</v>
      </c>
      <c r="S37" s="2">
        <f>SUBTOTAL(109,Table4[قوام8])</f>
        <v>-51177.916666666672</v>
      </c>
      <c r="T37" s="2">
        <f>SUBTOTAL(109,Table4[فرشاد9])</f>
        <v>-20177.916666666668</v>
      </c>
      <c r="U37" s="2">
        <f>SUBTOTAL(109,Table4[سید10])</f>
        <v>-20177.916666666668</v>
      </c>
    </row>
    <row r="38" spans="1:25" x14ac:dyDescent="0.25">
      <c r="C38" s="20" t="s">
        <v>44</v>
      </c>
      <c r="L38" s="2">
        <f>SUM(L35,L37)</f>
        <v>-14741.25</v>
      </c>
      <c r="M38" s="2">
        <f t="shared" ref="M38:O38" si="19">SUM(M35,M37)</f>
        <v>70679.083333333328</v>
      </c>
      <c r="N38" s="2">
        <f t="shared" si="19"/>
        <v>-20177.916666666668</v>
      </c>
      <c r="O38" s="2">
        <f t="shared" si="19"/>
        <v>-35759.916666666672</v>
      </c>
      <c r="P38" s="13">
        <f t="shared" si="18"/>
        <v>0</v>
      </c>
    </row>
  </sheetData>
  <mergeCells count="4">
    <mergeCell ref="V1:Y1"/>
    <mergeCell ref="Q1:U1"/>
    <mergeCell ref="L1:P1"/>
    <mergeCell ref="C1:K1"/>
  </mergeCells>
  <conditionalFormatting sqref="L34:O36">
    <cfRule type="cellIs" dxfId="25" priority="1" operator="lessThan">
      <formula>0</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rightToLeft="1" workbookViewId="0">
      <selection activeCell="B8" sqref="B8"/>
    </sheetView>
  </sheetViews>
  <sheetFormatPr defaultRowHeight="15" x14ac:dyDescent="0.25"/>
  <sheetData>
    <row r="1" spans="1:9" x14ac:dyDescent="0.25">
      <c r="A1" s="5" t="s">
        <v>47</v>
      </c>
      <c r="B1" s="5"/>
      <c r="C1" s="5"/>
      <c r="D1" s="5"/>
      <c r="E1" s="5"/>
      <c r="F1" s="5"/>
      <c r="G1" s="5"/>
      <c r="H1" s="5"/>
      <c r="I1" s="5"/>
    </row>
    <row r="2" spans="1:9" x14ac:dyDescent="0.25">
      <c r="A2" t="s">
        <v>48</v>
      </c>
      <c r="B2" s="5"/>
      <c r="C2" s="5"/>
      <c r="D2" s="5"/>
      <c r="E2" s="5"/>
      <c r="F2" s="5"/>
      <c r="G2" s="5"/>
      <c r="H2" s="5"/>
      <c r="I2" s="5"/>
    </row>
    <row r="3" spans="1:9" x14ac:dyDescent="0.25">
      <c r="A3" s="5" t="s">
        <v>46</v>
      </c>
      <c r="B3" s="5"/>
      <c r="C3" s="5"/>
      <c r="D3" s="5"/>
      <c r="E3" s="5"/>
      <c r="F3" s="5"/>
      <c r="G3" s="5"/>
      <c r="H3" s="5"/>
      <c r="I3" s="5"/>
    </row>
    <row r="4" spans="1:9" x14ac:dyDescent="0.25">
      <c r="A4" s="5" t="s">
        <v>53</v>
      </c>
      <c r="B4" s="5"/>
      <c r="C4" s="5"/>
      <c r="D4" s="5"/>
      <c r="E4" s="5"/>
      <c r="F4" s="5"/>
      <c r="G4" s="5"/>
      <c r="H4" s="5"/>
      <c r="I4" s="5"/>
    </row>
    <row r="5" spans="1:9" x14ac:dyDescent="0.25">
      <c r="A5" s="5" t="s">
        <v>54</v>
      </c>
      <c r="B5" s="5"/>
      <c r="C5" s="5"/>
      <c r="D5" s="5"/>
      <c r="E5" s="5"/>
      <c r="F5" s="5"/>
      <c r="G5" s="5"/>
      <c r="H5" s="5"/>
      <c r="I5" s="5"/>
    </row>
    <row r="6" spans="1:9" x14ac:dyDescent="0.25">
      <c r="A6" s="5" t="s">
        <v>57</v>
      </c>
      <c r="B6" s="5"/>
      <c r="C6" s="5"/>
      <c r="D6" s="5"/>
      <c r="E6" s="5"/>
      <c r="F6" s="5"/>
      <c r="G6" s="5"/>
      <c r="H6" s="5"/>
      <c r="I6" s="5"/>
    </row>
    <row r="7" spans="1:9" x14ac:dyDescent="0.25">
      <c r="A7" s="5"/>
      <c r="B7" s="5"/>
      <c r="C7" s="5"/>
      <c r="D7" s="5"/>
      <c r="E7" s="5"/>
      <c r="F7" s="5"/>
      <c r="G7" s="5"/>
      <c r="H7" s="5"/>
      <c r="I7" s="5"/>
    </row>
    <row r="8" spans="1:9" x14ac:dyDescent="0.25">
      <c r="A8" s="5"/>
      <c r="B8" s="5"/>
      <c r="C8" s="5"/>
      <c r="D8" s="5"/>
      <c r="E8" s="5"/>
      <c r="F8" s="5"/>
      <c r="G8" s="5"/>
      <c r="H8" s="5"/>
      <c r="I8" s="5"/>
    </row>
    <row r="9" spans="1:9" x14ac:dyDescent="0.25">
      <c r="A9" s="5" t="s">
        <v>49</v>
      </c>
      <c r="B9" s="5"/>
      <c r="C9" s="5"/>
      <c r="D9" s="5"/>
      <c r="E9" s="5"/>
      <c r="F9" s="5"/>
      <c r="G9" s="5"/>
      <c r="H9" s="5"/>
      <c r="I9" s="5"/>
    </row>
    <row r="10" spans="1:9" x14ac:dyDescent="0.25">
      <c r="A10" s="5" t="s">
        <v>51</v>
      </c>
      <c r="B10" s="5"/>
      <c r="C10" s="5"/>
      <c r="D10" s="5"/>
      <c r="E10" s="5"/>
      <c r="F10" s="5"/>
      <c r="G10" s="5"/>
      <c r="H10" s="5"/>
      <c r="I10" s="5"/>
    </row>
    <row r="11" spans="1:9" x14ac:dyDescent="0.25">
      <c r="A11" s="5" t="s">
        <v>52</v>
      </c>
      <c r="B11" s="5"/>
      <c r="C11" s="5"/>
      <c r="D11" s="5"/>
      <c r="E11" s="5"/>
      <c r="F11" s="5"/>
      <c r="G11" s="5"/>
      <c r="H11" s="5"/>
      <c r="I11" s="5"/>
    </row>
    <row r="12" spans="1:9" x14ac:dyDescent="0.25">
      <c r="A12" s="5" t="s">
        <v>50</v>
      </c>
      <c r="B12" s="5"/>
      <c r="C12" s="5"/>
      <c r="D12" s="5"/>
      <c r="E12" s="5"/>
      <c r="F12" s="5"/>
      <c r="G12" s="5"/>
      <c r="H12" s="5"/>
      <c r="I12" s="5"/>
    </row>
    <row r="13" spans="1:9" x14ac:dyDescent="0.25">
      <c r="A13" s="5"/>
      <c r="B13" s="5"/>
      <c r="C13" s="5"/>
      <c r="D13" s="5"/>
      <c r="E13" s="5"/>
      <c r="F13" s="5"/>
      <c r="G13" s="5"/>
      <c r="H13" s="5"/>
      <c r="I13" s="5"/>
    </row>
    <row r="14" spans="1:9" x14ac:dyDescent="0.25">
      <c r="A14" s="5"/>
      <c r="B14" s="5"/>
      <c r="C14" s="5"/>
      <c r="D14" s="5"/>
      <c r="E14" s="5"/>
      <c r="F14" s="5"/>
      <c r="G14" s="5"/>
      <c r="H14" s="5"/>
      <c r="I14" s="5"/>
    </row>
    <row r="15" spans="1:9" x14ac:dyDescent="0.25">
      <c r="A15" s="5"/>
      <c r="B15" s="5"/>
      <c r="C15" s="5"/>
      <c r="D15" s="5"/>
      <c r="E15" s="5"/>
      <c r="F15" s="5"/>
      <c r="G15" s="5"/>
      <c r="H15" s="5"/>
      <c r="I15" s="5"/>
    </row>
    <row r="16" spans="1:9" x14ac:dyDescent="0.25">
      <c r="A16" s="5"/>
      <c r="B16" s="5"/>
      <c r="C16" s="5"/>
      <c r="D16" s="5"/>
      <c r="E16" s="5"/>
      <c r="F16" s="5"/>
      <c r="G16" s="5"/>
      <c r="H16" s="5"/>
      <c r="I16" s="5"/>
    </row>
    <row r="17" spans="1:9" x14ac:dyDescent="0.25">
      <c r="A17" s="5"/>
      <c r="B17" s="5"/>
      <c r="C17" s="5"/>
      <c r="D17" s="5"/>
      <c r="E17" s="5"/>
      <c r="F17" s="5"/>
      <c r="G17" s="5"/>
      <c r="H17" s="5"/>
      <c r="I17" s="5"/>
    </row>
    <row r="18" spans="1:9" x14ac:dyDescent="0.25">
      <c r="A18" s="5"/>
      <c r="B18" s="5"/>
      <c r="C18" s="5"/>
      <c r="D18" s="5"/>
      <c r="E18" s="5"/>
      <c r="F18" s="5"/>
      <c r="G18" s="5"/>
      <c r="H18" s="5"/>
      <c r="I18" s="5"/>
    </row>
    <row r="19" spans="1:9" x14ac:dyDescent="0.25">
      <c r="A19" s="5"/>
      <c r="B19" s="5"/>
      <c r="C19" s="5"/>
      <c r="D19" s="5"/>
      <c r="E19" s="5"/>
      <c r="F19" s="5"/>
      <c r="G19" s="5"/>
      <c r="H19" s="5"/>
      <c r="I19" s="5"/>
    </row>
    <row r="20" spans="1:9" x14ac:dyDescent="0.25">
      <c r="A20" s="5"/>
      <c r="B20" s="5"/>
      <c r="C20" s="5"/>
      <c r="D20" s="5"/>
      <c r="E20" s="5"/>
      <c r="F20" s="5"/>
      <c r="G20" s="5"/>
      <c r="H20" s="5"/>
      <c r="I20" s="5"/>
    </row>
    <row r="21" spans="1:9" x14ac:dyDescent="0.25">
      <c r="A21" s="5"/>
      <c r="B21" s="5"/>
      <c r="C21" s="5"/>
      <c r="D21" s="5"/>
      <c r="E21" s="5"/>
      <c r="F21" s="5"/>
      <c r="G21" s="5"/>
      <c r="H21" s="5"/>
      <c r="I21" s="5"/>
    </row>
    <row r="22" spans="1:9" x14ac:dyDescent="0.25">
      <c r="A22" s="5"/>
      <c r="B22" s="5"/>
      <c r="C22" s="5"/>
      <c r="D22" s="5"/>
      <c r="E22" s="5"/>
      <c r="F22" s="5"/>
      <c r="G22" s="5"/>
      <c r="H22" s="5"/>
      <c r="I22" s="5"/>
    </row>
    <row r="23" spans="1:9" x14ac:dyDescent="0.25">
      <c r="A23" s="5"/>
      <c r="B23" s="5"/>
      <c r="C23" s="5"/>
      <c r="D23" s="5"/>
      <c r="E23" s="5"/>
      <c r="F23" s="5"/>
      <c r="G23" s="5"/>
      <c r="H23" s="5"/>
      <c r="I23" s="5"/>
    </row>
    <row r="24" spans="1:9" x14ac:dyDescent="0.25">
      <c r="A24" s="5"/>
      <c r="B24" s="5"/>
      <c r="C24" s="5"/>
      <c r="D24" s="5"/>
      <c r="E24" s="5"/>
      <c r="F24" s="5"/>
      <c r="G24" s="5"/>
      <c r="H24" s="5"/>
      <c r="I24" s="5"/>
    </row>
    <row r="25" spans="1:9" x14ac:dyDescent="0.25">
      <c r="A25" s="5"/>
      <c r="B25" s="5"/>
      <c r="C25" s="5"/>
      <c r="D25" s="5"/>
      <c r="E25" s="5"/>
      <c r="F25" s="5"/>
      <c r="G25" s="5"/>
      <c r="H25" s="5"/>
      <c r="I25" s="5"/>
    </row>
    <row r="26" spans="1:9" x14ac:dyDescent="0.25">
      <c r="A26" s="5"/>
      <c r="B26" s="5"/>
      <c r="C26" s="5"/>
      <c r="D26" s="5"/>
      <c r="E26" s="5"/>
      <c r="F26" s="5"/>
      <c r="G26" s="5"/>
      <c r="H26" s="5"/>
      <c r="I26" s="5"/>
    </row>
    <row r="27" spans="1:9" x14ac:dyDescent="0.25">
      <c r="A27" s="5"/>
      <c r="B27" s="5"/>
      <c r="C27" s="5"/>
      <c r="D27" s="5"/>
      <c r="E27" s="5"/>
      <c r="F27" s="5"/>
      <c r="G27" s="5"/>
      <c r="H27" s="5"/>
      <c r="I2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حسابداری</vt:lpstr>
      <vt:lpstr>راهنما</vt:lpstr>
    </vt:vector>
  </TitlesOfParts>
  <Company>MRT www.Win2Farsi.com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Moorche</dc:creator>
  <cp:lastModifiedBy>Moorche</cp:lastModifiedBy>
  <dcterms:created xsi:type="dcterms:W3CDTF">2019-08-15T19:55:03Z</dcterms:created>
  <dcterms:modified xsi:type="dcterms:W3CDTF">2019-08-29T17:05:51Z</dcterms:modified>
</cp:coreProperties>
</file>