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ghdisian\Desktop\Articles\01. MuSIASEM (ARAS)\Giampietro\15-9-2021\"/>
    </mc:Choice>
  </mc:AlternateContent>
  <xr:revisionPtr revIDLastSave="0" documentId="13_ncr:1_{9996A803-7CAE-46EA-B437-A648BBBB5A01}" xr6:coauthVersionLast="45" xr6:coauthVersionMax="45" xr10:uidLastSave="{00000000-0000-0000-0000-000000000000}"/>
  <bookViews>
    <workbookView xWindow="-120" yWindow="-120" windowWidth="20730" windowHeight="11160" activeTab="2" xr2:uid="{85DD587C-EFAC-4C78-9735-9D6398E6B08E}"/>
  </bookViews>
  <sheets>
    <sheet name="Crop Indicators" sheetId="1" r:id="rId1"/>
    <sheet name="per hectare" sheetId="3" r:id="rId2"/>
    <sheet name="r" sheetId="2" r:id="rId3"/>
    <sheet name="r_perhectare" sheetId="4" r:id="rId4"/>
  </sheets>
  <definedNames>
    <definedName name="_xlnm._FilterDatabase" localSheetId="0" hidden="1">'Crop Indicators'!$A$3:$I$13</definedName>
    <definedName name="_xlnm._FilterDatabase" localSheetId="1" hidden="1">'per hectare'!$A$3:$H$13</definedName>
    <definedName name="_xlnm._FilterDatabase" localSheetId="3" hidden="1">r_perhectare!$A$1:$C$1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H15" i="3" l="1"/>
  <c r="G15" i="3"/>
  <c r="O13" i="3" s="1"/>
  <c r="F15" i="3"/>
  <c r="N13" i="3" s="1"/>
  <c r="E15" i="3"/>
  <c r="M11" i="3" s="1"/>
  <c r="D15" i="3"/>
  <c r="C15" i="3"/>
  <c r="K13" i="3" s="1"/>
  <c r="P13" i="3"/>
  <c r="L13" i="3"/>
  <c r="P12" i="3"/>
  <c r="N12" i="3"/>
  <c r="L12" i="3"/>
  <c r="P11" i="3"/>
  <c r="O11" i="3"/>
  <c r="L11" i="3"/>
  <c r="P10" i="3"/>
  <c r="O10" i="3"/>
  <c r="N10" i="3"/>
  <c r="L10" i="3"/>
  <c r="K10" i="3"/>
  <c r="P9" i="3"/>
  <c r="L9" i="3"/>
  <c r="P8" i="3"/>
  <c r="N8" i="3"/>
  <c r="L8" i="3"/>
  <c r="P7" i="3"/>
  <c r="O7" i="3"/>
  <c r="L7" i="3"/>
  <c r="P6" i="3"/>
  <c r="O6" i="3"/>
  <c r="N6" i="3"/>
  <c r="L6" i="3"/>
  <c r="K6" i="3"/>
  <c r="P5" i="3"/>
  <c r="L5" i="3"/>
  <c r="P4" i="3"/>
  <c r="N4" i="3"/>
  <c r="L4" i="3"/>
  <c r="K4" i="3" l="1"/>
  <c r="O4" i="3"/>
  <c r="O5" i="3"/>
  <c r="K8" i="3"/>
  <c r="O8" i="3"/>
  <c r="O9" i="3"/>
  <c r="K12" i="3"/>
  <c r="O12" i="3"/>
  <c r="N5" i="3"/>
  <c r="N7" i="3"/>
  <c r="N9" i="3"/>
  <c r="N11" i="3"/>
  <c r="K5" i="3"/>
  <c r="K7" i="3"/>
  <c r="K9" i="3"/>
  <c r="K11" i="3"/>
  <c r="P14" i="3"/>
  <c r="L14" i="3"/>
  <c r="M6" i="3"/>
  <c r="M10" i="3"/>
  <c r="M5" i="3"/>
  <c r="M9" i="3"/>
  <c r="M13" i="3"/>
  <c r="M4" i="3"/>
  <c r="M8" i="3"/>
  <c r="M12" i="3"/>
  <c r="L15" i="3"/>
  <c r="P15" i="3"/>
  <c r="M7" i="3"/>
  <c r="K15" i="3" l="1"/>
  <c r="O15" i="3"/>
  <c r="O14" i="3"/>
  <c r="K14" i="3"/>
  <c r="N15" i="3"/>
  <c r="N14" i="3"/>
  <c r="M15" i="3"/>
  <c r="M14" i="3"/>
  <c r="Q15" i="3" l="1"/>
  <c r="Q14" i="3"/>
  <c r="C15" i="1" l="1"/>
  <c r="C14" i="2" l="1"/>
  <c r="D14" i="2"/>
  <c r="E14" i="2"/>
  <c r="F14" i="2"/>
  <c r="G14" i="2"/>
  <c r="C15" i="2"/>
  <c r="D15" i="2"/>
  <c r="E15" i="2"/>
  <c r="F15" i="2"/>
  <c r="G15" i="2"/>
  <c r="B15" i="2"/>
  <c r="B14" i="2"/>
  <c r="L9" i="1" l="1"/>
  <c r="I15" i="1"/>
  <c r="R12" i="1" s="1"/>
  <c r="H15" i="1"/>
  <c r="Q11" i="1" s="1"/>
  <c r="G15" i="1"/>
  <c r="F15" i="1"/>
  <c r="O13" i="1" s="1"/>
  <c r="E15" i="1"/>
  <c r="N12" i="1" s="1"/>
  <c r="D15" i="1"/>
  <c r="M11" i="1" s="1"/>
  <c r="P13" i="1"/>
  <c r="P12" i="1"/>
  <c r="O12" i="1"/>
  <c r="R11" i="1"/>
  <c r="P11" i="1"/>
  <c r="O11" i="1"/>
  <c r="N11" i="1"/>
  <c r="L11" i="1"/>
  <c r="R10" i="1"/>
  <c r="Q10" i="1"/>
  <c r="P10" i="1"/>
  <c r="O10" i="1"/>
  <c r="N10" i="1"/>
  <c r="M10" i="1"/>
  <c r="L10" i="1"/>
  <c r="P9" i="1"/>
  <c r="P8" i="1"/>
  <c r="O8" i="1"/>
  <c r="L8" i="1"/>
  <c r="R7" i="1"/>
  <c r="P7" i="1"/>
  <c r="O7" i="1"/>
  <c r="N7" i="1"/>
  <c r="L7" i="1"/>
  <c r="R6" i="1"/>
  <c r="Q6" i="1"/>
  <c r="P6" i="1"/>
  <c r="O6" i="1"/>
  <c r="N6" i="1"/>
  <c r="M6" i="1"/>
  <c r="L6" i="1"/>
  <c r="Q5" i="1"/>
  <c r="P5" i="1"/>
  <c r="M5" i="1"/>
  <c r="L5" i="1"/>
  <c r="P4" i="1"/>
  <c r="P14" i="1" s="1"/>
  <c r="O4" i="1"/>
  <c r="L13" i="1" l="1"/>
  <c r="L12" i="1"/>
  <c r="L14" i="1" s="1"/>
  <c r="M9" i="1"/>
  <c r="Q9" i="1"/>
  <c r="M13" i="1"/>
  <c r="Q13" i="1"/>
  <c r="M4" i="1"/>
  <c r="Q4" i="1"/>
  <c r="N5" i="1"/>
  <c r="R5" i="1"/>
  <c r="M8" i="1"/>
  <c r="Q8" i="1"/>
  <c r="N9" i="1"/>
  <c r="R9" i="1"/>
  <c r="M12" i="1"/>
  <c r="Q12" i="1"/>
  <c r="N13" i="1"/>
  <c r="R13" i="1"/>
  <c r="L15" i="1"/>
  <c r="P15" i="1"/>
  <c r="N4" i="1"/>
  <c r="R4" i="1"/>
  <c r="O5" i="1"/>
  <c r="O15" i="1" s="1"/>
  <c r="M7" i="1"/>
  <c r="Q7" i="1"/>
  <c r="N8" i="1"/>
  <c r="R8" i="1"/>
  <c r="O9" i="1"/>
  <c r="O14" i="1" s="1"/>
  <c r="M14" i="1" l="1"/>
  <c r="M15" i="1"/>
  <c r="Q14" i="1"/>
  <c r="Q15" i="1"/>
  <c r="R15" i="1"/>
  <c r="R14" i="1"/>
  <c r="N15" i="1"/>
  <c r="S15" i="1" s="1"/>
  <c r="N14" i="1"/>
  <c r="S14" i="1" l="1"/>
</calcChain>
</file>

<file path=xl/sharedStrings.xml><?xml version="1.0" encoding="utf-8"?>
<sst xmlns="http://schemas.openxmlformats.org/spreadsheetml/2006/main" count="219" uniqueCount="77">
  <si>
    <t>Water consumption (m3)</t>
  </si>
  <si>
    <t>Land use (he)</t>
  </si>
  <si>
    <t>GHG emission (tonCo2eq)</t>
  </si>
  <si>
    <t>Energy use (GJ)</t>
  </si>
  <si>
    <t>Added value ( mIRR)</t>
  </si>
  <si>
    <t>Jobs (no)</t>
  </si>
  <si>
    <t>Hours of activity in PW</t>
  </si>
  <si>
    <t>Added value (mIRR)</t>
  </si>
  <si>
    <t>m3/ton</t>
  </si>
  <si>
    <t>m2/ton</t>
  </si>
  <si>
    <t>kgCO2eq/ton</t>
  </si>
  <si>
    <t>GJ/ton</t>
  </si>
  <si>
    <t>mIRR/ton</t>
  </si>
  <si>
    <t>No/10^3 ton</t>
  </si>
  <si>
    <t>h/ ton</t>
  </si>
  <si>
    <r>
      <t>m</t>
    </r>
    <r>
      <rPr>
        <b/>
        <sz val="9"/>
        <color theme="1"/>
        <rFont val="Calibri"/>
        <family val="2"/>
      </rPr>
      <t>³</t>
    </r>
    <r>
      <rPr>
        <b/>
        <sz val="9"/>
        <color theme="1"/>
        <rFont val="Calibri"/>
        <family val="2"/>
        <scheme val="minor"/>
      </rPr>
      <t>/t</t>
    </r>
  </si>
  <si>
    <r>
      <t>m</t>
    </r>
    <r>
      <rPr>
        <b/>
        <sz val="9"/>
        <color theme="1"/>
        <rFont val="Calibri"/>
        <family val="2"/>
      </rPr>
      <t>²</t>
    </r>
    <r>
      <rPr>
        <b/>
        <sz val="9"/>
        <color theme="1"/>
        <rFont val="Calibri"/>
        <family val="2"/>
        <scheme val="minor"/>
      </rPr>
      <t>/t</t>
    </r>
  </si>
  <si>
    <r>
      <t>kgCO2</t>
    </r>
    <r>
      <rPr>
        <b/>
        <sz val="8"/>
        <color theme="1"/>
        <rFont val="Calibri"/>
        <family val="2"/>
        <scheme val="minor"/>
      </rPr>
      <t>e</t>
    </r>
    <r>
      <rPr>
        <b/>
        <sz val="9"/>
        <color theme="1"/>
        <rFont val="Calibri"/>
        <family val="2"/>
        <scheme val="minor"/>
      </rPr>
      <t>/t</t>
    </r>
  </si>
  <si>
    <t>GJ/t</t>
  </si>
  <si>
    <t>mIRR/t</t>
  </si>
  <si>
    <t>No./Kt</t>
  </si>
  <si>
    <t>h/t</t>
  </si>
  <si>
    <t>Wheat and barley (Irrigated)</t>
  </si>
  <si>
    <t>Alfalfa (irrigated)</t>
  </si>
  <si>
    <t>Cash Crops (Suger Beet)</t>
  </si>
  <si>
    <t>Legume (Irrigated)</t>
  </si>
  <si>
    <t>Apple (Irrigated)</t>
  </si>
  <si>
    <t>Grape (Irrigated)</t>
  </si>
  <si>
    <t>Cherry (Irrigated)</t>
  </si>
  <si>
    <t>Wheat and barley (Rainfed)</t>
  </si>
  <si>
    <t>Alfalfa (Rainfed)</t>
  </si>
  <si>
    <t>Legume (Rainfed)</t>
  </si>
  <si>
    <t>Min</t>
  </si>
  <si>
    <t>Max</t>
  </si>
  <si>
    <t>Ave.</t>
  </si>
  <si>
    <t>max</t>
  </si>
  <si>
    <t>min</t>
  </si>
  <si>
    <t>Wheat and Barley (IC)</t>
  </si>
  <si>
    <t>Alfalfa (IC)</t>
  </si>
  <si>
    <t>Legume (IC)</t>
  </si>
  <si>
    <t>Apple (IC)</t>
  </si>
  <si>
    <t>Grape (IC)</t>
  </si>
  <si>
    <t>Cherry (IC)</t>
  </si>
  <si>
    <t>Wheat Barley (RC)</t>
  </si>
  <si>
    <t>Alfalfa (RC)</t>
  </si>
  <si>
    <t>Legume (RC)</t>
  </si>
  <si>
    <t>Sugar Beet (IC)</t>
  </si>
  <si>
    <t xml:space="preserve">Land use </t>
  </si>
  <si>
    <t>GHG Emission</t>
  </si>
  <si>
    <t>Energy Use</t>
  </si>
  <si>
    <t>Added Value</t>
  </si>
  <si>
    <t>Jobs</t>
  </si>
  <si>
    <t>Water Consumption</t>
  </si>
  <si>
    <t>m3/he</t>
  </si>
  <si>
    <t>kgCO2eq/he</t>
  </si>
  <si>
    <t>GJ/he</t>
  </si>
  <si>
    <t>mIRR/he</t>
  </si>
  <si>
    <t>No/10^3 he</t>
  </si>
  <si>
    <t>h/ he</t>
  </si>
  <si>
    <t>GHG emission</t>
  </si>
  <si>
    <t xml:space="preserve">GHG emission </t>
  </si>
  <si>
    <t xml:space="preserve">Water consumption </t>
  </si>
  <si>
    <t>Energy use</t>
  </si>
  <si>
    <t xml:space="preserve">Added value </t>
  </si>
  <si>
    <t xml:space="preserve">Jobs </t>
  </si>
  <si>
    <t xml:space="preserve">Hours of activity </t>
  </si>
  <si>
    <t>Wheat and barley (IC)</t>
  </si>
  <si>
    <t>Wheat and barley (RC)</t>
  </si>
  <si>
    <t>WC</t>
  </si>
  <si>
    <t>GHG</t>
  </si>
  <si>
    <t>EU</t>
  </si>
  <si>
    <t>AV</t>
  </si>
  <si>
    <t>J</t>
  </si>
  <si>
    <t>HA</t>
  </si>
  <si>
    <t>crop</t>
  </si>
  <si>
    <t>value</t>
  </si>
  <si>
    <t>Varibles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</si>
</sst>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3" fontId="3" fillId="2" borderId="2" xfId="0" applyNumberFormat="1" applyFont="1" applyFill="1" applyBorder="1" applyAlignment="1">
      <alignment horizontal="center" vertical="center" wrapText="1"/>
    </xf>
    <xf numFmtId="4" fontId="3" fillId="2" borderId="2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9" fontId="2" fillId="0" borderId="0" xfId="1" applyFont="1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'Crop Indicators'!$K$4</c:f>
              <c:strCache>
                <c:ptCount val="1"/>
                <c:pt idx="0">
                  <c:v>Wheat and barley (Irrigated)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206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'Crop Indicators'!$L$3:$R$3</c:f>
              <c:strCache>
                <c:ptCount val="7"/>
                <c:pt idx="0">
                  <c:v>m³/t</c:v>
                </c:pt>
                <c:pt idx="1">
                  <c:v>m²/t</c:v>
                </c:pt>
                <c:pt idx="2">
                  <c:v>kgCO2e/t</c:v>
                </c:pt>
                <c:pt idx="3">
                  <c:v>GJ/t</c:v>
                </c:pt>
                <c:pt idx="4">
                  <c:v>mIRR/t</c:v>
                </c:pt>
                <c:pt idx="5">
                  <c:v>No./Kt</c:v>
                </c:pt>
                <c:pt idx="6">
                  <c:v>h/t</c:v>
                </c:pt>
              </c:strCache>
            </c:strRef>
          </c:cat>
          <c:val>
            <c:numRef>
              <c:f>'Crop Indicators'!$L$4:$R$4</c:f>
              <c:numCache>
                <c:formatCode>0.00</c:formatCode>
                <c:ptCount val="7"/>
                <c:pt idx="0">
                  <c:v>0.15985636841305162</c:v>
                </c:pt>
                <c:pt idx="1">
                  <c:v>-0.33141341448294148</c:v>
                </c:pt>
                <c:pt idx="2">
                  <c:v>-0.11361338458821668</c:v>
                </c:pt>
                <c:pt idx="3">
                  <c:v>0.39479042949075116</c:v>
                </c:pt>
                <c:pt idx="4">
                  <c:v>0.12870310113122163</c:v>
                </c:pt>
                <c:pt idx="5">
                  <c:v>-0.77637918198441036</c:v>
                </c:pt>
                <c:pt idx="6">
                  <c:v>-0.77637918198441036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6-4CB8-9814-C01829F06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80191"/>
        <c:axId val="768093551"/>
      </c:radarChart>
      <c:catAx>
        <c:axId val="834980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solidFill>
            <a:schemeClr val="bg1"/>
          </a:solidFill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93551"/>
        <c:crosses val="autoZero"/>
        <c:auto val="1"/>
        <c:lblAlgn val="ctr"/>
        <c:lblOffset val="100"/>
        <c:noMultiLvlLbl val="0"/>
      </c:catAx>
      <c:valAx>
        <c:axId val="768093551"/>
        <c:scaling>
          <c:orientation val="minMax"/>
          <c:max val="3.5"/>
        </c:scaling>
        <c:delete val="0"/>
        <c:axPos val="l"/>
        <c:majorGridlines>
          <c:spPr>
            <a:ln w="2857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801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  <a:alpha val="81000"/>
      </a:schemeClr>
    </a:solidFill>
    <a:ln cmpd="thinThick"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'Crop Indicators'!$K$13</c:f>
              <c:strCache>
                <c:ptCount val="1"/>
                <c:pt idx="0">
                  <c:v>Legume (Rainfed)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'Crop Indicators'!$L$3:$R$3</c:f>
              <c:strCache>
                <c:ptCount val="7"/>
                <c:pt idx="0">
                  <c:v>m³/t</c:v>
                </c:pt>
                <c:pt idx="1">
                  <c:v>m²/t</c:v>
                </c:pt>
                <c:pt idx="2">
                  <c:v>kgCO2e/t</c:v>
                </c:pt>
                <c:pt idx="3">
                  <c:v>GJ/t</c:v>
                </c:pt>
                <c:pt idx="4">
                  <c:v>mIRR/t</c:v>
                </c:pt>
                <c:pt idx="5">
                  <c:v>No./Kt</c:v>
                </c:pt>
                <c:pt idx="6">
                  <c:v>h/t</c:v>
                </c:pt>
              </c:strCache>
            </c:strRef>
          </c:cat>
          <c:val>
            <c:numRef>
              <c:f>'Crop Indicators'!$L$13:$R$13</c:f>
              <c:numCache>
                <c:formatCode>0.00</c:formatCode>
                <c:ptCount val="7"/>
                <c:pt idx="0">
                  <c:v>-1</c:v>
                </c:pt>
                <c:pt idx="1">
                  <c:v>3.1879392759134833</c:v>
                </c:pt>
                <c:pt idx="2">
                  <c:v>1.95768093426353</c:v>
                </c:pt>
                <c:pt idx="3">
                  <c:v>2.7708561021625675</c:v>
                </c:pt>
                <c:pt idx="4">
                  <c:v>0.9310772550965174</c:v>
                </c:pt>
                <c:pt idx="5">
                  <c:v>2.1735338815888183</c:v>
                </c:pt>
                <c:pt idx="6">
                  <c:v>2.1735338815888179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9-41FA-B418-FBCC6B537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80191"/>
        <c:axId val="768093551"/>
      </c:radarChart>
      <c:catAx>
        <c:axId val="834980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solidFill>
            <a:schemeClr val="bg1"/>
          </a:solidFill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93551"/>
        <c:crosses val="autoZero"/>
        <c:auto val="1"/>
        <c:lblAlgn val="ctr"/>
        <c:lblOffset val="100"/>
        <c:noMultiLvlLbl val="0"/>
      </c:catAx>
      <c:valAx>
        <c:axId val="768093551"/>
        <c:scaling>
          <c:orientation val="minMax"/>
          <c:max val="3.5"/>
        </c:scaling>
        <c:delete val="0"/>
        <c:axPos val="l"/>
        <c:majorGridlines>
          <c:spPr>
            <a:ln w="2857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801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  <a:alpha val="81000"/>
      </a:schemeClr>
    </a:solidFill>
    <a:ln cmpd="thinThick"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'per hectare'!$J$4</c:f>
              <c:strCache>
                <c:ptCount val="1"/>
                <c:pt idx="0">
                  <c:v>Wheat and barley (IC)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206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'per hectare'!$K$4:$P$4</c:f>
              <c:numCache>
                <c:formatCode>0.00</c:formatCode>
                <c:ptCount val="6"/>
                <c:pt idx="0">
                  <c:v>-0.43383905581848592</c:v>
                </c:pt>
                <c:pt idx="1">
                  <c:v>-9.3311160067099608E-2</c:v>
                </c:pt>
                <c:pt idx="2">
                  <c:v>0.43104012592767904</c:v>
                </c:pt>
                <c:pt idx="3">
                  <c:v>-0.48847966823110389</c:v>
                </c:pt>
                <c:pt idx="4">
                  <c:v>-0.83684728683560305</c:v>
                </c:pt>
                <c:pt idx="5">
                  <c:v>-0.83684728683560294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'per hectare'!#REF!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357-439F-B927-92665C48F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80191"/>
        <c:axId val="768093551"/>
      </c:radarChart>
      <c:catAx>
        <c:axId val="834980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solidFill>
            <a:schemeClr val="bg1"/>
          </a:solidFill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93551"/>
        <c:crosses val="autoZero"/>
        <c:auto val="1"/>
        <c:lblAlgn val="ctr"/>
        <c:lblOffset val="100"/>
        <c:noMultiLvlLbl val="0"/>
      </c:catAx>
      <c:valAx>
        <c:axId val="768093551"/>
        <c:scaling>
          <c:orientation val="minMax"/>
          <c:max val="3.5"/>
        </c:scaling>
        <c:delete val="0"/>
        <c:axPos val="l"/>
        <c:majorGridlines>
          <c:spPr>
            <a:ln w="2857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801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  <a:alpha val="81000"/>
      </a:schemeClr>
    </a:solidFill>
    <a:ln cmpd="thinThick"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'per hectare'!$J$5</c:f>
              <c:strCache>
                <c:ptCount val="1"/>
                <c:pt idx="0">
                  <c:v>Alfalfa (IC)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'per hectare'!$K$5:$P$5</c:f>
              <c:numCache>
                <c:formatCode>0.00</c:formatCode>
                <c:ptCount val="6"/>
                <c:pt idx="0">
                  <c:v>0.40355243753848313</c:v>
                </c:pt>
                <c:pt idx="1">
                  <c:v>1.3277779205236651</c:v>
                </c:pt>
                <c:pt idx="2">
                  <c:v>1.2721231702138325</c:v>
                </c:pt>
                <c:pt idx="3">
                  <c:v>-0.44661862941195907</c:v>
                </c:pt>
                <c:pt idx="4">
                  <c:v>-0.18076521514530308</c:v>
                </c:pt>
                <c:pt idx="5">
                  <c:v>-0.18076521514530286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'per hectare'!#REF!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B42-428A-94ED-6D867F5F5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80191"/>
        <c:axId val="768093551"/>
      </c:radarChart>
      <c:catAx>
        <c:axId val="834980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solidFill>
            <a:schemeClr val="bg1"/>
          </a:solidFill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93551"/>
        <c:crosses val="autoZero"/>
        <c:auto val="1"/>
        <c:lblAlgn val="ctr"/>
        <c:lblOffset val="100"/>
        <c:noMultiLvlLbl val="0"/>
      </c:catAx>
      <c:valAx>
        <c:axId val="768093551"/>
        <c:scaling>
          <c:orientation val="minMax"/>
          <c:max val="3.5"/>
        </c:scaling>
        <c:delete val="0"/>
        <c:axPos val="l"/>
        <c:majorGridlines>
          <c:spPr>
            <a:ln w="2857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801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  <a:alpha val="81000"/>
      </a:schemeClr>
    </a:solidFill>
    <a:ln cmpd="thinThick"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Sugar Beet (IC)</a:t>
            </a:r>
          </a:p>
        </c:rich>
      </c:tx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'per hectare'!$J$6</c:f>
              <c:strCache>
                <c:ptCount val="1"/>
                <c:pt idx="0">
                  <c:v>Sugar Beet (IC)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'per hectare'!$K$6:$P$6</c:f>
              <c:numCache>
                <c:formatCode>0.00</c:formatCode>
                <c:ptCount val="6"/>
                <c:pt idx="0">
                  <c:v>0.78767289018814046</c:v>
                </c:pt>
                <c:pt idx="1">
                  <c:v>-6.815206516621708E-3</c:v>
                </c:pt>
                <c:pt idx="2">
                  <c:v>-0.25415965122929984</c:v>
                </c:pt>
                <c:pt idx="3">
                  <c:v>0.73324444781668507</c:v>
                </c:pt>
                <c:pt idx="4">
                  <c:v>0.77628630017481526</c:v>
                </c:pt>
                <c:pt idx="5">
                  <c:v>0.7762863001748157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'per hectare'!#REF!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E9F-453D-AD93-C89E3E357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80191"/>
        <c:axId val="768093551"/>
      </c:radarChart>
      <c:catAx>
        <c:axId val="834980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solidFill>
            <a:schemeClr val="bg1"/>
          </a:solidFill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93551"/>
        <c:crosses val="autoZero"/>
        <c:auto val="1"/>
        <c:lblAlgn val="ctr"/>
        <c:lblOffset val="100"/>
        <c:noMultiLvlLbl val="0"/>
      </c:catAx>
      <c:valAx>
        <c:axId val="768093551"/>
        <c:scaling>
          <c:orientation val="minMax"/>
          <c:max val="3.5"/>
        </c:scaling>
        <c:delete val="0"/>
        <c:axPos val="l"/>
        <c:majorGridlines>
          <c:spPr>
            <a:ln w="2857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801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  <a:alpha val="81000"/>
      </a:schemeClr>
    </a:solidFill>
    <a:ln cmpd="thinThick"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'per hectare'!$J$7</c:f>
              <c:strCache>
                <c:ptCount val="1"/>
                <c:pt idx="0">
                  <c:v>Legume (IC)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'per hectare'!$K$7:$P$7</c:f>
              <c:numCache>
                <c:formatCode>0.00</c:formatCode>
                <c:ptCount val="6"/>
                <c:pt idx="0">
                  <c:v>-0.34042546995440637</c:v>
                </c:pt>
                <c:pt idx="1">
                  <c:v>0.35092576676403864</c:v>
                </c:pt>
                <c:pt idx="2">
                  <c:v>-0.29810920332146151</c:v>
                </c:pt>
                <c:pt idx="3">
                  <c:v>-0.69339511888232708</c:v>
                </c:pt>
                <c:pt idx="4">
                  <c:v>3.8460830974800686E-2</c:v>
                </c:pt>
                <c:pt idx="5">
                  <c:v>3.8460830974800908E-2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'per hectare'!#REF!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F41-4D8F-BB8A-C357036DB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80191"/>
        <c:axId val="768093551"/>
      </c:radarChart>
      <c:catAx>
        <c:axId val="834980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solidFill>
            <a:schemeClr val="bg1"/>
          </a:solidFill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93551"/>
        <c:crosses val="autoZero"/>
        <c:auto val="1"/>
        <c:lblAlgn val="ctr"/>
        <c:lblOffset val="100"/>
        <c:noMultiLvlLbl val="0"/>
      </c:catAx>
      <c:valAx>
        <c:axId val="768093551"/>
        <c:scaling>
          <c:orientation val="minMax"/>
          <c:max val="3.5"/>
        </c:scaling>
        <c:delete val="0"/>
        <c:axPos val="l"/>
        <c:majorGridlines>
          <c:spPr>
            <a:ln w="2857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801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  <a:alpha val="81000"/>
      </a:schemeClr>
    </a:solidFill>
    <a:ln cmpd="thinThick"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'per hectare'!$J$8</c:f>
              <c:strCache>
                <c:ptCount val="1"/>
                <c:pt idx="0">
                  <c:v>Apple (IC)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'per hectare'!$K$8:$P$8</c:f>
              <c:numCache>
                <c:formatCode>0.00</c:formatCode>
                <c:ptCount val="6"/>
                <c:pt idx="0">
                  <c:v>-9.2415030578871682E-2</c:v>
                </c:pt>
                <c:pt idx="1">
                  <c:v>-0.59876220473705621</c:v>
                </c:pt>
                <c:pt idx="2">
                  <c:v>0.63923540625561026</c:v>
                </c:pt>
                <c:pt idx="3">
                  <c:v>1.7247448996596386</c:v>
                </c:pt>
                <c:pt idx="4">
                  <c:v>0.60942317385945421</c:v>
                </c:pt>
                <c:pt idx="5">
                  <c:v>0.60942317385945466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'per hectare'!#REF!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C76-4525-B19A-593E1E444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80191"/>
        <c:axId val="768093551"/>
      </c:radarChart>
      <c:catAx>
        <c:axId val="834980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solidFill>
            <a:schemeClr val="bg1"/>
          </a:solidFill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93551"/>
        <c:crosses val="autoZero"/>
        <c:auto val="1"/>
        <c:lblAlgn val="ctr"/>
        <c:lblOffset val="100"/>
        <c:noMultiLvlLbl val="0"/>
      </c:catAx>
      <c:valAx>
        <c:axId val="768093551"/>
        <c:scaling>
          <c:orientation val="minMax"/>
          <c:max val="3.5"/>
        </c:scaling>
        <c:delete val="0"/>
        <c:axPos val="l"/>
        <c:majorGridlines>
          <c:spPr>
            <a:ln w="2857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801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  <a:alpha val="81000"/>
      </a:schemeClr>
    </a:solidFill>
    <a:ln cmpd="thinThick"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'per hectare'!$J$9</c:f>
              <c:strCache>
                <c:ptCount val="1"/>
                <c:pt idx="0">
                  <c:v>Grape (IC)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'per hectare'!$K$9:$P$9</c:f>
              <c:numCache>
                <c:formatCode>0.00</c:formatCode>
                <c:ptCount val="6"/>
                <c:pt idx="0">
                  <c:v>-0.17588579471688259</c:v>
                </c:pt>
                <c:pt idx="1">
                  <c:v>0.56587557490917306</c:v>
                </c:pt>
                <c:pt idx="2">
                  <c:v>-0.29747054017616703</c:v>
                </c:pt>
                <c:pt idx="3">
                  <c:v>5.7840638440464387E-2</c:v>
                </c:pt>
                <c:pt idx="4">
                  <c:v>0.13519708581743761</c:v>
                </c:pt>
                <c:pt idx="5">
                  <c:v>0.13519708581743783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'per hectare'!#REF!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2FC-4570-A12E-3FF3E7C7C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80191"/>
        <c:axId val="768093551"/>
      </c:radarChart>
      <c:catAx>
        <c:axId val="834980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solidFill>
            <a:schemeClr val="bg1"/>
          </a:solidFill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93551"/>
        <c:crosses val="autoZero"/>
        <c:auto val="1"/>
        <c:lblAlgn val="ctr"/>
        <c:lblOffset val="100"/>
        <c:noMultiLvlLbl val="0"/>
      </c:catAx>
      <c:valAx>
        <c:axId val="768093551"/>
        <c:scaling>
          <c:orientation val="minMax"/>
          <c:max val="3.5"/>
        </c:scaling>
        <c:delete val="0"/>
        <c:axPos val="l"/>
        <c:majorGridlines>
          <c:spPr>
            <a:ln w="2857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801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  <a:alpha val="81000"/>
      </a:schemeClr>
    </a:solidFill>
    <a:ln cmpd="thinThick"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'per hectare'!$J$10</c:f>
              <c:strCache>
                <c:ptCount val="1"/>
                <c:pt idx="0">
                  <c:v>Cherry (IC)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'per hectare'!$K$10:$P$10</c:f>
              <c:numCache>
                <c:formatCode>0.00</c:formatCode>
                <c:ptCount val="6"/>
                <c:pt idx="0">
                  <c:v>-0.14865997665797748</c:v>
                </c:pt>
                <c:pt idx="1">
                  <c:v>0.23312102188530481</c:v>
                </c:pt>
                <c:pt idx="2">
                  <c:v>0.17535307505678244</c:v>
                </c:pt>
                <c:pt idx="3">
                  <c:v>1.7125506969970257</c:v>
                </c:pt>
                <c:pt idx="4">
                  <c:v>1.8181131155502794</c:v>
                </c:pt>
                <c:pt idx="5">
                  <c:v>1.8181131155502799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'per hectare'!#REF!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829-4644-8E97-510ADDE10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80191"/>
        <c:axId val="768093551"/>
      </c:radarChart>
      <c:catAx>
        <c:axId val="834980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solidFill>
            <a:schemeClr val="bg1"/>
          </a:solidFill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93551"/>
        <c:crosses val="autoZero"/>
        <c:auto val="1"/>
        <c:lblAlgn val="ctr"/>
        <c:lblOffset val="100"/>
        <c:noMultiLvlLbl val="0"/>
      </c:catAx>
      <c:valAx>
        <c:axId val="768093551"/>
        <c:scaling>
          <c:orientation val="minMax"/>
          <c:max val="3.5"/>
        </c:scaling>
        <c:delete val="0"/>
        <c:axPos val="l"/>
        <c:majorGridlines>
          <c:spPr>
            <a:ln w="2857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801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  <a:alpha val="81000"/>
      </a:schemeClr>
    </a:solidFill>
    <a:ln cmpd="thinThick"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'per hectare'!$J$11</c:f>
              <c:strCache>
                <c:ptCount val="1"/>
                <c:pt idx="0">
                  <c:v>Wheat and barley (RC)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'per hectare'!$K$11:$P$11</c:f>
              <c:numCache>
                <c:formatCode>0.00</c:formatCode>
                <c:ptCount val="6"/>
                <c:pt idx="0">
                  <c:v>-1</c:v>
                </c:pt>
                <c:pt idx="1">
                  <c:v>-0.76847633511280999</c:v>
                </c:pt>
                <c:pt idx="2">
                  <c:v>-0.59264312507067074</c:v>
                </c:pt>
                <c:pt idx="3">
                  <c:v>-0.88269150046101019</c:v>
                </c:pt>
                <c:pt idx="4">
                  <c:v>-0.89746259174763776</c:v>
                </c:pt>
                <c:pt idx="5">
                  <c:v>-0.89746259174763776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'per hectare'!#REF!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A89-435E-8123-633BCBF03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80191"/>
        <c:axId val="768093551"/>
      </c:radarChart>
      <c:catAx>
        <c:axId val="834980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solidFill>
            <a:schemeClr val="bg1"/>
          </a:solidFill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93551"/>
        <c:crosses val="autoZero"/>
        <c:auto val="1"/>
        <c:lblAlgn val="ctr"/>
        <c:lblOffset val="100"/>
        <c:noMultiLvlLbl val="0"/>
      </c:catAx>
      <c:valAx>
        <c:axId val="768093551"/>
        <c:scaling>
          <c:orientation val="minMax"/>
          <c:max val="3.5"/>
        </c:scaling>
        <c:delete val="0"/>
        <c:axPos val="l"/>
        <c:majorGridlines>
          <c:spPr>
            <a:ln w="2857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801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  <a:alpha val="81000"/>
      </a:schemeClr>
    </a:solidFill>
    <a:ln cmpd="thinThick"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'per hectare'!$J$12</c:f>
              <c:strCache>
                <c:ptCount val="1"/>
                <c:pt idx="0">
                  <c:v>Alfalfa (RC)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'per hectare'!$K$12:$P$12</c:f>
              <c:numCache>
                <c:formatCode>0.00</c:formatCode>
                <c:ptCount val="6"/>
                <c:pt idx="0">
                  <c:v>-1</c:v>
                </c:pt>
                <c:pt idx="1">
                  <c:v>-0.49333154580064642</c:v>
                </c:pt>
                <c:pt idx="2">
                  <c:v>-0.69301591482849489</c:v>
                </c:pt>
                <c:pt idx="3">
                  <c:v>-0.85690982611395983</c:v>
                </c:pt>
                <c:pt idx="4">
                  <c:v>-0.83204841635026461</c:v>
                </c:pt>
                <c:pt idx="5">
                  <c:v>-0.83204841635026461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'per hectare'!#REF!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D17-4996-B5A7-4A6B968EF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80191"/>
        <c:axId val="768093551"/>
      </c:radarChart>
      <c:catAx>
        <c:axId val="834980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solidFill>
            <a:schemeClr val="bg1"/>
          </a:solidFill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93551"/>
        <c:crosses val="autoZero"/>
        <c:auto val="1"/>
        <c:lblAlgn val="ctr"/>
        <c:lblOffset val="100"/>
        <c:noMultiLvlLbl val="0"/>
      </c:catAx>
      <c:valAx>
        <c:axId val="768093551"/>
        <c:scaling>
          <c:orientation val="minMax"/>
          <c:max val="3.5"/>
        </c:scaling>
        <c:delete val="0"/>
        <c:axPos val="l"/>
        <c:majorGridlines>
          <c:spPr>
            <a:ln w="2857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801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  <a:alpha val="81000"/>
      </a:schemeClr>
    </a:solidFill>
    <a:ln cmpd="thinThick"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'Crop Indicators'!$K$5</c:f>
              <c:strCache>
                <c:ptCount val="1"/>
                <c:pt idx="0">
                  <c:v>Alfalfa (irrigated)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'Crop Indicators'!$L$3:$R$3</c:f>
              <c:strCache>
                <c:ptCount val="7"/>
                <c:pt idx="0">
                  <c:v>m³/t</c:v>
                </c:pt>
                <c:pt idx="1">
                  <c:v>m²/t</c:v>
                </c:pt>
                <c:pt idx="2">
                  <c:v>kgCO2e/t</c:v>
                </c:pt>
                <c:pt idx="3">
                  <c:v>GJ/t</c:v>
                </c:pt>
                <c:pt idx="4">
                  <c:v>mIRR/t</c:v>
                </c:pt>
                <c:pt idx="5">
                  <c:v>No./Kt</c:v>
                </c:pt>
                <c:pt idx="6">
                  <c:v>h/t</c:v>
                </c:pt>
              </c:strCache>
            </c:strRef>
          </c:cat>
          <c:val>
            <c:numRef>
              <c:f>'Crop Indicators'!$L$5:$R$5</c:f>
              <c:numCache>
                <c:formatCode>0.00</c:formatCode>
                <c:ptCount val="7"/>
                <c:pt idx="0">
                  <c:v>8.1500956837043947E-2</c:v>
                </c:pt>
                <c:pt idx="1">
                  <c:v>-0.74852685144666065</c:v>
                </c:pt>
                <c:pt idx="2">
                  <c:v>-0.14406571139819702</c:v>
                </c:pt>
                <c:pt idx="3">
                  <c:v>-0.16704224001169288</c:v>
                </c:pt>
                <c:pt idx="4">
                  <c:v>-0.54072234859221724</c:v>
                </c:pt>
                <c:pt idx="5">
                  <c:v>-0.57766188578102295</c:v>
                </c:pt>
                <c:pt idx="6">
                  <c:v>-0.57766188578102295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1-48C3-A491-05E6D1D8E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80191"/>
        <c:axId val="768093551"/>
      </c:radarChart>
      <c:catAx>
        <c:axId val="834980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solidFill>
            <a:schemeClr val="bg1"/>
          </a:solidFill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93551"/>
        <c:crosses val="autoZero"/>
        <c:auto val="1"/>
        <c:lblAlgn val="ctr"/>
        <c:lblOffset val="100"/>
        <c:noMultiLvlLbl val="0"/>
      </c:catAx>
      <c:valAx>
        <c:axId val="768093551"/>
        <c:scaling>
          <c:orientation val="minMax"/>
          <c:max val="3.5"/>
        </c:scaling>
        <c:delete val="0"/>
        <c:axPos val="l"/>
        <c:majorGridlines>
          <c:spPr>
            <a:ln w="2857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801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  <a:alpha val="81000"/>
      </a:schemeClr>
    </a:solidFill>
    <a:ln cmpd="thinThick"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'per hectare'!$J$13</c:f>
              <c:strCache>
                <c:ptCount val="1"/>
                <c:pt idx="0">
                  <c:v>Legume (RC)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'per hectare'!$K$13:$P$13</c:f>
              <c:numCache>
                <c:formatCode>0.00</c:formatCode>
                <c:ptCount val="6"/>
                <c:pt idx="0">
                  <c:v>-1</c:v>
                </c:pt>
                <c:pt idx="1">
                  <c:v>-0.51700383184794707</c:v>
                </c:pt>
                <c:pt idx="2">
                  <c:v>-0.38235334282780886</c:v>
                </c:pt>
                <c:pt idx="3">
                  <c:v>-0.86028593981345214</c:v>
                </c:pt>
                <c:pt idx="4">
                  <c:v>-0.6303569962979797</c:v>
                </c:pt>
                <c:pt idx="5">
                  <c:v>-0.63035699629797959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'per hectare'!#REF!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7D5-4EF9-A415-0F82AECCC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80191"/>
        <c:axId val="768093551"/>
      </c:radarChart>
      <c:catAx>
        <c:axId val="834980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solidFill>
            <a:schemeClr val="bg1"/>
          </a:solidFill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93551"/>
        <c:crosses val="autoZero"/>
        <c:auto val="1"/>
        <c:lblAlgn val="ctr"/>
        <c:lblOffset val="100"/>
        <c:noMultiLvlLbl val="0"/>
      </c:catAx>
      <c:valAx>
        <c:axId val="768093551"/>
        <c:scaling>
          <c:orientation val="minMax"/>
          <c:max val="3.5"/>
        </c:scaling>
        <c:delete val="0"/>
        <c:axPos val="l"/>
        <c:majorGridlines>
          <c:spPr>
            <a:ln w="2857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801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  <a:alpha val="81000"/>
      </a:schemeClr>
    </a:solidFill>
    <a:ln cmpd="thinThick"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'Crop Indicators'!$K$6</c:f>
              <c:strCache>
                <c:ptCount val="1"/>
                <c:pt idx="0">
                  <c:v>Cash Crops (Suger Beet)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'Crop Indicators'!$L$3:$R$3</c:f>
              <c:strCache>
                <c:ptCount val="7"/>
                <c:pt idx="0">
                  <c:v>m³/t</c:v>
                </c:pt>
                <c:pt idx="1">
                  <c:v>m²/t</c:v>
                </c:pt>
                <c:pt idx="2">
                  <c:v>kgCO2e/t</c:v>
                </c:pt>
                <c:pt idx="3">
                  <c:v>GJ/t</c:v>
                </c:pt>
                <c:pt idx="4">
                  <c:v>mIRR/t</c:v>
                </c:pt>
                <c:pt idx="5">
                  <c:v>No./Kt</c:v>
                </c:pt>
                <c:pt idx="6">
                  <c:v>h/t</c:v>
                </c:pt>
              </c:strCache>
            </c:strRef>
          </c:cat>
          <c:val>
            <c:numRef>
              <c:f>'Crop Indicators'!$L$6:$R$6</c:f>
              <c:numCache>
                <c:formatCode>0.00</c:formatCode>
                <c:ptCount val="7"/>
                <c:pt idx="0">
                  <c:v>-0.75263586201342048</c:v>
                </c:pt>
                <c:pt idx="1">
                  <c:v>-0.95484123698285694</c:v>
                </c:pt>
                <c:pt idx="2">
                  <c:v>-0.93441879995227073</c:v>
                </c:pt>
                <c:pt idx="3">
                  <c:v>-0.95089933204279453</c:v>
                </c:pt>
                <c:pt idx="4">
                  <c:v>-0.74167822632945046</c:v>
                </c:pt>
                <c:pt idx="5">
                  <c:v>-0.83555704348630822</c:v>
                </c:pt>
                <c:pt idx="6">
                  <c:v>-0.83555704348630822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7-4D3B-B1B7-436C55916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80191"/>
        <c:axId val="768093551"/>
      </c:radarChart>
      <c:catAx>
        <c:axId val="834980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solidFill>
            <a:schemeClr val="bg1"/>
          </a:solidFill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93551"/>
        <c:crosses val="autoZero"/>
        <c:auto val="1"/>
        <c:lblAlgn val="ctr"/>
        <c:lblOffset val="100"/>
        <c:noMultiLvlLbl val="0"/>
      </c:catAx>
      <c:valAx>
        <c:axId val="768093551"/>
        <c:scaling>
          <c:orientation val="minMax"/>
          <c:max val="3.5"/>
        </c:scaling>
        <c:delete val="0"/>
        <c:axPos val="l"/>
        <c:majorGridlines>
          <c:spPr>
            <a:ln w="2857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801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  <a:alpha val="81000"/>
      </a:schemeClr>
    </a:solidFill>
    <a:ln cmpd="thinThick"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'Crop Indicators'!$K$7</c:f>
              <c:strCache>
                <c:ptCount val="1"/>
                <c:pt idx="0">
                  <c:v>Legume (Irrigated)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'Crop Indicators'!$L$3:$R$3</c:f>
              <c:strCache>
                <c:ptCount val="7"/>
                <c:pt idx="0">
                  <c:v>m³/t</c:v>
                </c:pt>
                <c:pt idx="1">
                  <c:v>m²/t</c:v>
                </c:pt>
                <c:pt idx="2">
                  <c:v>kgCO2e/t</c:v>
                </c:pt>
                <c:pt idx="3">
                  <c:v>GJ/t</c:v>
                </c:pt>
                <c:pt idx="4">
                  <c:v>mIRR/t</c:v>
                </c:pt>
                <c:pt idx="5">
                  <c:v>No./Kt</c:v>
                </c:pt>
                <c:pt idx="6">
                  <c:v>h/t</c:v>
                </c:pt>
              </c:strCache>
            </c:strRef>
          </c:cat>
          <c:val>
            <c:numRef>
              <c:f>'Crop Indicators'!$L$7:$R$7</c:f>
              <c:numCache>
                <c:formatCode>0.00</c:formatCode>
                <c:ptCount val="7"/>
                <c:pt idx="0">
                  <c:v>2.185367122458838</c:v>
                </c:pt>
                <c:pt idx="1">
                  <c:v>0.57611887732595179</c:v>
                </c:pt>
                <c:pt idx="2">
                  <c:v>2.113348351856347</c:v>
                </c:pt>
                <c:pt idx="3">
                  <c:v>0.6127164178949025</c:v>
                </c:pt>
                <c:pt idx="4">
                  <c:v>0.5948769966237446</c:v>
                </c:pt>
                <c:pt idx="5">
                  <c:v>2.3553618608763864</c:v>
                </c:pt>
                <c:pt idx="6">
                  <c:v>2.355361860876386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1-4E13-962A-0D3F708FD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80191"/>
        <c:axId val="768093551"/>
      </c:radarChart>
      <c:catAx>
        <c:axId val="834980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solidFill>
            <a:schemeClr val="bg1"/>
          </a:solidFill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93551"/>
        <c:crosses val="autoZero"/>
        <c:auto val="1"/>
        <c:lblAlgn val="ctr"/>
        <c:lblOffset val="100"/>
        <c:noMultiLvlLbl val="0"/>
      </c:catAx>
      <c:valAx>
        <c:axId val="768093551"/>
        <c:scaling>
          <c:orientation val="minMax"/>
          <c:max val="3.5"/>
        </c:scaling>
        <c:delete val="0"/>
        <c:axPos val="l"/>
        <c:majorGridlines>
          <c:spPr>
            <a:ln w="2857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801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  <a:alpha val="81000"/>
      </a:schemeClr>
    </a:solidFill>
    <a:ln cmpd="thinThick"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'Crop Indicators'!$K$8</c:f>
              <c:strCache>
                <c:ptCount val="1"/>
                <c:pt idx="0">
                  <c:v>Apple (Irrigated)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'Crop Indicators'!$L$3:$R$3</c:f>
              <c:strCache>
                <c:ptCount val="7"/>
                <c:pt idx="0">
                  <c:v>m³/t</c:v>
                </c:pt>
                <c:pt idx="1">
                  <c:v>m²/t</c:v>
                </c:pt>
                <c:pt idx="2">
                  <c:v>kgCO2e/t</c:v>
                </c:pt>
                <c:pt idx="3">
                  <c:v>GJ/t</c:v>
                </c:pt>
                <c:pt idx="4">
                  <c:v>mIRR/t</c:v>
                </c:pt>
                <c:pt idx="5">
                  <c:v>No./Kt</c:v>
                </c:pt>
                <c:pt idx="6">
                  <c:v>h/t</c:v>
                </c:pt>
              </c:strCache>
            </c:strRef>
          </c:cat>
          <c:val>
            <c:numRef>
              <c:f>'Crop Indicators'!$L$8:$R$8</c:f>
              <c:numCache>
                <c:formatCode>0.00</c:formatCode>
                <c:ptCount val="7"/>
                <c:pt idx="0">
                  <c:v>-0.6739475584541661</c:v>
                </c:pt>
                <c:pt idx="1">
                  <c:v>-0.88275522004460627</c:v>
                </c:pt>
                <c:pt idx="2">
                  <c:v>-0.93121359508372881</c:v>
                </c:pt>
                <c:pt idx="3">
                  <c:v>-0.71982180668872653</c:v>
                </c:pt>
                <c:pt idx="4">
                  <c:v>5.4334755951939817E-2</c:v>
                </c:pt>
                <c:pt idx="5">
                  <c:v>-0.61316653395197807</c:v>
                </c:pt>
                <c:pt idx="6">
                  <c:v>-0.61316653395197818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5-4A63-88A2-35D595284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80191"/>
        <c:axId val="768093551"/>
      </c:radarChart>
      <c:catAx>
        <c:axId val="834980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solidFill>
            <a:schemeClr val="bg1"/>
          </a:solidFill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93551"/>
        <c:crosses val="autoZero"/>
        <c:auto val="1"/>
        <c:lblAlgn val="ctr"/>
        <c:lblOffset val="100"/>
        <c:noMultiLvlLbl val="0"/>
      </c:catAx>
      <c:valAx>
        <c:axId val="768093551"/>
        <c:scaling>
          <c:orientation val="minMax"/>
          <c:max val="3.5"/>
        </c:scaling>
        <c:delete val="0"/>
        <c:axPos val="l"/>
        <c:majorGridlines>
          <c:spPr>
            <a:ln w="2857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801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  <a:alpha val="81000"/>
      </a:schemeClr>
    </a:solidFill>
    <a:ln cmpd="thinThick"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'Crop Indicators'!$K$9</c:f>
              <c:strCache>
                <c:ptCount val="1"/>
                <c:pt idx="0">
                  <c:v>Grape (Irrigated)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'Crop Indicators'!$L$3:$R$3</c:f>
              <c:strCache>
                <c:ptCount val="7"/>
                <c:pt idx="0">
                  <c:v>m³/t</c:v>
                </c:pt>
                <c:pt idx="1">
                  <c:v>m²/t</c:v>
                </c:pt>
                <c:pt idx="2">
                  <c:v>kgCO2e/t</c:v>
                </c:pt>
                <c:pt idx="3">
                  <c:v>GJ/t</c:v>
                </c:pt>
                <c:pt idx="4">
                  <c:v>mIRR/t</c:v>
                </c:pt>
                <c:pt idx="5">
                  <c:v>No./Kt</c:v>
                </c:pt>
                <c:pt idx="6">
                  <c:v>h/t</c:v>
                </c:pt>
              </c:strCache>
            </c:strRef>
          </c:cat>
          <c:val>
            <c:numRef>
              <c:f>'Crop Indicators'!$L$9:$R$9</c:f>
              <c:numCache>
                <c:formatCode>0.00</c:formatCode>
                <c:ptCount val="7"/>
                <c:pt idx="0">
                  <c:v>-0.51402381484305049</c:v>
                </c:pt>
                <c:pt idx="1">
                  <c:v>-0.80754865902502193</c:v>
                </c:pt>
                <c:pt idx="2">
                  <c:v>-0.55935844411787949</c:v>
                </c:pt>
                <c:pt idx="3">
                  <c:v>-0.8029007503963117</c:v>
                </c:pt>
                <c:pt idx="4">
                  <c:v>-0.32810664250087196</c:v>
                </c:pt>
                <c:pt idx="5">
                  <c:v>-0.55212947493046061</c:v>
                </c:pt>
                <c:pt idx="6">
                  <c:v>-0.5521294749304605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6-408E-A1F6-5C70EFF9A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80191"/>
        <c:axId val="768093551"/>
      </c:radarChart>
      <c:catAx>
        <c:axId val="834980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solidFill>
            <a:schemeClr val="bg1"/>
          </a:solidFill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93551"/>
        <c:crosses val="autoZero"/>
        <c:auto val="1"/>
        <c:lblAlgn val="ctr"/>
        <c:lblOffset val="100"/>
        <c:noMultiLvlLbl val="0"/>
      </c:catAx>
      <c:valAx>
        <c:axId val="768093551"/>
        <c:scaling>
          <c:orientation val="minMax"/>
          <c:max val="3.5"/>
        </c:scaling>
        <c:delete val="0"/>
        <c:axPos val="l"/>
        <c:majorGridlines>
          <c:spPr>
            <a:ln w="2857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801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  <a:alpha val="81000"/>
      </a:schemeClr>
    </a:solidFill>
    <a:ln cmpd="thinThick"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'Crop Indicators'!$K$10</c:f>
              <c:strCache>
                <c:ptCount val="1"/>
                <c:pt idx="0">
                  <c:v>Cherry (Irrigated)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'Crop Indicators'!$L$3:$R$3</c:f>
              <c:strCache>
                <c:ptCount val="7"/>
                <c:pt idx="0">
                  <c:v>m³/t</c:v>
                </c:pt>
                <c:pt idx="1">
                  <c:v>m²/t</c:v>
                </c:pt>
                <c:pt idx="2">
                  <c:v>kgCO2e/t</c:v>
                </c:pt>
                <c:pt idx="3">
                  <c:v>GJ/t</c:v>
                </c:pt>
                <c:pt idx="4">
                  <c:v>mIRR/t</c:v>
                </c:pt>
                <c:pt idx="5">
                  <c:v>No./Kt</c:v>
                </c:pt>
                <c:pt idx="6">
                  <c:v>h/t</c:v>
                </c:pt>
              </c:strCache>
            </c:strRef>
          </c:cat>
          <c:val>
            <c:numRef>
              <c:f>'Crop Indicators'!$L$10:$R$10</c:f>
              <c:numCache>
                <c:formatCode>0.00</c:formatCode>
                <c:ptCount val="7"/>
                <c:pt idx="0">
                  <c:v>-0.48611721239829608</c:v>
                </c:pt>
                <c:pt idx="1">
                  <c:v>-0.80300537596493149</c:v>
                </c:pt>
                <c:pt idx="2">
                  <c:v>-0.64480459683528413</c:v>
                </c:pt>
                <c:pt idx="3">
                  <c:v>-0.66246235886599969</c:v>
                </c:pt>
                <c:pt idx="4">
                  <c:v>0.76356469989491793</c:v>
                </c:pt>
                <c:pt idx="5">
                  <c:v>0.13808072608165567</c:v>
                </c:pt>
                <c:pt idx="6">
                  <c:v>0.13808072608165567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2-46C1-AD5B-C37626662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80191"/>
        <c:axId val="768093551"/>
      </c:radarChart>
      <c:catAx>
        <c:axId val="834980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solidFill>
            <a:schemeClr val="bg1"/>
          </a:solidFill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93551"/>
        <c:crosses val="autoZero"/>
        <c:auto val="1"/>
        <c:lblAlgn val="ctr"/>
        <c:lblOffset val="100"/>
        <c:noMultiLvlLbl val="0"/>
      </c:catAx>
      <c:valAx>
        <c:axId val="768093551"/>
        <c:scaling>
          <c:orientation val="minMax"/>
          <c:max val="3.5"/>
        </c:scaling>
        <c:delete val="0"/>
        <c:axPos val="l"/>
        <c:majorGridlines>
          <c:spPr>
            <a:ln w="2857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801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  <a:alpha val="81000"/>
      </a:schemeClr>
    </a:solidFill>
    <a:ln cmpd="thinThick"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'Crop Indicators'!$K$11</c:f>
              <c:strCache>
                <c:ptCount val="1"/>
                <c:pt idx="0">
                  <c:v>Wheat and barley (Rainfed)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'Crop Indicators'!$L$3:$R$3</c:f>
              <c:strCache>
                <c:ptCount val="7"/>
                <c:pt idx="0">
                  <c:v>m³/t</c:v>
                </c:pt>
                <c:pt idx="1">
                  <c:v>m²/t</c:v>
                </c:pt>
                <c:pt idx="2">
                  <c:v>kgCO2e/t</c:v>
                </c:pt>
                <c:pt idx="3">
                  <c:v>GJ/t</c:v>
                </c:pt>
                <c:pt idx="4">
                  <c:v>mIRR/t</c:v>
                </c:pt>
                <c:pt idx="5">
                  <c:v>No./Kt</c:v>
                </c:pt>
                <c:pt idx="6">
                  <c:v>h/t</c:v>
                </c:pt>
              </c:strCache>
            </c:strRef>
          </c:cat>
          <c:val>
            <c:numRef>
              <c:f>'Crop Indicators'!$L$11:$R$11</c:f>
              <c:numCache>
                <c:formatCode>0.00</c:formatCode>
                <c:ptCount val="7"/>
                <c:pt idx="0">
                  <c:v>-1</c:v>
                </c:pt>
                <c:pt idx="1">
                  <c:v>0.96683701156891955</c:v>
                </c:pt>
                <c:pt idx="2">
                  <c:v>-0.33415825277561606</c:v>
                </c:pt>
                <c:pt idx="3">
                  <c:v>0.16800018370672221</c:v>
                </c:pt>
                <c:pt idx="4">
                  <c:v>-0.23852261286645704</c:v>
                </c:pt>
                <c:pt idx="5">
                  <c:v>-0.58656143848733322</c:v>
                </c:pt>
                <c:pt idx="6">
                  <c:v>-0.58656143848733322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5-4823-89DD-4FB56257C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80191"/>
        <c:axId val="768093551"/>
      </c:radarChart>
      <c:catAx>
        <c:axId val="834980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solidFill>
            <a:schemeClr val="bg1"/>
          </a:solidFill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93551"/>
        <c:crosses val="autoZero"/>
        <c:auto val="1"/>
        <c:lblAlgn val="ctr"/>
        <c:lblOffset val="100"/>
        <c:noMultiLvlLbl val="0"/>
      </c:catAx>
      <c:valAx>
        <c:axId val="768093551"/>
        <c:scaling>
          <c:orientation val="minMax"/>
          <c:max val="3.5"/>
        </c:scaling>
        <c:delete val="0"/>
        <c:axPos val="l"/>
        <c:majorGridlines>
          <c:spPr>
            <a:ln w="2857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801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  <a:alpha val="81000"/>
      </a:schemeClr>
    </a:solidFill>
    <a:ln cmpd="thinThick"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'Crop Indicators'!$K$12</c:f>
              <c:strCache>
                <c:ptCount val="1"/>
                <c:pt idx="0">
                  <c:v>Alfalfa (Rainfed)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'Crop Indicators'!$L$3:$R$3</c:f>
              <c:strCache>
                <c:ptCount val="7"/>
                <c:pt idx="0">
                  <c:v>m³/t</c:v>
                </c:pt>
                <c:pt idx="1">
                  <c:v>m²/t</c:v>
                </c:pt>
                <c:pt idx="2">
                  <c:v>kgCO2e/t</c:v>
                </c:pt>
                <c:pt idx="3">
                  <c:v>GJ/t</c:v>
                </c:pt>
                <c:pt idx="4">
                  <c:v>mIRR/t</c:v>
                </c:pt>
                <c:pt idx="5">
                  <c:v>No./Kt</c:v>
                </c:pt>
                <c:pt idx="6">
                  <c:v>h/t</c:v>
                </c:pt>
              </c:strCache>
            </c:strRef>
          </c:cat>
          <c:val>
            <c:numRef>
              <c:f>'Crop Indicators'!$L$12:$R$12</c:f>
              <c:numCache>
                <c:formatCode>0.00</c:formatCode>
                <c:ptCount val="7"/>
                <c:pt idx="0">
                  <c:v>-1</c:v>
                </c:pt>
                <c:pt idx="1">
                  <c:v>-0.20280440686133661</c:v>
                </c:pt>
                <c:pt idx="2">
                  <c:v>-0.40939650136868377</c:v>
                </c:pt>
                <c:pt idx="3">
                  <c:v>-0.64323664524942048</c:v>
                </c:pt>
                <c:pt idx="4">
                  <c:v>-0.62352697840934412</c:v>
                </c:pt>
                <c:pt idx="5">
                  <c:v>-0.72552090992534701</c:v>
                </c:pt>
                <c:pt idx="6">
                  <c:v>-0.72552090992534701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3-4257-AF15-EB22A9B97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80191"/>
        <c:axId val="768093551"/>
      </c:radarChart>
      <c:catAx>
        <c:axId val="834980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solidFill>
            <a:schemeClr val="bg1"/>
          </a:solidFill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93551"/>
        <c:crosses val="autoZero"/>
        <c:auto val="1"/>
        <c:lblAlgn val="ctr"/>
        <c:lblOffset val="100"/>
        <c:noMultiLvlLbl val="0"/>
      </c:catAx>
      <c:valAx>
        <c:axId val="768093551"/>
        <c:scaling>
          <c:orientation val="minMax"/>
          <c:max val="3.5"/>
        </c:scaling>
        <c:delete val="0"/>
        <c:axPos val="l"/>
        <c:majorGridlines>
          <c:spPr>
            <a:ln w="2857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8019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  <a:alpha val="81000"/>
      </a:schemeClr>
    </a:solidFill>
    <a:ln cmpd="thinThick"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208624</xdr:colOff>
      <xdr:row>0</xdr:row>
      <xdr:rowOff>67480</xdr:rowOff>
    </xdr:from>
    <xdr:to>
      <xdr:col>24</xdr:col>
      <xdr:colOff>527279</xdr:colOff>
      <xdr:row>6</xdr:row>
      <xdr:rowOff>160998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0B05B-F010-4942-A2A2-1BBDB29C2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81643</xdr:colOff>
      <xdr:row>0</xdr:row>
      <xdr:rowOff>68034</xdr:rowOff>
    </xdr:from>
    <xdr:to>
      <xdr:col>29</xdr:col>
      <xdr:colOff>400297</xdr:colOff>
      <xdr:row>6</xdr:row>
      <xdr:rowOff>161552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2F1250-D00C-48FA-9CBB-0FF2BA3E8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557892</xdr:colOff>
      <xdr:row>0</xdr:row>
      <xdr:rowOff>54428</xdr:rowOff>
    </xdr:from>
    <xdr:to>
      <xdr:col>34</xdr:col>
      <xdr:colOff>270410</xdr:colOff>
      <xdr:row>6</xdr:row>
      <xdr:rowOff>147946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D6322E-5705-4F10-B02F-F699C5722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394606</xdr:colOff>
      <xdr:row>0</xdr:row>
      <xdr:rowOff>81641</xdr:rowOff>
    </xdr:from>
    <xdr:to>
      <xdr:col>39</xdr:col>
      <xdr:colOff>107124</xdr:colOff>
      <xdr:row>6</xdr:row>
      <xdr:rowOff>175159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2728A3-2E29-4E06-99C8-29512C4F6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244928</xdr:colOff>
      <xdr:row>6</xdr:row>
      <xdr:rowOff>273380</xdr:rowOff>
    </xdr:from>
    <xdr:to>
      <xdr:col>26</xdr:col>
      <xdr:colOff>563582</xdr:colOff>
      <xdr:row>12</xdr:row>
      <xdr:rowOff>107126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6B3E3E-4D3B-4601-8939-0F893DE5A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242454</xdr:colOff>
      <xdr:row>6</xdr:row>
      <xdr:rowOff>273380</xdr:rowOff>
    </xdr:from>
    <xdr:to>
      <xdr:col>31</xdr:col>
      <xdr:colOff>561108</xdr:colOff>
      <xdr:row>12</xdr:row>
      <xdr:rowOff>107126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72E8A3-88C1-4412-84AC-320B5FB1B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261009</xdr:colOff>
      <xdr:row>6</xdr:row>
      <xdr:rowOff>273380</xdr:rowOff>
    </xdr:from>
    <xdr:to>
      <xdr:col>36</xdr:col>
      <xdr:colOff>579664</xdr:colOff>
      <xdr:row>12</xdr:row>
      <xdr:rowOff>107126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85855F-B28C-4AAB-AC06-AF919D50A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207818</xdr:colOff>
      <xdr:row>12</xdr:row>
      <xdr:rowOff>268431</xdr:rowOff>
    </xdr:from>
    <xdr:to>
      <xdr:col>26</xdr:col>
      <xdr:colOff>526472</xdr:colOff>
      <xdr:row>18</xdr:row>
      <xdr:rowOff>102176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CC079FD-5000-44DD-AEB5-029C272F3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225136</xdr:colOff>
      <xdr:row>12</xdr:row>
      <xdr:rowOff>268431</xdr:rowOff>
    </xdr:from>
    <xdr:to>
      <xdr:col>31</xdr:col>
      <xdr:colOff>543790</xdr:colOff>
      <xdr:row>18</xdr:row>
      <xdr:rowOff>102176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6EDD8F-515D-4626-BE00-A608D576D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225136</xdr:colOff>
      <xdr:row>12</xdr:row>
      <xdr:rowOff>268431</xdr:rowOff>
    </xdr:from>
    <xdr:to>
      <xdr:col>36</xdr:col>
      <xdr:colOff>543791</xdr:colOff>
      <xdr:row>18</xdr:row>
      <xdr:rowOff>102176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E059F0-5C6B-4AE4-A141-95EC17461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208624</xdr:colOff>
      <xdr:row>0</xdr:row>
      <xdr:rowOff>67480</xdr:rowOff>
    </xdr:from>
    <xdr:to>
      <xdr:col>22</xdr:col>
      <xdr:colOff>527279</xdr:colOff>
      <xdr:row>6</xdr:row>
      <xdr:rowOff>160998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89956-322D-4ED8-9A78-AEFE0A5DC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81643</xdr:colOff>
      <xdr:row>0</xdr:row>
      <xdr:rowOff>68034</xdr:rowOff>
    </xdr:from>
    <xdr:to>
      <xdr:col>27</xdr:col>
      <xdr:colOff>400297</xdr:colOff>
      <xdr:row>6</xdr:row>
      <xdr:rowOff>161552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EEB555-0B56-4760-8C6C-383C29811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557892</xdr:colOff>
      <xdr:row>0</xdr:row>
      <xdr:rowOff>54428</xdr:rowOff>
    </xdr:from>
    <xdr:to>
      <xdr:col>32</xdr:col>
      <xdr:colOff>270410</xdr:colOff>
      <xdr:row>6</xdr:row>
      <xdr:rowOff>147946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623636-4D7D-43A7-AD43-442C49837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394606</xdr:colOff>
      <xdr:row>0</xdr:row>
      <xdr:rowOff>81641</xdr:rowOff>
    </xdr:from>
    <xdr:to>
      <xdr:col>37</xdr:col>
      <xdr:colOff>107124</xdr:colOff>
      <xdr:row>6</xdr:row>
      <xdr:rowOff>175159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1DEA91-190F-42F2-A266-C4DC17C61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244928</xdr:colOff>
      <xdr:row>6</xdr:row>
      <xdr:rowOff>273380</xdr:rowOff>
    </xdr:from>
    <xdr:to>
      <xdr:col>24</xdr:col>
      <xdr:colOff>563582</xdr:colOff>
      <xdr:row>12</xdr:row>
      <xdr:rowOff>107126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0BAD18-3822-48E2-8BE6-7E3FFA6A4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242454</xdr:colOff>
      <xdr:row>6</xdr:row>
      <xdr:rowOff>273380</xdr:rowOff>
    </xdr:from>
    <xdr:to>
      <xdr:col>29</xdr:col>
      <xdr:colOff>561108</xdr:colOff>
      <xdr:row>12</xdr:row>
      <xdr:rowOff>107126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D60E9A-7CD8-4385-A29F-8569164D0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261009</xdr:colOff>
      <xdr:row>6</xdr:row>
      <xdr:rowOff>273380</xdr:rowOff>
    </xdr:from>
    <xdr:to>
      <xdr:col>34</xdr:col>
      <xdr:colOff>579664</xdr:colOff>
      <xdr:row>12</xdr:row>
      <xdr:rowOff>107126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1570A9-392F-474A-A94E-C462EC05B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207818</xdr:colOff>
      <xdr:row>12</xdr:row>
      <xdr:rowOff>268431</xdr:rowOff>
    </xdr:from>
    <xdr:to>
      <xdr:col>24</xdr:col>
      <xdr:colOff>526472</xdr:colOff>
      <xdr:row>18</xdr:row>
      <xdr:rowOff>102176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7E813E-BB40-4776-8C06-CF4F1B974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225136</xdr:colOff>
      <xdr:row>12</xdr:row>
      <xdr:rowOff>268431</xdr:rowOff>
    </xdr:from>
    <xdr:to>
      <xdr:col>29</xdr:col>
      <xdr:colOff>543790</xdr:colOff>
      <xdr:row>18</xdr:row>
      <xdr:rowOff>102176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FCDC05-6F0D-4937-B647-27BF2F6EF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225136</xdr:colOff>
      <xdr:row>12</xdr:row>
      <xdr:rowOff>268431</xdr:rowOff>
    </xdr:from>
    <xdr:to>
      <xdr:col>34</xdr:col>
      <xdr:colOff>543791</xdr:colOff>
      <xdr:row>18</xdr:row>
      <xdr:rowOff>102176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301981-F279-444C-BFFD-53D3A123A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AAA97-94B6-40C7-B3C7-B34F5D157526}">
  <dimension ref="A2:S19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4" sqref="L4"/>
    </sheetView>
  </sheetViews>
  <sheetFormatPr defaultRowHeight="12" x14ac:dyDescent="0.25"/>
  <cols>
    <col min="1" max="1" width="4.5703125" style="1" customWidth="1"/>
    <col min="2" max="2" width="15.5703125" style="2" customWidth="1"/>
    <col min="3" max="5" width="12.28515625" style="7" customWidth="1"/>
    <col min="6" max="9" width="12.28515625" style="8" customWidth="1"/>
    <col min="10" max="10" width="3.140625" style="1" customWidth="1"/>
    <col min="11" max="11" width="16.140625" style="1" customWidth="1"/>
    <col min="12" max="15" width="11.42578125" style="1" customWidth="1"/>
    <col min="16" max="16" width="10.5703125" style="1" customWidth="1"/>
    <col min="17" max="18" width="11.42578125" style="1" customWidth="1"/>
    <col min="19" max="16384" width="9.140625" style="1"/>
  </cols>
  <sheetData>
    <row r="2" spans="1:19" ht="39.75" customHeight="1" x14ac:dyDescent="0.25">
      <c r="C2" s="3" t="s">
        <v>0</v>
      </c>
      <c r="D2" s="3" t="s">
        <v>1</v>
      </c>
      <c r="E2" s="3" t="s">
        <v>60</v>
      </c>
      <c r="F2" s="4" t="s">
        <v>3</v>
      </c>
      <c r="G2" s="4" t="s">
        <v>4</v>
      </c>
      <c r="H2" s="4" t="s">
        <v>5</v>
      </c>
      <c r="I2" s="4" t="s">
        <v>6</v>
      </c>
      <c r="K2" s="2"/>
      <c r="L2" s="3" t="s">
        <v>0</v>
      </c>
      <c r="M2" s="3" t="s">
        <v>1</v>
      </c>
      <c r="N2" s="3" t="s">
        <v>2</v>
      </c>
      <c r="O2" s="4" t="s">
        <v>3</v>
      </c>
      <c r="P2" s="4" t="s">
        <v>7</v>
      </c>
      <c r="Q2" s="4" t="s">
        <v>5</v>
      </c>
      <c r="R2" s="4" t="s">
        <v>6</v>
      </c>
    </row>
    <row r="3" spans="1:19" ht="42.75" customHeight="1" x14ac:dyDescent="0.25">
      <c r="C3" s="5" t="s">
        <v>8</v>
      </c>
      <c r="D3" s="5" t="s">
        <v>9</v>
      </c>
      <c r="E3" s="5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K3" s="2"/>
      <c r="L3" s="5" t="s">
        <v>15</v>
      </c>
      <c r="M3" s="5" t="s">
        <v>16</v>
      </c>
      <c r="N3" s="5" t="s">
        <v>17</v>
      </c>
      <c r="O3" s="6" t="s">
        <v>18</v>
      </c>
      <c r="P3" s="6" t="s">
        <v>19</v>
      </c>
      <c r="Q3" s="6" t="s">
        <v>20</v>
      </c>
      <c r="R3" s="6" t="s">
        <v>21</v>
      </c>
    </row>
    <row r="4" spans="1:19" ht="38.25" customHeight="1" x14ac:dyDescent="0.25">
      <c r="A4" s="1">
        <v>1</v>
      </c>
      <c r="B4" s="2" t="s">
        <v>22</v>
      </c>
      <c r="C4" s="7">
        <v>1533.0319819751555</v>
      </c>
      <c r="D4" s="7">
        <v>3786.4162693523508</v>
      </c>
      <c r="E4" s="7">
        <v>1023.150944749986</v>
      </c>
      <c r="F4" s="8">
        <v>25.452448547399371</v>
      </c>
      <c r="G4" s="8">
        <v>1.5564294063958051</v>
      </c>
      <c r="H4" s="8">
        <v>4.4893624123687292</v>
      </c>
      <c r="I4" s="8">
        <v>9.5129589518093383</v>
      </c>
      <c r="J4" s="2"/>
      <c r="K4" s="2" t="s">
        <v>22</v>
      </c>
      <c r="L4" s="9">
        <f>(C4/$C$15)-1</f>
        <v>0.15985636841305162</v>
      </c>
      <c r="M4" s="9">
        <f>(D4/$D$15)-1</f>
        <v>-0.33141341448294148</v>
      </c>
      <c r="N4" s="9">
        <f>(E4/$E$15)-1</f>
        <v>-0.11361338458821668</v>
      </c>
      <c r="O4" s="9">
        <f>(F4/$F$15)-1</f>
        <v>0.39479042949075116</v>
      </c>
      <c r="P4" s="9">
        <f>(G4/$G$15)-1</f>
        <v>0.12870310113122163</v>
      </c>
      <c r="Q4" s="9">
        <f>(H4/$H$15)-1</f>
        <v>-0.77637918198441036</v>
      </c>
      <c r="R4" s="9">
        <f>(I4/$I$15)-1</f>
        <v>-0.77637918198441036</v>
      </c>
    </row>
    <row r="5" spans="1:19" ht="38.25" customHeight="1" x14ac:dyDescent="0.25">
      <c r="A5" s="1">
        <v>2</v>
      </c>
      <c r="B5" s="2" t="s">
        <v>23</v>
      </c>
      <c r="C5" s="7">
        <v>1429.4662688591429</v>
      </c>
      <c r="D5" s="7">
        <v>1424.1715906567954</v>
      </c>
      <c r="E5" s="7">
        <v>988</v>
      </c>
      <c r="F5" s="8">
        <v>15.200000000000001</v>
      </c>
      <c r="G5" s="8">
        <v>0.63332265290584067</v>
      </c>
      <c r="H5" s="8">
        <v>8.478767192208311</v>
      </c>
      <c r="I5" s="8">
        <v>17.966507680289411</v>
      </c>
      <c r="J5" s="2"/>
      <c r="K5" s="2" t="s">
        <v>23</v>
      </c>
      <c r="L5" s="9">
        <f>(C5/$C$15)-1</f>
        <v>8.1500956837043947E-2</v>
      </c>
      <c r="M5" s="9">
        <f>(D5/$D$15)-1</f>
        <v>-0.74852685144666065</v>
      </c>
      <c r="N5" s="9">
        <f>(E5/$E$15)-1</f>
        <v>-0.14406571139819702</v>
      </c>
      <c r="O5" s="9">
        <f>(F5/$F$15)-1</f>
        <v>-0.16704224001169288</v>
      </c>
      <c r="P5" s="9">
        <f>(G5/$G$15)-1</f>
        <v>-0.54072234859221724</v>
      </c>
      <c r="Q5" s="9">
        <f>(H5/$H$15)-1</f>
        <v>-0.57766188578102295</v>
      </c>
      <c r="R5" s="9">
        <f>(I5/$I$15)-1</f>
        <v>-0.57766188578102295</v>
      </c>
    </row>
    <row r="6" spans="1:19" ht="38.25" customHeight="1" x14ac:dyDescent="0.25">
      <c r="A6" s="1">
        <v>3</v>
      </c>
      <c r="B6" s="2" t="s">
        <v>24</v>
      </c>
      <c r="C6" s="7">
        <v>326.95180632236173</v>
      </c>
      <c r="D6" s="7">
        <v>255.74828854769905</v>
      </c>
      <c r="E6" s="7">
        <v>75.7</v>
      </c>
      <c r="F6" s="8">
        <v>0.89599999999999991</v>
      </c>
      <c r="G6" s="8">
        <v>0.35621378593733655</v>
      </c>
      <c r="H6" s="8">
        <v>3.3013206663964847</v>
      </c>
      <c r="I6" s="8">
        <v>6.9954984920941508</v>
      </c>
      <c r="K6" s="2" t="s">
        <v>24</v>
      </c>
      <c r="L6" s="9">
        <f t="shared" ref="L6:L13" si="0">(C6/$C$15)-1</f>
        <v>-0.75263586201342048</v>
      </c>
      <c r="M6" s="9">
        <f t="shared" ref="M6:M13" si="1">(D6/$D$15)-1</f>
        <v>-0.95484123698285694</v>
      </c>
      <c r="N6" s="9">
        <f t="shared" ref="N6:N13" si="2">(E6/$E$15)-1</f>
        <v>-0.93441879995227073</v>
      </c>
      <c r="O6" s="9">
        <f t="shared" ref="O6:O13" si="3">(F6/$F$15)-1</f>
        <v>-0.95089933204279453</v>
      </c>
      <c r="P6" s="9">
        <f t="shared" ref="P6:P13" si="4">(G6/$G$15)-1</f>
        <v>-0.74167822632945046</v>
      </c>
      <c r="Q6" s="9">
        <f t="shared" ref="Q6:Q13" si="5">(H6/$H$15)-1</f>
        <v>-0.83555704348630822</v>
      </c>
      <c r="R6" s="9">
        <f t="shared" ref="R6:R13" si="6">(I6/$I$15)-1</f>
        <v>-0.83555704348630822</v>
      </c>
    </row>
    <row r="7" spans="1:19" ht="38.25" customHeight="1" x14ac:dyDescent="0.25">
      <c r="A7" s="1">
        <v>4</v>
      </c>
      <c r="B7" s="2" t="s">
        <v>25</v>
      </c>
      <c r="C7" s="7">
        <v>4210.2365482917494</v>
      </c>
      <c r="D7" s="7">
        <v>8926.0572808607158</v>
      </c>
      <c r="E7" s="7">
        <v>3593.7199999999993</v>
      </c>
      <c r="F7" s="8">
        <v>29.429210854997777</v>
      </c>
      <c r="G7" s="8">
        <v>2.1992616611415055</v>
      </c>
      <c r="H7" s="8">
        <v>67.361507536672633</v>
      </c>
      <c r="I7" s="8">
        <v>142.7390344702093</v>
      </c>
      <c r="K7" s="2" t="s">
        <v>25</v>
      </c>
      <c r="L7" s="9">
        <f t="shared" si="0"/>
        <v>2.185367122458838</v>
      </c>
      <c r="M7" s="9">
        <f t="shared" si="1"/>
        <v>0.57611887732595179</v>
      </c>
      <c r="N7" s="9">
        <f t="shared" si="2"/>
        <v>2.113348351856347</v>
      </c>
      <c r="O7" s="9">
        <f t="shared" si="3"/>
        <v>0.6127164178949025</v>
      </c>
      <c r="P7" s="9">
        <f t="shared" si="4"/>
        <v>0.5948769966237446</v>
      </c>
      <c r="Q7" s="9">
        <f t="shared" si="5"/>
        <v>2.3553618608763864</v>
      </c>
      <c r="R7" s="9">
        <f t="shared" si="6"/>
        <v>2.355361860876386</v>
      </c>
    </row>
    <row r="8" spans="1:19" ht="38.25" customHeight="1" x14ac:dyDescent="0.25">
      <c r="A8" s="1">
        <v>5</v>
      </c>
      <c r="B8" s="2" t="s">
        <v>26</v>
      </c>
      <c r="C8" s="7">
        <v>430.9575170714935</v>
      </c>
      <c r="D8" s="7">
        <v>663.99409132089522</v>
      </c>
      <c r="E8" s="7">
        <v>79.39974944606135</v>
      </c>
      <c r="F8" s="8">
        <v>5.1127545031708941</v>
      </c>
      <c r="G8" s="8">
        <v>1.4538788957911821</v>
      </c>
      <c r="H8" s="8">
        <v>7.7659836759976226</v>
      </c>
      <c r="I8" s="8">
        <v>16.456119409438962</v>
      </c>
      <c r="K8" s="2" t="s">
        <v>26</v>
      </c>
      <c r="L8" s="9">
        <f t="shared" si="0"/>
        <v>-0.6739475584541661</v>
      </c>
      <c r="M8" s="9">
        <f t="shared" si="1"/>
        <v>-0.88275522004460627</v>
      </c>
      <c r="N8" s="9">
        <f t="shared" si="2"/>
        <v>-0.93121359508372881</v>
      </c>
      <c r="O8" s="9">
        <f t="shared" si="3"/>
        <v>-0.71982180668872653</v>
      </c>
      <c r="P8" s="9">
        <f t="shared" si="4"/>
        <v>5.4334755951939817E-2</v>
      </c>
      <c r="Q8" s="9">
        <f t="shared" si="5"/>
        <v>-0.61316653395197807</v>
      </c>
      <c r="R8" s="9">
        <f t="shared" si="6"/>
        <v>-0.61316653395197818</v>
      </c>
    </row>
    <row r="9" spans="1:19" ht="38.25" customHeight="1" x14ac:dyDescent="0.25">
      <c r="A9" s="1">
        <v>6</v>
      </c>
      <c r="B9" s="2" t="s">
        <v>27</v>
      </c>
      <c r="C9" s="7">
        <v>642.33559828036027</v>
      </c>
      <c r="D9" s="7">
        <v>1089.9125174083251</v>
      </c>
      <c r="E9" s="7">
        <v>508.63000000000005</v>
      </c>
      <c r="F9" s="8">
        <v>3.5967113074474724</v>
      </c>
      <c r="G9" s="8">
        <v>0.92650988424286618</v>
      </c>
      <c r="H9" s="8">
        <v>8.9913502629029143</v>
      </c>
      <c r="I9" s="8">
        <v>19.052671207091279</v>
      </c>
      <c r="K9" s="2" t="s">
        <v>27</v>
      </c>
      <c r="L9" s="9">
        <f t="shared" si="0"/>
        <v>-0.51402381484305049</v>
      </c>
      <c r="M9" s="9">
        <f t="shared" si="1"/>
        <v>-0.80754865902502193</v>
      </c>
      <c r="N9" s="9">
        <f t="shared" si="2"/>
        <v>-0.55935844411787949</v>
      </c>
      <c r="O9" s="9">
        <f t="shared" si="3"/>
        <v>-0.8029007503963117</v>
      </c>
      <c r="P9" s="9">
        <f t="shared" si="4"/>
        <v>-0.32810664250087196</v>
      </c>
      <c r="Q9" s="9">
        <f t="shared" si="5"/>
        <v>-0.55212947493046061</v>
      </c>
      <c r="R9" s="9">
        <f t="shared" si="6"/>
        <v>-0.5521294749304605</v>
      </c>
    </row>
    <row r="10" spans="1:19" ht="38.25" customHeight="1" x14ac:dyDescent="0.25">
      <c r="A10" s="1">
        <v>7</v>
      </c>
      <c r="B10" s="2" t="s">
        <v>28</v>
      </c>
      <c r="C10" s="7">
        <v>679.22095341671195</v>
      </c>
      <c r="D10" s="7">
        <v>1115.642559361972</v>
      </c>
      <c r="E10" s="7">
        <v>410.00000000000006</v>
      </c>
      <c r="F10" s="8">
        <v>6.1594625702374479</v>
      </c>
      <c r="G10" s="8">
        <v>2.431874206996556</v>
      </c>
      <c r="H10" s="8">
        <v>22.847858617331887</v>
      </c>
      <c r="I10" s="8">
        <v>48.414612410126274</v>
      </c>
      <c r="K10" s="2" t="s">
        <v>28</v>
      </c>
      <c r="L10" s="9">
        <f t="shared" si="0"/>
        <v>-0.48611721239829608</v>
      </c>
      <c r="M10" s="9">
        <f t="shared" si="1"/>
        <v>-0.80300537596493149</v>
      </c>
      <c r="N10" s="9">
        <f t="shared" si="2"/>
        <v>-0.64480459683528413</v>
      </c>
      <c r="O10" s="9">
        <f t="shared" si="3"/>
        <v>-0.66246235886599969</v>
      </c>
      <c r="P10" s="9">
        <f t="shared" si="4"/>
        <v>0.76356469989491793</v>
      </c>
      <c r="Q10" s="9">
        <f t="shared" si="5"/>
        <v>0.13808072608165567</v>
      </c>
      <c r="R10" s="9">
        <f t="shared" si="6"/>
        <v>0.13808072608165567</v>
      </c>
    </row>
    <row r="11" spans="1:19" ht="38.25" customHeight="1" x14ac:dyDescent="0.25">
      <c r="A11" s="1">
        <v>8</v>
      </c>
      <c r="B11" s="2" t="s">
        <v>29</v>
      </c>
      <c r="C11" s="7">
        <v>0</v>
      </c>
      <c r="D11" s="7">
        <v>11138.817052408394</v>
      </c>
      <c r="E11" s="7">
        <v>768.57727867441065</v>
      </c>
      <c r="F11" s="8">
        <v>21.3139292832705</v>
      </c>
      <c r="G11" s="8">
        <v>1.0500421204232171</v>
      </c>
      <c r="H11" s="8">
        <v>8.3001017273327715</v>
      </c>
      <c r="I11" s="8">
        <v>17.587915560218143</v>
      </c>
      <c r="K11" s="2" t="s">
        <v>29</v>
      </c>
      <c r="L11" s="9">
        <f t="shared" si="0"/>
        <v>-1</v>
      </c>
      <c r="M11" s="9">
        <f t="shared" si="1"/>
        <v>0.96683701156891955</v>
      </c>
      <c r="N11" s="9">
        <f t="shared" si="2"/>
        <v>-0.33415825277561606</v>
      </c>
      <c r="O11" s="9">
        <f t="shared" si="3"/>
        <v>0.16800018370672221</v>
      </c>
      <c r="P11" s="9">
        <f t="shared" si="4"/>
        <v>-0.23852261286645704</v>
      </c>
      <c r="Q11" s="9">
        <f t="shared" si="5"/>
        <v>-0.58656143848733322</v>
      </c>
      <c r="R11" s="9">
        <f t="shared" si="6"/>
        <v>-0.58656143848733322</v>
      </c>
    </row>
    <row r="12" spans="1:19" ht="38.25" customHeight="1" x14ac:dyDescent="0.25">
      <c r="A12" s="1">
        <v>9</v>
      </c>
      <c r="B12" s="2" t="s">
        <v>30</v>
      </c>
      <c r="C12" s="7">
        <v>0</v>
      </c>
      <c r="D12" s="7">
        <v>4514.7695588026681</v>
      </c>
      <c r="E12" s="7">
        <v>681.73020337920286</v>
      </c>
      <c r="F12" s="8">
        <v>6.510297703793448</v>
      </c>
      <c r="G12" s="8">
        <v>0.51913889572122063</v>
      </c>
      <c r="H12" s="8">
        <v>5.5103819085234411</v>
      </c>
      <c r="I12" s="8">
        <v>11.676499264161173</v>
      </c>
      <c r="K12" s="2" t="s">
        <v>30</v>
      </c>
      <c r="L12" s="9">
        <f t="shared" si="0"/>
        <v>-1</v>
      </c>
      <c r="M12" s="9">
        <f t="shared" si="1"/>
        <v>-0.20280440686133661</v>
      </c>
      <c r="N12" s="9">
        <f t="shared" si="2"/>
        <v>-0.40939650136868377</v>
      </c>
      <c r="O12" s="9">
        <f t="shared" si="3"/>
        <v>-0.64323664524942048</v>
      </c>
      <c r="P12" s="9">
        <f t="shared" si="4"/>
        <v>-0.62352697840934412</v>
      </c>
      <c r="Q12" s="9">
        <f t="shared" si="5"/>
        <v>-0.72552090992534701</v>
      </c>
      <c r="R12" s="9">
        <f t="shared" si="6"/>
        <v>-0.72552090992534701</v>
      </c>
    </row>
    <row r="13" spans="1:19" ht="38.25" customHeight="1" x14ac:dyDescent="0.25">
      <c r="A13" s="1">
        <v>10</v>
      </c>
      <c r="B13" s="2" t="s">
        <v>31</v>
      </c>
      <c r="C13" s="7">
        <v>0</v>
      </c>
      <c r="D13" s="7">
        <v>23717.618260490704</v>
      </c>
      <c r="E13" s="7">
        <v>3414.0339999999997</v>
      </c>
      <c r="F13" s="8">
        <v>68.811427789178211</v>
      </c>
      <c r="G13" s="8">
        <v>2.6628662779804726</v>
      </c>
      <c r="H13" s="8">
        <v>63.7111689726054</v>
      </c>
      <c r="I13" s="8">
        <v>135.00396705295083</v>
      </c>
      <c r="K13" s="2" t="s">
        <v>31</v>
      </c>
      <c r="L13" s="9">
        <f t="shared" si="0"/>
        <v>-1</v>
      </c>
      <c r="M13" s="9">
        <f t="shared" si="1"/>
        <v>3.1879392759134833</v>
      </c>
      <c r="N13" s="9">
        <f t="shared" si="2"/>
        <v>1.95768093426353</v>
      </c>
      <c r="O13" s="9">
        <f t="shared" si="3"/>
        <v>2.7708561021625675</v>
      </c>
      <c r="P13" s="9">
        <f t="shared" si="4"/>
        <v>0.9310772550965174</v>
      </c>
      <c r="Q13" s="9">
        <f t="shared" si="5"/>
        <v>2.1735338815888183</v>
      </c>
      <c r="R13" s="9">
        <f t="shared" si="6"/>
        <v>2.1735338815888179</v>
      </c>
    </row>
    <row r="14" spans="1:19" ht="38.25" customHeight="1" x14ac:dyDescent="0.25">
      <c r="K14" s="1" t="s">
        <v>32</v>
      </c>
      <c r="L14" s="10">
        <f>MIN(L4:L13)</f>
        <v>-1</v>
      </c>
      <c r="M14" s="10">
        <f t="shared" ref="M14:R14" si="7">MIN(M4:M13)</f>
        <v>-0.95484123698285694</v>
      </c>
      <c r="N14" s="10">
        <f t="shared" si="7"/>
        <v>-0.93441879995227073</v>
      </c>
      <c r="O14" s="10">
        <f t="shared" si="7"/>
        <v>-0.95089933204279453</v>
      </c>
      <c r="P14" s="10">
        <f t="shared" si="7"/>
        <v>-0.74167822632945046</v>
      </c>
      <c r="Q14" s="10">
        <f t="shared" si="7"/>
        <v>-0.83555704348630822</v>
      </c>
      <c r="R14" s="10">
        <f t="shared" si="7"/>
        <v>-0.83555704348630822</v>
      </c>
      <c r="S14" s="10">
        <f>MIN(L14:R14)</f>
        <v>-1</v>
      </c>
    </row>
    <row r="15" spans="1:19" ht="38.25" customHeight="1" x14ac:dyDescent="0.25">
      <c r="B15" s="2" t="s">
        <v>34</v>
      </c>
      <c r="C15" s="7">
        <f>AVERAGE(C4:C10)</f>
        <v>1321.7429534595678</v>
      </c>
      <c r="D15" s="7">
        <f>AVERAGE(D4:D13)</f>
        <v>5663.3147469210526</v>
      </c>
      <c r="E15" s="7">
        <f>AVERAGE(E4:E13)</f>
        <v>1154.294217624966</v>
      </c>
      <c r="F15" s="7">
        <f>AVERAGE(F4:F13)</f>
        <v>18.248224255949516</v>
      </c>
      <c r="G15" s="7">
        <f>AVERAGE(G4:G13)</f>
        <v>1.3789537787536001</v>
      </c>
      <c r="H15" s="7">
        <f t="shared" ref="H15:I15" si="8">AVERAGE(H4:H13)</f>
        <v>20.075780297234019</v>
      </c>
      <c r="I15" s="7">
        <f t="shared" si="8"/>
        <v>42.54057844983889</v>
      </c>
      <c r="K15" s="1" t="s">
        <v>33</v>
      </c>
      <c r="L15" s="10">
        <f>MAX(L4:L13)</f>
        <v>2.185367122458838</v>
      </c>
      <c r="M15" s="10">
        <f t="shared" ref="M15:R15" si="9">MAX(M4:M13)</f>
        <v>3.1879392759134833</v>
      </c>
      <c r="N15" s="10">
        <f t="shared" si="9"/>
        <v>2.113348351856347</v>
      </c>
      <c r="O15" s="10">
        <f t="shared" si="9"/>
        <v>2.7708561021625675</v>
      </c>
      <c r="P15" s="10">
        <f t="shared" si="9"/>
        <v>0.9310772550965174</v>
      </c>
      <c r="Q15" s="10">
        <f t="shared" si="9"/>
        <v>2.3553618608763864</v>
      </c>
      <c r="R15" s="10">
        <f t="shared" si="9"/>
        <v>2.355361860876386</v>
      </c>
      <c r="S15" s="10">
        <f>MAX(L15:R15)</f>
        <v>3.1879392759134833</v>
      </c>
    </row>
    <row r="16" spans="1:19" ht="38.25" customHeight="1" x14ac:dyDescent="0.25">
      <c r="F16" s="7"/>
      <c r="G16" s="7"/>
      <c r="H16" s="7"/>
      <c r="I16" s="7"/>
    </row>
    <row r="17" spans="3:9" ht="38.25" customHeight="1" x14ac:dyDescent="0.25">
      <c r="F17" s="7"/>
      <c r="G17" s="7"/>
      <c r="H17" s="7"/>
      <c r="I17" s="7"/>
    </row>
    <row r="18" spans="3:9" ht="38.25" customHeight="1" x14ac:dyDescent="0.25">
      <c r="C18" s="11"/>
      <c r="D18" s="11"/>
      <c r="E18" s="11"/>
      <c r="F18" s="11"/>
      <c r="G18" s="11"/>
      <c r="H18" s="11"/>
      <c r="I18" s="11"/>
    </row>
    <row r="19" spans="3:9" ht="38.25" customHeight="1" x14ac:dyDescent="0.25"/>
  </sheetData>
  <autoFilter ref="A3:I13" xr:uid="{1D1B65AE-E6B3-454D-A935-DFBF8E198ADD}"/>
  <conditionalFormatting sqref="L4:L13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M4:M13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N4:N13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O4:O13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P4:P1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Q4:Q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R4:R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C277D-9629-42B7-93C2-59E82FFF9DEC}">
  <dimension ref="A2:Q19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43" sqref="H43"/>
    </sheetView>
  </sheetViews>
  <sheetFormatPr defaultRowHeight="12" x14ac:dyDescent="0.25"/>
  <cols>
    <col min="1" max="1" width="4.5703125" style="1" customWidth="1"/>
    <col min="2" max="2" width="15.5703125" style="2" customWidth="1"/>
    <col min="3" max="3" width="14.140625" style="7" customWidth="1"/>
    <col min="4" max="4" width="13.85546875" style="7" customWidth="1"/>
    <col min="5" max="8" width="12.28515625" style="8" customWidth="1"/>
    <col min="9" max="9" width="3.140625" style="1" customWidth="1"/>
    <col min="10" max="10" width="16.140625" style="1" customWidth="1"/>
    <col min="11" max="11" width="15.42578125" style="1" customWidth="1"/>
    <col min="12" max="13" width="11.42578125" style="1" customWidth="1"/>
    <col min="14" max="14" width="10.5703125" style="1" customWidth="1"/>
    <col min="15" max="16" width="11.42578125" style="1" customWidth="1"/>
    <col min="17" max="16384" width="9.140625" style="1"/>
  </cols>
  <sheetData>
    <row r="2" spans="1:17" ht="39.75" customHeight="1" x14ac:dyDescent="0.25">
      <c r="C2" s="3" t="s">
        <v>0</v>
      </c>
      <c r="D2" s="3" t="s">
        <v>59</v>
      </c>
      <c r="E2" s="4" t="s">
        <v>3</v>
      </c>
      <c r="F2" s="4" t="s">
        <v>4</v>
      </c>
      <c r="G2" s="4" t="s">
        <v>5</v>
      </c>
      <c r="H2" s="4" t="s">
        <v>6</v>
      </c>
      <c r="J2" s="2"/>
      <c r="K2" s="3" t="s">
        <v>68</v>
      </c>
      <c r="L2" s="3" t="s">
        <v>69</v>
      </c>
      <c r="M2" s="3" t="s">
        <v>70</v>
      </c>
      <c r="N2" s="3" t="s">
        <v>71</v>
      </c>
      <c r="O2" s="3" t="s">
        <v>72</v>
      </c>
      <c r="P2" s="3" t="s">
        <v>73</v>
      </c>
    </row>
    <row r="3" spans="1:17" ht="42.75" customHeight="1" x14ac:dyDescent="0.25">
      <c r="C3" s="5" t="s">
        <v>53</v>
      </c>
      <c r="D3" s="5" t="s">
        <v>54</v>
      </c>
      <c r="E3" s="6" t="s">
        <v>55</v>
      </c>
      <c r="F3" s="6" t="s">
        <v>56</v>
      </c>
      <c r="G3" s="6" t="s">
        <v>57</v>
      </c>
      <c r="H3" s="6" t="s">
        <v>58</v>
      </c>
      <c r="J3" s="2"/>
      <c r="K3" s="3" t="s">
        <v>61</v>
      </c>
      <c r="L3" s="3" t="s">
        <v>59</v>
      </c>
      <c r="M3" s="4" t="s">
        <v>62</v>
      </c>
      <c r="N3" s="4" t="s">
        <v>63</v>
      </c>
      <c r="O3" s="4" t="s">
        <v>64</v>
      </c>
      <c r="P3" s="4" t="s">
        <v>65</v>
      </c>
    </row>
    <row r="4" spans="1:17" ht="38.25" customHeight="1" x14ac:dyDescent="0.25">
      <c r="A4" s="1">
        <v>1</v>
      </c>
      <c r="B4" s="2" t="s">
        <v>22</v>
      </c>
      <c r="C4" s="7">
        <v>4048.7676814186457</v>
      </c>
      <c r="D4" s="7">
        <v>2702.1618120318067</v>
      </c>
      <c r="E4" s="8">
        <v>67.22041829741265</v>
      </c>
      <c r="F4" s="8">
        <v>4.110560740491497</v>
      </c>
      <c r="G4" s="8">
        <v>11.856494619215797</v>
      </c>
      <c r="H4" s="8">
        <v>25.123912098118272</v>
      </c>
      <c r="I4" s="2"/>
      <c r="J4" s="2" t="s">
        <v>66</v>
      </c>
      <c r="K4" s="9">
        <f t="shared" ref="K4:K13" si="0">(C4/$C$15)-1</f>
        <v>-0.43383905581848592</v>
      </c>
      <c r="L4" s="9">
        <f t="shared" ref="L4:L13" si="1">(D4/$D$15)-1</f>
        <v>-9.3311160067099608E-2</v>
      </c>
      <c r="M4" s="9">
        <f t="shared" ref="M4:M13" si="2">(E4/$E$15)-1</f>
        <v>0.43104012592767904</v>
      </c>
      <c r="N4" s="9">
        <f t="shared" ref="N4:N13" si="3">(F4/$F$15)-1</f>
        <v>-0.48847966823110389</v>
      </c>
      <c r="O4" s="9">
        <f t="shared" ref="O4:O13" si="4">(G4/$G$15)-1</f>
        <v>-0.83684728683560305</v>
      </c>
      <c r="P4" s="9">
        <f t="shared" ref="P4:P13" si="5">(H4/$H$15)-1</f>
        <v>-0.83684728683560294</v>
      </c>
    </row>
    <row r="5" spans="1:17" ht="38.25" customHeight="1" x14ac:dyDescent="0.25">
      <c r="A5" s="1">
        <v>2</v>
      </c>
      <c r="B5" s="2" t="s">
        <v>23</v>
      </c>
      <c r="C5" s="7">
        <v>10037.177249125618</v>
      </c>
      <c r="D5" s="7">
        <v>6937.3663010954806</v>
      </c>
      <c r="E5" s="8">
        <v>106.72871232454587</v>
      </c>
      <c r="F5" s="8">
        <v>4.4469546862240579</v>
      </c>
      <c r="G5" s="8">
        <v>59.534730560789363</v>
      </c>
      <c r="H5" s="8">
        <v>126.15409405831267</v>
      </c>
      <c r="I5" s="2"/>
      <c r="J5" s="2" t="s">
        <v>38</v>
      </c>
      <c r="K5" s="9">
        <f t="shared" si="0"/>
        <v>0.40355243753848313</v>
      </c>
      <c r="L5" s="9">
        <f t="shared" si="1"/>
        <v>1.3277779205236651</v>
      </c>
      <c r="M5" s="9">
        <f t="shared" si="2"/>
        <v>1.2721231702138325</v>
      </c>
      <c r="N5" s="9">
        <f t="shared" si="3"/>
        <v>-0.44661862941195907</v>
      </c>
      <c r="O5" s="9">
        <f t="shared" si="4"/>
        <v>-0.18076521514530308</v>
      </c>
      <c r="P5" s="9">
        <f t="shared" si="5"/>
        <v>-0.18076521514530286</v>
      </c>
    </row>
    <row r="6" spans="1:17" ht="38.25" customHeight="1" x14ac:dyDescent="0.25">
      <c r="A6" s="1">
        <v>3</v>
      </c>
      <c r="B6" s="2" t="s">
        <v>24</v>
      </c>
      <c r="C6" s="7">
        <v>12784.124897922149</v>
      </c>
      <c r="D6" s="7">
        <v>2959.9416062517016</v>
      </c>
      <c r="E6" s="8">
        <v>35.034447545594773</v>
      </c>
      <c r="F6" s="8">
        <v>13.928295980401053</v>
      </c>
      <c r="G6" s="8">
        <v>129.08476084604422</v>
      </c>
      <c r="H6" s="8">
        <v>273.53060823276769</v>
      </c>
      <c r="J6" s="2" t="s">
        <v>46</v>
      </c>
      <c r="K6" s="9">
        <f t="shared" si="0"/>
        <v>0.78767289018814046</v>
      </c>
      <c r="L6" s="9">
        <f t="shared" si="1"/>
        <v>-6.815206516621708E-3</v>
      </c>
      <c r="M6" s="9">
        <f t="shared" si="2"/>
        <v>-0.25415965122929984</v>
      </c>
      <c r="N6" s="9">
        <f t="shared" si="3"/>
        <v>0.73324444781668507</v>
      </c>
      <c r="O6" s="9">
        <f t="shared" si="4"/>
        <v>0.77628630017481526</v>
      </c>
      <c r="P6" s="9">
        <f t="shared" si="5"/>
        <v>0.7762863001748157</v>
      </c>
    </row>
    <row r="7" spans="1:17" ht="38.25" customHeight="1" x14ac:dyDescent="0.25">
      <c r="A7" s="1">
        <v>4</v>
      </c>
      <c r="B7" s="2" t="s">
        <v>25</v>
      </c>
      <c r="C7" s="7">
        <v>4716.7931101219274</v>
      </c>
      <c r="D7" s="7">
        <v>4026.1000875556406</v>
      </c>
      <c r="E7" s="8">
        <v>32.97</v>
      </c>
      <c r="F7" s="8">
        <v>2.4638668473001739</v>
      </c>
      <c r="G7" s="8">
        <v>75.466138539251162</v>
      </c>
      <c r="H7" s="8">
        <v>159.91274756467323</v>
      </c>
      <c r="J7" s="2" t="s">
        <v>39</v>
      </c>
      <c r="K7" s="9">
        <f t="shared" si="0"/>
        <v>-0.34042546995440637</v>
      </c>
      <c r="L7" s="9">
        <f t="shared" si="1"/>
        <v>0.35092576676403864</v>
      </c>
      <c r="M7" s="9">
        <f t="shared" si="2"/>
        <v>-0.29810920332146151</v>
      </c>
      <c r="N7" s="9">
        <f t="shared" si="3"/>
        <v>-0.69339511888232708</v>
      </c>
      <c r="O7" s="9">
        <f t="shared" si="4"/>
        <v>3.8460830974800686E-2</v>
      </c>
      <c r="P7" s="9">
        <f t="shared" si="5"/>
        <v>3.8460830974800908E-2</v>
      </c>
    </row>
    <row r="8" spans="1:17" ht="38.25" customHeight="1" x14ac:dyDescent="0.25">
      <c r="A8" s="1">
        <v>5</v>
      </c>
      <c r="B8" s="2" t="s">
        <v>26</v>
      </c>
      <c r="C8" s="7">
        <v>6490.3818076781681</v>
      </c>
      <c r="D8" s="7">
        <v>1195.7900000000002</v>
      </c>
      <c r="E8" s="8">
        <v>77</v>
      </c>
      <c r="F8" s="8">
        <v>21.895961346567933</v>
      </c>
      <c r="G8" s="8">
        <v>116.95862625145672</v>
      </c>
      <c r="H8" s="8">
        <v>247.83532902683683</v>
      </c>
      <c r="J8" s="2" t="s">
        <v>40</v>
      </c>
      <c r="K8" s="9">
        <f t="shared" si="0"/>
        <v>-9.2415030578871682E-2</v>
      </c>
      <c r="L8" s="9">
        <f t="shared" si="1"/>
        <v>-0.59876220473705621</v>
      </c>
      <c r="M8" s="9">
        <f t="shared" si="2"/>
        <v>0.63923540625561026</v>
      </c>
      <c r="N8" s="9">
        <f t="shared" si="3"/>
        <v>1.7247448996596386</v>
      </c>
      <c r="O8" s="9">
        <f t="shared" si="4"/>
        <v>0.60942317385945421</v>
      </c>
      <c r="P8" s="9">
        <f t="shared" si="5"/>
        <v>0.60942317385945466</v>
      </c>
    </row>
    <row r="9" spans="1:17" ht="38.25" customHeight="1" x14ac:dyDescent="0.25">
      <c r="A9" s="1">
        <v>6</v>
      </c>
      <c r="B9" s="2" t="s">
        <v>27</v>
      </c>
      <c r="C9" s="7">
        <v>5893.460144927536</v>
      </c>
      <c r="D9" s="7">
        <v>4666.7048214975848</v>
      </c>
      <c r="E9" s="8">
        <v>33</v>
      </c>
      <c r="F9" s="8">
        <v>8.500772946859902</v>
      </c>
      <c r="G9" s="8">
        <v>82.496073026881248</v>
      </c>
      <c r="H9" s="8">
        <v>174.80917874396135</v>
      </c>
      <c r="J9" s="2" t="s">
        <v>41</v>
      </c>
      <c r="K9" s="9">
        <f t="shared" si="0"/>
        <v>-0.17588579471688259</v>
      </c>
      <c r="L9" s="9">
        <f t="shared" si="1"/>
        <v>0.56587557490917306</v>
      </c>
      <c r="M9" s="9">
        <f t="shared" si="2"/>
        <v>-0.29747054017616703</v>
      </c>
      <c r="N9" s="9">
        <f t="shared" si="3"/>
        <v>5.7840638440464387E-2</v>
      </c>
      <c r="O9" s="9">
        <f t="shared" si="4"/>
        <v>0.13519708581743761</v>
      </c>
      <c r="P9" s="9">
        <f t="shared" si="5"/>
        <v>0.13519708581743783</v>
      </c>
    </row>
    <row r="10" spans="1:17" ht="38.25" customHeight="1" x14ac:dyDescent="0.25">
      <c r="A10" s="1">
        <v>7</v>
      </c>
      <c r="B10" s="2" t="s">
        <v>28</v>
      </c>
      <c r="C10" s="7">
        <v>6088.1592201462227</v>
      </c>
      <c r="D10" s="7">
        <v>3675.012185215272</v>
      </c>
      <c r="E10" s="8">
        <v>55.21</v>
      </c>
      <c r="F10" s="8">
        <v>21.797969130787976</v>
      </c>
      <c r="G10" s="8">
        <v>204.79550932870845</v>
      </c>
      <c r="H10" s="8">
        <v>433.96168426753314</v>
      </c>
      <c r="J10" s="2" t="s">
        <v>42</v>
      </c>
      <c r="K10" s="9">
        <f t="shared" si="0"/>
        <v>-0.14865997665797748</v>
      </c>
      <c r="L10" s="9">
        <f t="shared" si="1"/>
        <v>0.23312102188530481</v>
      </c>
      <c r="M10" s="9">
        <f t="shared" si="2"/>
        <v>0.17535307505678244</v>
      </c>
      <c r="N10" s="9">
        <f t="shared" si="3"/>
        <v>1.7125506969970257</v>
      </c>
      <c r="O10" s="9">
        <f t="shared" si="4"/>
        <v>1.8181131155502794</v>
      </c>
      <c r="P10" s="9">
        <f t="shared" si="5"/>
        <v>1.8181131155502799</v>
      </c>
    </row>
    <row r="11" spans="1:17" ht="38.25" customHeight="1" x14ac:dyDescent="0.25">
      <c r="A11" s="1">
        <v>8</v>
      </c>
      <c r="B11" s="2" t="s">
        <v>29</v>
      </c>
      <c r="C11" s="7">
        <v>0</v>
      </c>
      <c r="D11" s="7">
        <v>689.99901431025978</v>
      </c>
      <c r="E11" s="8">
        <v>19.134823009470363</v>
      </c>
      <c r="F11" s="8">
        <v>0.94268728490893106</v>
      </c>
      <c r="G11" s="8">
        <v>7.4515109533450445</v>
      </c>
      <c r="H11" s="8">
        <v>15.789751710138148</v>
      </c>
      <c r="J11" s="2" t="s">
        <v>67</v>
      </c>
      <c r="K11" s="9">
        <f t="shared" si="0"/>
        <v>-1</v>
      </c>
      <c r="L11" s="9">
        <f t="shared" si="1"/>
        <v>-0.76847633511280999</v>
      </c>
      <c r="M11" s="9">
        <f t="shared" si="2"/>
        <v>-0.59264312507067074</v>
      </c>
      <c r="N11" s="9">
        <f t="shared" si="3"/>
        <v>-0.88269150046101019</v>
      </c>
      <c r="O11" s="9">
        <f t="shared" si="4"/>
        <v>-0.89746259174763776</v>
      </c>
      <c r="P11" s="9">
        <f t="shared" si="5"/>
        <v>-0.89746259174763776</v>
      </c>
    </row>
    <row r="12" spans="1:17" ht="38.25" customHeight="1" x14ac:dyDescent="0.25">
      <c r="A12" s="1">
        <v>9</v>
      </c>
      <c r="B12" s="2" t="s">
        <v>30</v>
      </c>
      <c r="C12" s="7">
        <v>0</v>
      </c>
      <c r="D12" s="7">
        <v>1510</v>
      </c>
      <c r="E12" s="8">
        <v>14.42</v>
      </c>
      <c r="F12" s="8">
        <v>1.1498679809892625</v>
      </c>
      <c r="G12" s="8">
        <v>12.205234036318817</v>
      </c>
      <c r="H12" s="8">
        <v>25.862890922959576</v>
      </c>
      <c r="J12" s="2" t="s">
        <v>44</v>
      </c>
      <c r="K12" s="9">
        <f t="shared" si="0"/>
        <v>-1</v>
      </c>
      <c r="L12" s="9">
        <f t="shared" si="1"/>
        <v>-0.49333154580064642</v>
      </c>
      <c r="M12" s="9">
        <f t="shared" si="2"/>
        <v>-0.69301591482849489</v>
      </c>
      <c r="N12" s="9">
        <f t="shared" si="3"/>
        <v>-0.85690982611395983</v>
      </c>
      <c r="O12" s="9">
        <f t="shared" si="4"/>
        <v>-0.83204841635026461</v>
      </c>
      <c r="P12" s="9">
        <f t="shared" si="5"/>
        <v>-0.83204841635026461</v>
      </c>
    </row>
    <row r="13" spans="1:17" ht="38.25" customHeight="1" x14ac:dyDescent="0.25">
      <c r="A13" s="1">
        <v>10</v>
      </c>
      <c r="B13" s="2" t="s">
        <v>31</v>
      </c>
      <c r="C13" s="7">
        <v>0</v>
      </c>
      <c r="D13" s="7">
        <v>1439.4506069301099</v>
      </c>
      <c r="E13" s="8">
        <v>29.012790000000006</v>
      </c>
      <c r="F13" s="8">
        <v>1.1227376411637124</v>
      </c>
      <c r="G13" s="8">
        <v>26.862380645841142</v>
      </c>
      <c r="H13" s="8">
        <v>56.921384588537386</v>
      </c>
      <c r="J13" s="2" t="s">
        <v>45</v>
      </c>
      <c r="K13" s="9">
        <f t="shared" si="0"/>
        <v>-1</v>
      </c>
      <c r="L13" s="9">
        <f t="shared" si="1"/>
        <v>-0.51700383184794707</v>
      </c>
      <c r="M13" s="9">
        <f t="shared" si="2"/>
        <v>-0.38235334282780886</v>
      </c>
      <c r="N13" s="9">
        <f t="shared" si="3"/>
        <v>-0.86028593981345214</v>
      </c>
      <c r="O13" s="9">
        <f t="shared" si="4"/>
        <v>-0.6303569962979797</v>
      </c>
      <c r="P13" s="9">
        <f t="shared" si="5"/>
        <v>-0.63035699629797959</v>
      </c>
    </row>
    <row r="14" spans="1:17" ht="38.25" customHeight="1" x14ac:dyDescent="0.25">
      <c r="J14" s="1" t="s">
        <v>32</v>
      </c>
      <c r="K14" s="10">
        <f>MIN(K4:K13)</f>
        <v>-1</v>
      </c>
      <c r="L14" s="10">
        <f t="shared" ref="L14:P14" si="6">MIN(L4:L13)</f>
        <v>-0.76847633511280999</v>
      </c>
      <c r="M14" s="10">
        <f t="shared" si="6"/>
        <v>-0.69301591482849489</v>
      </c>
      <c r="N14" s="10">
        <f t="shared" si="6"/>
        <v>-0.88269150046101019</v>
      </c>
      <c r="O14" s="10">
        <f t="shared" si="6"/>
        <v>-0.89746259174763776</v>
      </c>
      <c r="P14" s="10">
        <f t="shared" si="6"/>
        <v>-0.89746259174763776</v>
      </c>
      <c r="Q14" s="10">
        <f>MIN(K14:P14)</f>
        <v>-1</v>
      </c>
    </row>
    <row r="15" spans="1:17" ht="38.25" customHeight="1" x14ac:dyDescent="0.25">
      <c r="B15" s="2" t="s">
        <v>34</v>
      </c>
      <c r="C15" s="7">
        <f>AVERAGE(C4:C10)</f>
        <v>7151.2663016200386</v>
      </c>
      <c r="D15" s="7">
        <f>AVERAGE(D4:D13)</f>
        <v>2980.2526434887855</v>
      </c>
      <c r="E15" s="7">
        <f>AVERAGE(E4:E13)</f>
        <v>46.97311911770236</v>
      </c>
      <c r="F15" s="7">
        <f>AVERAGE(F4:F13)</f>
        <v>8.0359674585694485</v>
      </c>
      <c r="G15" s="7">
        <f t="shared" ref="G15:H15" si="7">AVERAGE(G4:G13)</f>
        <v>72.671145880785204</v>
      </c>
      <c r="H15" s="7">
        <f t="shared" si="7"/>
        <v>153.99015812138381</v>
      </c>
      <c r="J15" s="1" t="s">
        <v>33</v>
      </c>
      <c r="K15" s="10">
        <f>MAX(K4:K13)</f>
        <v>0.78767289018814046</v>
      </c>
      <c r="L15" s="10">
        <f t="shared" ref="L15:P15" si="8">MAX(L4:L13)</f>
        <v>1.3277779205236651</v>
      </c>
      <c r="M15" s="10">
        <f t="shared" si="8"/>
        <v>1.2721231702138325</v>
      </c>
      <c r="N15" s="10">
        <f t="shared" si="8"/>
        <v>1.7247448996596386</v>
      </c>
      <c r="O15" s="10">
        <f t="shared" si="8"/>
        <v>1.8181131155502794</v>
      </c>
      <c r="P15" s="10">
        <f t="shared" si="8"/>
        <v>1.8181131155502799</v>
      </c>
      <c r="Q15" s="10">
        <f>MAX(K15:P15)</f>
        <v>1.8181131155502799</v>
      </c>
    </row>
    <row r="16" spans="1:17" ht="38.25" customHeight="1" x14ac:dyDescent="0.25">
      <c r="E16" s="7"/>
      <c r="F16" s="7"/>
      <c r="G16" s="7"/>
      <c r="H16" s="7"/>
    </row>
    <row r="17" spans="3:11" ht="38.25" customHeight="1" x14ac:dyDescent="0.25">
      <c r="E17" s="7"/>
      <c r="F17" s="11"/>
      <c r="G17" s="7"/>
      <c r="H17" s="7"/>
      <c r="I17" s="7"/>
      <c r="J17" s="7"/>
      <c r="K17" s="7"/>
    </row>
    <row r="18" spans="3:11" ht="38.25" customHeight="1" x14ac:dyDescent="0.25">
      <c r="C18" s="11"/>
      <c r="D18" s="11"/>
      <c r="E18" s="11"/>
      <c r="F18" s="11"/>
      <c r="G18" s="11"/>
      <c r="H18" s="11"/>
    </row>
    <row r="19" spans="3:11" ht="38.25" customHeight="1" x14ac:dyDescent="0.25"/>
  </sheetData>
  <autoFilter ref="A3:H13" xr:uid="{1D1B65AE-E6B3-454D-A935-DFBF8E198ADD}"/>
  <conditionalFormatting sqref="K4:K13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L4:L13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M4:M13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N4:N1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O4:O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P4:P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7E0E2-549D-4445-B8E7-A6184241057B}">
  <dimension ref="A1:H15"/>
  <sheetViews>
    <sheetView tabSelected="1" workbookViewId="0">
      <selection activeCell="B4" sqref="B4:B13"/>
    </sheetView>
  </sheetViews>
  <sheetFormatPr defaultRowHeight="15" x14ac:dyDescent="0.25"/>
  <cols>
    <col min="1" max="1" width="20.42578125" bestFit="1" customWidth="1"/>
    <col min="2" max="2" width="23.42578125" bestFit="1" customWidth="1"/>
    <col min="3" max="3" width="12.85546875" bestFit="1" customWidth="1"/>
    <col min="4" max="4" width="13.28515625" bestFit="1" customWidth="1"/>
    <col min="5" max="5" width="10.7109375" bestFit="1" customWidth="1"/>
    <col min="6" max="6" width="12.42578125" bestFit="1" customWidth="1"/>
    <col min="7" max="7" width="8.28515625" customWidth="1"/>
  </cols>
  <sheetData>
    <row r="1" spans="1:8" x14ac:dyDescent="0.25">
      <c r="B1" t="s">
        <v>52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8" x14ac:dyDescent="0.25">
      <c r="A2" t="s">
        <v>35</v>
      </c>
      <c r="B2" s="12">
        <v>3.1879392759134833</v>
      </c>
      <c r="C2" s="12">
        <v>3.1879392759134833</v>
      </c>
      <c r="D2" s="12">
        <v>3.1879392759134833</v>
      </c>
      <c r="E2" s="12">
        <v>3.1879392759134833</v>
      </c>
      <c r="F2" s="12">
        <v>3.1879392759134833</v>
      </c>
      <c r="G2" s="12">
        <v>3.1879392759134833</v>
      </c>
      <c r="H2" s="12"/>
    </row>
    <row r="3" spans="1:8" x14ac:dyDescent="0.25">
      <c r="A3" t="s">
        <v>36</v>
      </c>
      <c r="B3" s="12">
        <v>-1</v>
      </c>
      <c r="C3" s="12">
        <v>-1</v>
      </c>
      <c r="D3" s="12">
        <v>-1</v>
      </c>
      <c r="E3" s="12">
        <v>-1</v>
      </c>
      <c r="F3" s="12">
        <v>-1</v>
      </c>
      <c r="G3" s="12">
        <v>-1</v>
      </c>
      <c r="H3" s="12"/>
    </row>
    <row r="4" spans="1:8" x14ac:dyDescent="0.25">
      <c r="A4" t="s">
        <v>37</v>
      </c>
      <c r="B4" s="12">
        <v>0.15985636841305162</v>
      </c>
      <c r="C4" s="12">
        <v>-0.33141341448294148</v>
      </c>
      <c r="D4" s="12">
        <v>-0.11361338458821668</v>
      </c>
      <c r="E4" s="12">
        <v>0.39479042949075116</v>
      </c>
      <c r="F4" s="12">
        <v>0.12870310113122163</v>
      </c>
      <c r="G4" s="12">
        <v>-0.77637918198441036</v>
      </c>
    </row>
    <row r="5" spans="1:8" x14ac:dyDescent="0.25">
      <c r="A5" t="s">
        <v>38</v>
      </c>
      <c r="B5" s="12">
        <v>8.1500956837043947E-2</v>
      </c>
      <c r="C5" s="12">
        <v>-0.74852685144666065</v>
      </c>
      <c r="D5" s="12">
        <v>-0.14406571139819702</v>
      </c>
      <c r="E5" s="12">
        <v>-0.16704224001169288</v>
      </c>
      <c r="F5" s="12">
        <v>-0.54072234859221724</v>
      </c>
      <c r="G5" s="12">
        <v>-0.57766188578102295</v>
      </c>
    </row>
    <row r="6" spans="1:8" x14ac:dyDescent="0.25">
      <c r="A6" t="s">
        <v>46</v>
      </c>
      <c r="B6" s="12">
        <v>-0.75263586201342048</v>
      </c>
      <c r="C6" s="12">
        <v>-0.95484123698285694</v>
      </c>
      <c r="D6" s="12">
        <v>-0.93441879995227073</v>
      </c>
      <c r="E6" s="12">
        <v>-0.95089933204279453</v>
      </c>
      <c r="F6" s="12">
        <v>-0.74167822632945046</v>
      </c>
      <c r="G6" s="12">
        <v>-0.83555704348630822</v>
      </c>
    </row>
    <row r="7" spans="1:8" x14ac:dyDescent="0.25">
      <c r="A7" t="s">
        <v>39</v>
      </c>
      <c r="B7" s="12">
        <v>2.185367122458838</v>
      </c>
      <c r="C7" s="12">
        <v>0.57611887732595179</v>
      </c>
      <c r="D7" s="12">
        <v>2.113348351856347</v>
      </c>
      <c r="E7" s="12">
        <v>0.6127164178949025</v>
      </c>
      <c r="F7" s="12">
        <v>0.5948769966237446</v>
      </c>
      <c r="G7" s="12">
        <v>2.3553618608763864</v>
      </c>
    </row>
    <row r="8" spans="1:8" x14ac:dyDescent="0.25">
      <c r="A8" t="s">
        <v>40</v>
      </c>
      <c r="B8" s="12">
        <v>-0.6739475584541661</v>
      </c>
      <c r="C8" s="12">
        <v>-0.88275522004460627</v>
      </c>
      <c r="D8" s="12">
        <v>-0.93121359508372881</v>
      </c>
      <c r="E8" s="12">
        <v>-0.71982180668872653</v>
      </c>
      <c r="F8" s="12">
        <v>5.4334755951939817E-2</v>
      </c>
      <c r="G8" s="12">
        <v>-0.61316653395197807</v>
      </c>
    </row>
    <row r="9" spans="1:8" x14ac:dyDescent="0.25">
      <c r="A9" t="s">
        <v>41</v>
      </c>
      <c r="B9" s="12">
        <v>-0.51402381484305049</v>
      </c>
      <c r="C9" s="12">
        <v>-0.80754865902502193</v>
      </c>
      <c r="D9" s="12">
        <v>-0.55935844411787949</v>
      </c>
      <c r="E9" s="12">
        <v>-0.8029007503963117</v>
      </c>
      <c r="F9" s="12">
        <v>-0.32810664250087196</v>
      </c>
      <c r="G9" s="12">
        <v>-0.55212947493046061</v>
      </c>
    </row>
    <row r="10" spans="1:8" x14ac:dyDescent="0.25">
      <c r="A10" t="s">
        <v>42</v>
      </c>
      <c r="B10" s="12">
        <v>-0.48611721239829608</v>
      </c>
      <c r="C10" s="12">
        <v>-0.80300537596493149</v>
      </c>
      <c r="D10" s="12">
        <v>-0.64480459683528413</v>
      </c>
      <c r="E10" s="12">
        <v>-0.66246235886599969</v>
      </c>
      <c r="F10" s="12">
        <v>0.76356469989491793</v>
      </c>
      <c r="G10" s="12">
        <v>0.13808072608165567</v>
      </c>
    </row>
    <row r="11" spans="1:8" x14ac:dyDescent="0.25">
      <c r="A11" t="s">
        <v>43</v>
      </c>
      <c r="B11" s="12">
        <v>-1</v>
      </c>
      <c r="C11" s="12">
        <v>0.96683701156891999</v>
      </c>
      <c r="D11" s="12">
        <v>-0.33415825277561606</v>
      </c>
      <c r="E11" s="12">
        <v>0.16800018370672221</v>
      </c>
      <c r="F11" s="12">
        <v>-0.23852261286645704</v>
      </c>
      <c r="G11" s="12">
        <v>-0.58656143848733322</v>
      </c>
    </row>
    <row r="12" spans="1:8" x14ac:dyDescent="0.25">
      <c r="A12" t="s">
        <v>44</v>
      </c>
      <c r="B12" s="12">
        <v>-1</v>
      </c>
      <c r="C12" s="12">
        <v>-0.20280440686133661</v>
      </c>
      <c r="D12" s="12">
        <v>-0.40939650136868377</v>
      </c>
      <c r="E12" s="12">
        <v>-0.64323664524942048</v>
      </c>
      <c r="F12" s="12">
        <v>-0.62352697840934412</v>
      </c>
      <c r="G12" s="12">
        <v>-0.72552090992534701</v>
      </c>
    </row>
    <row r="13" spans="1:8" x14ac:dyDescent="0.25">
      <c r="A13" t="s">
        <v>45</v>
      </c>
      <c r="B13" s="12">
        <v>-1</v>
      </c>
      <c r="C13" s="12">
        <v>3.1879392759134833</v>
      </c>
      <c r="D13" s="12">
        <v>1.95768093426353</v>
      </c>
      <c r="E13" s="12">
        <v>2.7708561021625675</v>
      </c>
      <c r="F13" s="12">
        <v>0.9310772550965174</v>
      </c>
      <c r="G13" s="12">
        <v>2.1735338815888183</v>
      </c>
    </row>
    <row r="14" spans="1:8" x14ac:dyDescent="0.25">
      <c r="B14" s="12">
        <f>MAX(B4:B13)</f>
        <v>2.185367122458838</v>
      </c>
      <c r="C14" s="12">
        <f t="shared" ref="C14:G14" si="0">MAX(C4:C13)</f>
        <v>3.1879392759134833</v>
      </c>
      <c r="D14" s="12">
        <f t="shared" si="0"/>
        <v>2.113348351856347</v>
      </c>
      <c r="E14" s="12">
        <f t="shared" si="0"/>
        <v>2.7708561021625675</v>
      </c>
      <c r="F14" s="12">
        <f t="shared" si="0"/>
        <v>0.9310772550965174</v>
      </c>
      <c r="G14" s="12">
        <f t="shared" si="0"/>
        <v>2.3553618608763864</v>
      </c>
    </row>
    <row r="15" spans="1:8" x14ac:dyDescent="0.25">
      <c r="B15" s="12">
        <f>MIN(B4:B13)</f>
        <v>-1</v>
      </c>
      <c r="C15" s="12">
        <f t="shared" ref="C15:G15" si="1">MIN(C4:C13)</f>
        <v>-0.95484123698285694</v>
      </c>
      <c r="D15" s="12">
        <f t="shared" si="1"/>
        <v>-0.93441879995227073</v>
      </c>
      <c r="E15" s="12">
        <f t="shared" si="1"/>
        <v>-0.95089933204279453</v>
      </c>
      <c r="F15" s="12">
        <f t="shared" si="1"/>
        <v>-0.74167822632945046</v>
      </c>
      <c r="G15" s="12">
        <f t="shared" si="1"/>
        <v>-0.83555704348630822</v>
      </c>
    </row>
  </sheetData>
  <pageMargins left="0.7" right="0.7" top="0.75" bottom="0.75" header="0.3" footer="0.3"/>
  <pageSetup orientation="portrait" horizontalDpi="1200" verticalDpi="1200" r:id="rId1"/>
  <ignoredErrors>
    <ignoredError sqref="B14:G1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EB55-F72D-42BE-9C18-7CA070A66E8E}">
  <dimension ref="A1:D51"/>
  <sheetViews>
    <sheetView workbookViewId="0">
      <selection activeCell="C2" sqref="C2"/>
    </sheetView>
  </sheetViews>
  <sheetFormatPr defaultRowHeight="15" x14ac:dyDescent="0.25"/>
  <cols>
    <col min="1" max="1" width="25.28515625" customWidth="1"/>
    <col min="2" max="2" width="19" bestFit="1" customWidth="1"/>
    <col min="3" max="3" width="7.7109375" style="13" customWidth="1"/>
    <col min="4" max="4" width="9.140625" style="13"/>
  </cols>
  <sheetData>
    <row r="1" spans="1:3" x14ac:dyDescent="0.25">
      <c r="A1" t="s">
        <v>74</v>
      </c>
      <c r="B1" t="s">
        <v>76</v>
      </c>
      <c r="C1" s="13" t="s">
        <v>75</v>
      </c>
    </row>
    <row r="2" spans="1:3" x14ac:dyDescent="0.25">
      <c r="A2" t="s">
        <v>66</v>
      </c>
      <c r="B2" s="13" t="s">
        <v>52</v>
      </c>
      <c r="C2" s="14">
        <v>-43.383905581848595</v>
      </c>
    </row>
    <row r="3" spans="1:3" x14ac:dyDescent="0.25">
      <c r="A3" t="s">
        <v>38</v>
      </c>
      <c r="B3" s="13" t="s">
        <v>52</v>
      </c>
      <c r="C3" s="14">
        <v>40.355243753848313</v>
      </c>
    </row>
    <row r="4" spans="1:3" x14ac:dyDescent="0.25">
      <c r="A4" t="s">
        <v>46</v>
      </c>
      <c r="B4" s="13" t="s">
        <v>52</v>
      </c>
      <c r="C4" s="14">
        <v>78.76728901881404</v>
      </c>
    </row>
    <row r="5" spans="1:3" x14ac:dyDescent="0.25">
      <c r="A5" t="s">
        <v>39</v>
      </c>
      <c r="B5" s="13" t="s">
        <v>52</v>
      </c>
      <c r="C5" s="14">
        <v>-34.042546995440638</v>
      </c>
    </row>
    <row r="6" spans="1:3" x14ac:dyDescent="0.25">
      <c r="A6" t="s">
        <v>40</v>
      </c>
      <c r="B6" s="13" t="s">
        <v>52</v>
      </c>
      <c r="C6" s="14">
        <v>-9.2415030578871686</v>
      </c>
    </row>
    <row r="7" spans="1:3" x14ac:dyDescent="0.25">
      <c r="A7" t="s">
        <v>41</v>
      </c>
      <c r="B7" s="13" t="s">
        <v>52</v>
      </c>
      <c r="C7" s="14">
        <v>-17.588579471688259</v>
      </c>
    </row>
    <row r="8" spans="1:3" x14ac:dyDescent="0.25">
      <c r="A8" t="s">
        <v>42</v>
      </c>
      <c r="B8" s="13" t="s">
        <v>52</v>
      </c>
      <c r="C8" s="14">
        <v>-14.865997665797748</v>
      </c>
    </row>
    <row r="9" spans="1:3" x14ac:dyDescent="0.25">
      <c r="A9" t="s">
        <v>67</v>
      </c>
      <c r="B9" s="13" t="s">
        <v>52</v>
      </c>
      <c r="C9" s="14">
        <v>-100</v>
      </c>
    </row>
    <row r="10" spans="1:3" x14ac:dyDescent="0.25">
      <c r="A10" t="s">
        <v>44</v>
      </c>
      <c r="B10" s="13" t="s">
        <v>52</v>
      </c>
      <c r="C10" s="14">
        <v>-100</v>
      </c>
    </row>
    <row r="11" spans="1:3" x14ac:dyDescent="0.25">
      <c r="A11" t="s">
        <v>45</v>
      </c>
      <c r="B11" s="13" t="s">
        <v>52</v>
      </c>
      <c r="C11" s="14">
        <v>-100</v>
      </c>
    </row>
    <row r="12" spans="1:3" x14ac:dyDescent="0.25">
      <c r="A12" t="s">
        <v>66</v>
      </c>
      <c r="B12" s="13" t="s">
        <v>48</v>
      </c>
      <c r="C12" s="14">
        <v>-9.3311160067099603</v>
      </c>
    </row>
    <row r="13" spans="1:3" x14ac:dyDescent="0.25">
      <c r="A13" t="s">
        <v>38</v>
      </c>
      <c r="B13" s="13" t="s">
        <v>48</v>
      </c>
      <c r="C13" s="14">
        <v>132.77779205236649</v>
      </c>
    </row>
    <row r="14" spans="1:3" x14ac:dyDescent="0.25">
      <c r="A14" t="s">
        <v>46</v>
      </c>
      <c r="B14" s="13" t="s">
        <v>48</v>
      </c>
      <c r="C14" s="14">
        <v>-0.6815206516621708</v>
      </c>
    </row>
    <row r="15" spans="1:3" x14ac:dyDescent="0.25">
      <c r="A15" t="s">
        <v>39</v>
      </c>
      <c r="B15" s="13" t="s">
        <v>48</v>
      </c>
      <c r="C15" s="14">
        <v>35.092576676403866</v>
      </c>
    </row>
    <row r="16" spans="1:3" x14ac:dyDescent="0.25">
      <c r="A16" t="s">
        <v>40</v>
      </c>
      <c r="B16" s="13" t="s">
        <v>48</v>
      </c>
      <c r="C16" s="14">
        <v>-59.876220473705622</v>
      </c>
    </row>
    <row r="17" spans="1:3" x14ac:dyDescent="0.25">
      <c r="A17" t="s">
        <v>41</v>
      </c>
      <c r="B17" s="13" t="s">
        <v>48</v>
      </c>
      <c r="C17" s="14">
        <v>56.587557490917305</v>
      </c>
    </row>
    <row r="18" spans="1:3" x14ac:dyDescent="0.25">
      <c r="A18" t="s">
        <v>42</v>
      </c>
      <c r="B18" s="13" t="s">
        <v>48</v>
      </c>
      <c r="C18" s="14">
        <v>23.312102188530481</v>
      </c>
    </row>
    <row r="19" spans="1:3" x14ac:dyDescent="0.25">
      <c r="A19" t="s">
        <v>67</v>
      </c>
      <c r="B19" s="13" t="s">
        <v>48</v>
      </c>
      <c r="C19" s="14">
        <v>-76.847633511281003</v>
      </c>
    </row>
    <row r="20" spans="1:3" x14ac:dyDescent="0.25">
      <c r="A20" t="s">
        <v>44</v>
      </c>
      <c r="B20" s="13" t="s">
        <v>48</v>
      </c>
      <c r="C20" s="14">
        <v>-49.333154580064644</v>
      </c>
    </row>
    <row r="21" spans="1:3" x14ac:dyDescent="0.25">
      <c r="A21" t="s">
        <v>45</v>
      </c>
      <c r="B21" s="13" t="s">
        <v>48</v>
      </c>
      <c r="C21" s="14">
        <v>-51.70038318479471</v>
      </c>
    </row>
    <row r="22" spans="1:3" x14ac:dyDescent="0.25">
      <c r="A22" t="s">
        <v>66</v>
      </c>
      <c r="B22" s="13" t="s">
        <v>49</v>
      </c>
      <c r="C22" s="14">
        <v>43.104012592767901</v>
      </c>
    </row>
    <row r="23" spans="1:3" x14ac:dyDescent="0.25">
      <c r="A23" t="s">
        <v>38</v>
      </c>
      <c r="B23" s="13" t="s">
        <v>49</v>
      </c>
      <c r="C23" s="14">
        <v>127.21231702138324</v>
      </c>
    </row>
    <row r="24" spans="1:3" x14ac:dyDescent="0.25">
      <c r="A24" t="s">
        <v>46</v>
      </c>
      <c r="B24" s="13" t="s">
        <v>49</v>
      </c>
      <c r="C24" s="14">
        <v>-25.415965122929983</v>
      </c>
    </row>
    <row r="25" spans="1:3" x14ac:dyDescent="0.25">
      <c r="A25" t="s">
        <v>39</v>
      </c>
      <c r="B25" s="13" t="s">
        <v>49</v>
      </c>
      <c r="C25" s="14">
        <v>-29.81092033214615</v>
      </c>
    </row>
    <row r="26" spans="1:3" x14ac:dyDescent="0.25">
      <c r="A26" t="s">
        <v>40</v>
      </c>
      <c r="B26" s="13" t="s">
        <v>49</v>
      </c>
      <c r="C26" s="14">
        <v>63.923540625561024</v>
      </c>
    </row>
    <row r="27" spans="1:3" x14ac:dyDescent="0.25">
      <c r="A27" t="s">
        <v>41</v>
      </c>
      <c r="B27" s="13" t="s">
        <v>49</v>
      </c>
      <c r="C27" s="14">
        <v>-29.747054017616705</v>
      </c>
    </row>
    <row r="28" spans="1:3" x14ac:dyDescent="0.25">
      <c r="A28" t="s">
        <v>42</v>
      </c>
      <c r="B28" s="13" t="s">
        <v>49</v>
      </c>
      <c r="C28" s="14">
        <v>17.535307505678244</v>
      </c>
    </row>
    <row r="29" spans="1:3" x14ac:dyDescent="0.25">
      <c r="A29" t="s">
        <v>67</v>
      </c>
      <c r="B29" s="13" t="s">
        <v>49</v>
      </c>
      <c r="C29" s="14">
        <v>-59.264312507067075</v>
      </c>
    </row>
    <row r="30" spans="1:3" x14ac:dyDescent="0.25">
      <c r="A30" t="s">
        <v>44</v>
      </c>
      <c r="B30" s="13" t="s">
        <v>49</v>
      </c>
      <c r="C30" s="14">
        <v>-69.301591482849489</v>
      </c>
    </row>
    <row r="31" spans="1:3" x14ac:dyDescent="0.25">
      <c r="A31" t="s">
        <v>45</v>
      </c>
      <c r="B31" s="13" t="s">
        <v>49</v>
      </c>
      <c r="C31" s="14">
        <v>-38.235334282780883</v>
      </c>
    </row>
    <row r="32" spans="1:3" x14ac:dyDescent="0.25">
      <c r="A32" t="s">
        <v>66</v>
      </c>
      <c r="B32" s="13" t="s">
        <v>50</v>
      </c>
      <c r="C32" s="14">
        <v>-48.84796682311039</v>
      </c>
    </row>
    <row r="33" spans="1:3" x14ac:dyDescent="0.25">
      <c r="A33" t="s">
        <v>38</v>
      </c>
      <c r="B33" s="13" t="s">
        <v>50</v>
      </c>
      <c r="C33" s="14">
        <v>-44.661862941195906</v>
      </c>
    </row>
    <row r="34" spans="1:3" x14ac:dyDescent="0.25">
      <c r="A34" t="s">
        <v>46</v>
      </c>
      <c r="B34" s="13" t="s">
        <v>50</v>
      </c>
      <c r="C34" s="14">
        <v>73.324444781668504</v>
      </c>
    </row>
    <row r="35" spans="1:3" x14ac:dyDescent="0.25">
      <c r="A35" t="s">
        <v>39</v>
      </c>
      <c r="B35" s="13" t="s">
        <v>50</v>
      </c>
      <c r="C35" s="14">
        <v>-69.339511888232707</v>
      </c>
    </row>
    <row r="36" spans="1:3" x14ac:dyDescent="0.25">
      <c r="A36" t="s">
        <v>40</v>
      </c>
      <c r="B36" s="13" t="s">
        <v>50</v>
      </c>
      <c r="C36" s="14">
        <v>172.47448996596387</v>
      </c>
    </row>
    <row r="37" spans="1:3" x14ac:dyDescent="0.25">
      <c r="A37" t="s">
        <v>41</v>
      </c>
      <c r="B37" s="13" t="s">
        <v>50</v>
      </c>
      <c r="C37" s="14">
        <v>5.7840638440464387</v>
      </c>
    </row>
    <row r="38" spans="1:3" x14ac:dyDescent="0.25">
      <c r="A38" t="s">
        <v>42</v>
      </c>
      <c r="B38" s="13" t="s">
        <v>50</v>
      </c>
      <c r="C38" s="14">
        <v>171.25506969970257</v>
      </c>
    </row>
    <row r="39" spans="1:3" x14ac:dyDescent="0.25">
      <c r="A39" t="s">
        <v>67</v>
      </c>
      <c r="B39" s="13" t="s">
        <v>50</v>
      </c>
      <c r="C39" s="14">
        <v>-88.269150046101018</v>
      </c>
    </row>
    <row r="40" spans="1:3" x14ac:dyDescent="0.25">
      <c r="A40" t="s">
        <v>44</v>
      </c>
      <c r="B40" s="13" t="s">
        <v>50</v>
      </c>
      <c r="C40" s="14">
        <v>-85.690982611395981</v>
      </c>
    </row>
    <row r="41" spans="1:3" x14ac:dyDescent="0.25">
      <c r="A41" t="s">
        <v>45</v>
      </c>
      <c r="B41" s="13" t="s">
        <v>50</v>
      </c>
      <c r="C41" s="14">
        <v>-86.02859398134521</v>
      </c>
    </row>
    <row r="42" spans="1:3" x14ac:dyDescent="0.25">
      <c r="A42" t="s">
        <v>66</v>
      </c>
      <c r="B42" s="13" t="s">
        <v>51</v>
      </c>
      <c r="C42" s="14">
        <v>-83.684728683560309</v>
      </c>
    </row>
    <row r="43" spans="1:3" x14ac:dyDescent="0.25">
      <c r="A43" t="s">
        <v>38</v>
      </c>
      <c r="B43" s="13" t="s">
        <v>51</v>
      </c>
      <c r="C43" s="14">
        <v>-18.07652151453031</v>
      </c>
    </row>
    <row r="44" spans="1:3" x14ac:dyDescent="0.25">
      <c r="A44" t="s">
        <v>46</v>
      </c>
      <c r="B44" s="13" t="s">
        <v>51</v>
      </c>
      <c r="C44" s="14">
        <v>77.628630017481527</v>
      </c>
    </row>
    <row r="45" spans="1:3" x14ac:dyDescent="0.25">
      <c r="A45" t="s">
        <v>39</v>
      </c>
      <c r="B45" s="13" t="s">
        <v>51</v>
      </c>
      <c r="C45" s="14">
        <v>3.8460830974800686</v>
      </c>
    </row>
    <row r="46" spans="1:3" x14ac:dyDescent="0.25">
      <c r="A46" t="s">
        <v>40</v>
      </c>
      <c r="B46" s="13" t="s">
        <v>51</v>
      </c>
      <c r="C46" s="14">
        <v>60.942317385945422</v>
      </c>
    </row>
    <row r="47" spans="1:3" x14ac:dyDescent="0.25">
      <c r="A47" t="s">
        <v>41</v>
      </c>
      <c r="B47" s="13" t="s">
        <v>51</v>
      </c>
      <c r="C47" s="14">
        <v>13.51970858174376</v>
      </c>
    </row>
    <row r="48" spans="1:3" x14ac:dyDescent="0.25">
      <c r="A48" t="s">
        <v>42</v>
      </c>
      <c r="B48" s="13" t="s">
        <v>51</v>
      </c>
      <c r="C48" s="14">
        <v>181.81131155502794</v>
      </c>
    </row>
    <row r="49" spans="1:3" x14ac:dyDescent="0.25">
      <c r="A49" t="s">
        <v>67</v>
      </c>
      <c r="B49" s="13" t="s">
        <v>51</v>
      </c>
      <c r="C49" s="14">
        <v>-89.746259174763779</v>
      </c>
    </row>
    <row r="50" spans="1:3" x14ac:dyDescent="0.25">
      <c r="A50" t="s">
        <v>44</v>
      </c>
      <c r="B50" s="13" t="s">
        <v>51</v>
      </c>
      <c r="C50" s="14">
        <v>-83.204841635026455</v>
      </c>
    </row>
    <row r="51" spans="1:3" x14ac:dyDescent="0.25">
      <c r="A51" t="s">
        <v>45</v>
      </c>
      <c r="B51" s="13" t="s">
        <v>51</v>
      </c>
      <c r="C51" s="14">
        <v>-63.035699629797968</v>
      </c>
    </row>
  </sheetData>
  <autoFilter ref="A1:C1" xr:uid="{752382D6-40E1-4BAD-BAAA-B42FC9AACA83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Crop Indicators</vt:lpstr>
      <vt:lpstr>per hectare</vt:lpstr>
      <vt:lpstr>r</vt:lpstr>
      <vt:lpstr>r_perhectare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taghdisian</dc:creator>
  <cp:lastModifiedBy>taghdisian</cp:lastModifiedBy>
  <dcterms:created xsi:type="dcterms:W3CDTF">2021-09-11T12:50:18Z</dcterms:created>
  <dcterms:modified xsi:type="dcterms:W3CDTF">2022-02-05T16:44:45Z</dcterms:modified>
</cp:coreProperties>
</file>