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bowiestate-my.sharepoint.com/personal/alis0712_students_bowiestate_edu/Documents/COSC 887/programming/prog2/"/>
    </mc:Choice>
  </mc:AlternateContent>
  <xr:revisionPtr revIDLastSave="956" documentId="8_{440AF261-2D9F-4338-B965-16BED803FF71}" xr6:coauthVersionLast="47" xr6:coauthVersionMax="47" xr10:uidLastSave="{4F79CDBC-6767-476D-803B-C39623006B45}"/>
  <bookViews>
    <workbookView xWindow="-120" yWindow="-120" windowWidth="38640" windowHeight="15720" xr2:uid="{1C2BE799-2721-415B-8440-DC5AE46E5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19" i="1"/>
  <c r="E15" i="1"/>
  <c r="E11" i="1"/>
  <c r="E3" i="1"/>
  <c r="O24" i="1"/>
  <c r="O23" i="1"/>
  <c r="O16" i="1"/>
  <c r="H15" i="1" s="1"/>
  <c r="O15" i="1"/>
  <c r="O9" i="1"/>
  <c r="O8" i="1"/>
  <c r="H10" i="1" s="1"/>
  <c r="O2" i="1"/>
  <c r="O1" i="1"/>
  <c r="E2" i="1"/>
  <c r="E4" i="1"/>
  <c r="E6" i="1"/>
  <c r="E8" i="1"/>
  <c r="E9" i="1"/>
  <c r="E10" i="1"/>
  <c r="E12" i="1"/>
  <c r="E13" i="1"/>
  <c r="E16" i="1"/>
  <c r="E17" i="1"/>
  <c r="E18" i="1"/>
  <c r="E20" i="1"/>
  <c r="E21" i="1"/>
  <c r="E23" i="1"/>
  <c r="H24" i="1" l="1"/>
  <c r="H23" i="1"/>
  <c r="H30" i="1"/>
  <c r="H29" i="1"/>
  <c r="H28" i="1"/>
  <c r="H27" i="1"/>
  <c r="H26" i="1"/>
  <c r="H25" i="1"/>
  <c r="H21" i="1"/>
  <c r="H20" i="1"/>
  <c r="H17" i="1"/>
  <c r="H19" i="1"/>
  <c r="H18" i="1"/>
  <c r="H16" i="1"/>
  <c r="H13" i="1"/>
  <c r="H12" i="1"/>
  <c r="H9" i="1"/>
  <c r="H8" i="1"/>
  <c r="H11" i="1"/>
  <c r="H3" i="1"/>
  <c r="H2" i="1"/>
  <c r="H5" i="1"/>
  <c r="H6" i="1"/>
  <c r="H4" i="1"/>
  <c r="L2" i="1"/>
  <c r="L23" i="1"/>
  <c r="L24" i="1"/>
  <c r="L8" i="1"/>
  <c r="L9" i="1"/>
  <c r="L15" i="1"/>
  <c r="F20" i="1" s="1"/>
  <c r="L16" i="1"/>
  <c r="L1" i="1"/>
  <c r="F24" i="1" l="1"/>
  <c r="F25" i="1"/>
  <c r="F26" i="1"/>
  <c r="F28" i="1"/>
  <c r="F29" i="1"/>
  <c r="F27" i="1"/>
  <c r="F30" i="1"/>
  <c r="F2" i="1"/>
  <c r="F3" i="1"/>
  <c r="F4" i="1"/>
  <c r="F5" i="1"/>
  <c r="F6" i="1"/>
  <c r="F12" i="1"/>
  <c r="F11" i="1"/>
  <c r="F13" i="1"/>
  <c r="F9" i="1"/>
  <c r="F10" i="1"/>
  <c r="F8" i="1"/>
  <c r="F23" i="1"/>
  <c r="F18" i="1"/>
  <c r="F17" i="1"/>
  <c r="F19" i="1"/>
  <c r="F16" i="1"/>
  <c r="F21" i="1"/>
  <c r="F15" i="1"/>
</calcChain>
</file>

<file path=xl/sharedStrings.xml><?xml version="1.0" encoding="utf-8"?>
<sst xmlns="http://schemas.openxmlformats.org/spreadsheetml/2006/main" count="28" uniqueCount="14">
  <si>
    <t>Matrix Size</t>
  </si>
  <si>
    <t>Speedup</t>
  </si>
  <si>
    <t xml:space="preserve">Utilization </t>
  </si>
  <si>
    <t>Processor</t>
  </si>
  <si>
    <t>Tp(s)</t>
  </si>
  <si>
    <t>T1(s)</t>
  </si>
  <si>
    <t>16x16</t>
  </si>
  <si>
    <t>32x32</t>
  </si>
  <si>
    <t>64x64</t>
  </si>
  <si>
    <t>128x128</t>
  </si>
  <si>
    <t>SpeedUp(Normalized)</t>
  </si>
  <si>
    <t>max</t>
  </si>
  <si>
    <t>min</t>
  </si>
  <si>
    <t>Utilization Rate (Normalized)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</si>
</sst>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16x16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</c:v>
                </c:pt>
                <c:pt idx="1">
                  <c:v>0.50132353198945756</c:v>
                </c:pt>
                <c:pt idx="2">
                  <c:v>0.99531518036811484</c:v>
                </c:pt>
                <c:pt idx="3">
                  <c:v>0.99982636273742909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E-4D63-9669-4A96B1EE60DB}"/>
            </c:ext>
          </c:extLst>
        </c:ser>
        <c:ser>
          <c:idx val="1"/>
          <c:order val="1"/>
          <c:tx>
            <c:v>32x32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Sheet1!$F$8:$F$13</c:f>
              <c:numCache>
                <c:formatCode>General</c:formatCode>
                <c:ptCount val="6"/>
                <c:pt idx="0">
                  <c:v>0</c:v>
                </c:pt>
                <c:pt idx="1">
                  <c:v>0.88486571487248034</c:v>
                </c:pt>
                <c:pt idx="2">
                  <c:v>0.96581830108822009</c:v>
                </c:pt>
                <c:pt idx="3">
                  <c:v>0.97360637793727056</c:v>
                </c:pt>
                <c:pt idx="4">
                  <c:v>0.99995613496357538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AE-4D63-9669-4A96B1EE60DB}"/>
            </c:ext>
          </c:extLst>
        </c:ser>
        <c:ser>
          <c:idx val="2"/>
          <c:order val="2"/>
          <c:tx>
            <c:v>64x64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Sheet1!$B$15:$B$21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Sheet1!$F$15:$F$21</c:f>
              <c:numCache>
                <c:formatCode>General</c:formatCode>
                <c:ptCount val="7"/>
                <c:pt idx="0">
                  <c:v>0</c:v>
                </c:pt>
                <c:pt idx="1">
                  <c:v>0.96911280036510283</c:v>
                </c:pt>
                <c:pt idx="2">
                  <c:v>0.9842230273436251</c:v>
                </c:pt>
                <c:pt idx="3">
                  <c:v>0.97744853955198774</c:v>
                </c:pt>
                <c:pt idx="4">
                  <c:v>0.99929948957163472</c:v>
                </c:pt>
                <c:pt idx="5">
                  <c:v>0.99969474659025137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AE-4D63-9669-4A96B1EE60DB}"/>
            </c:ext>
          </c:extLst>
        </c:ser>
        <c:ser>
          <c:idx val="3"/>
          <c:order val="3"/>
          <c:tx>
            <c:v>128x128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Sheet1!$B$23:$B$30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Sheet1!$F$23:$F$30</c:f>
              <c:numCache>
                <c:formatCode>General</c:formatCode>
                <c:ptCount val="8"/>
                <c:pt idx="0">
                  <c:v>0</c:v>
                </c:pt>
                <c:pt idx="1">
                  <c:v>0.93656828717407281</c:v>
                </c:pt>
                <c:pt idx="2">
                  <c:v>0.93674935193822007</c:v>
                </c:pt>
                <c:pt idx="3">
                  <c:v>0.97231153182619312</c:v>
                </c:pt>
                <c:pt idx="4">
                  <c:v>0.99113579103495786</c:v>
                </c:pt>
                <c:pt idx="5">
                  <c:v>0.99312096939644512</c:v>
                </c:pt>
                <c:pt idx="6">
                  <c:v>0.99595025686738348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AE-4D63-9669-4A96B1EE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5039"/>
        <c:axId val="747366287"/>
      </c:scatterChart>
      <c:valAx>
        <c:axId val="747365039"/>
        <c:scaling>
          <c:logBase val="2"/>
          <c:orientation val="minMax"/>
          <c:max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6287"/>
        <c:crosses val="autoZero"/>
        <c:crossBetween val="midCat"/>
      </c:valAx>
      <c:valAx>
        <c:axId val="7473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16x16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100</c:v>
                </c:pt>
                <c:pt idx="1">
                  <c:v>24.903613664510868</c:v>
                </c:pt>
                <c:pt idx="2">
                  <c:v>0.14604166283374276</c:v>
                </c:pt>
                <c:pt idx="3">
                  <c:v>0.45143935572019106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3-46CD-8FEB-86CDCF491020}"/>
            </c:ext>
          </c:extLst>
        </c:ser>
        <c:ser>
          <c:idx val="1"/>
          <c:order val="1"/>
          <c:tx>
            <c:v>32x32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Sheet1!$H$8:$H$13</c:f>
              <c:numCache>
                <c:formatCode>General</c:formatCode>
                <c:ptCount val="6"/>
                <c:pt idx="0">
                  <c:v>100</c:v>
                </c:pt>
                <c:pt idx="1">
                  <c:v>20.992523945038524</c:v>
                </c:pt>
                <c:pt idx="2">
                  <c:v>8.4690638513340382</c:v>
                </c:pt>
                <c:pt idx="3">
                  <c:v>0.33083717018534398</c:v>
                </c:pt>
                <c:pt idx="4">
                  <c:v>8.6064382375257951E-3</c:v>
                </c:pt>
                <c:pt idx="5">
                  <c:v>2.4069605390810013E-3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A3-46CD-8FEB-86CDCF491020}"/>
            </c:ext>
          </c:extLst>
        </c:ser>
        <c:ser>
          <c:idx val="2"/>
          <c:order val="2"/>
          <c:tx>
            <c:v>64x64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Sheet1!$B$15:$B$21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Sheet1!$H$15:$H$21</c:f>
              <c:numCache>
                <c:formatCode>General</c:formatCode>
                <c:ptCount val="7"/>
                <c:pt idx="0">
                  <c:v>100</c:v>
                </c:pt>
                <c:pt idx="1">
                  <c:v>1.5591868314676749</c:v>
                </c:pt>
                <c:pt idx="2">
                  <c:v>0.40191031284382744</c:v>
                </c:pt>
                <c:pt idx="3">
                  <c:v>0.28534532319050776</c:v>
                </c:pt>
                <c:pt idx="4">
                  <c:v>5.9488828932244119E-3</c:v>
                </c:pt>
                <c:pt idx="5">
                  <c:v>4.7307219826834239E-5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A3-46CD-8FEB-86CDCF491020}"/>
            </c:ext>
          </c:extLst>
        </c:ser>
        <c:ser>
          <c:idx val="3"/>
          <c:order val="3"/>
          <c:tx>
            <c:v>128x128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Sheet1!$B$23:$B$30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Sheet1!$H$23:$H$30</c:f>
              <c:numCache>
                <c:formatCode>General</c:formatCode>
                <c:ptCount val="8"/>
                <c:pt idx="0">
                  <c:v>100</c:v>
                </c:pt>
                <c:pt idx="1">
                  <c:v>3.5877255752152482</c:v>
                </c:pt>
                <c:pt idx="2">
                  <c:v>3.2026479447699798</c:v>
                </c:pt>
                <c:pt idx="3">
                  <c:v>1.915145406234749</c:v>
                </c:pt>
                <c:pt idx="4">
                  <c:v>9.2680902311493604E-2</c:v>
                </c:pt>
                <c:pt idx="5">
                  <c:v>1.2971782120843846E-2</c:v>
                </c:pt>
                <c:pt idx="6">
                  <c:v>1.2723687927275793E-2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A3-46CD-8FEB-86CDCF491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86863"/>
        <c:axId val="1581489359"/>
      </c:scatterChart>
      <c:valAx>
        <c:axId val="158148686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layout>
            <c:manualLayout>
              <c:xMode val="edge"/>
              <c:yMode val="edge"/>
              <c:x val="0.41667876694024708"/>
              <c:y val="0.92779450108809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89359"/>
        <c:crosses val="autoZero"/>
        <c:crossBetween val="midCat"/>
      </c:valAx>
      <c:valAx>
        <c:axId val="15814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 Rate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8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3</xdr:row>
      <xdr:rowOff>57151</xdr:rowOff>
    </xdr:from>
    <xdr:to>
      <xdr:col>30</xdr:col>
      <xdr:colOff>457200</xdr:colOff>
      <xdr:row>26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F2B24-3752-BBF7-70F5-644F47CC9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26</xdr:row>
      <xdr:rowOff>57151</xdr:rowOff>
    </xdr:from>
    <xdr:to>
      <xdr:col>30</xdr:col>
      <xdr:colOff>485775</xdr:colOff>
      <xdr:row>50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1043E1-C80C-2F16-9077-4B44A655A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8453-BD4F-4F0C-9592-92AB83DFA5CE}">
  <dimension ref="A1:O30"/>
  <sheetViews>
    <sheetView tabSelected="1" workbookViewId="0">
      <selection activeCell="G26" sqref="G26"/>
    </sheetView>
  </sheetViews>
  <sheetFormatPr defaultRowHeight="15" x14ac:dyDescent="0.25"/>
  <cols>
    <col min="1" max="1" width="10.7109375" bestFit="1" customWidth="1"/>
    <col min="2" max="2" width="10.7109375" customWidth="1"/>
    <col min="4" max="4" width="12" bestFit="1" customWidth="1"/>
    <col min="6" max="6" width="21" bestFit="1" customWidth="1"/>
    <col min="7" max="7" width="14.7109375" bestFit="1" customWidth="1"/>
    <col min="8" max="8" width="27.28515625" bestFit="1" customWidth="1"/>
  </cols>
  <sheetData>
    <row r="1" spans="1:15" x14ac:dyDescent="0.25">
      <c r="A1" s="2" t="s">
        <v>0</v>
      </c>
      <c r="B1" s="2" t="s">
        <v>3</v>
      </c>
      <c r="C1" s="2" t="s">
        <v>4</v>
      </c>
      <c r="D1" s="2" t="s">
        <v>5</v>
      </c>
      <c r="E1" s="2" t="s">
        <v>1</v>
      </c>
      <c r="F1" s="2" t="s">
        <v>10</v>
      </c>
      <c r="G1" s="2" t="s">
        <v>2</v>
      </c>
      <c r="H1" s="2" t="s">
        <v>13</v>
      </c>
      <c r="K1" s="2" t="s">
        <v>11</v>
      </c>
      <c r="L1" s="1">
        <f>MAX(E2:E6)</f>
        <v>20.607142857142858</v>
      </c>
      <c r="N1" s="1" t="s">
        <v>11</v>
      </c>
      <c r="O1" s="1">
        <f>MAX(G2:G6)</f>
        <v>20.654405000000001</v>
      </c>
    </row>
    <row r="2" spans="1:15" x14ac:dyDescent="0.25">
      <c r="A2" s="6" t="s">
        <v>6</v>
      </c>
      <c r="B2" s="2">
        <v>1</v>
      </c>
      <c r="C2" s="2">
        <v>2.8E-5</v>
      </c>
      <c r="D2" s="2">
        <v>5.7700000000000004E-4</v>
      </c>
      <c r="E2" s="2">
        <f>D2/C2</f>
        <v>20.607142857142858</v>
      </c>
      <c r="F2" s="2">
        <f>(E2-$L$1)/($L$2-$L$1)</f>
        <v>0</v>
      </c>
      <c r="G2" s="2">
        <v>20.654405000000001</v>
      </c>
      <c r="H2" s="2">
        <f>((G2-$O$2)/($O$1-$O$2))*100</f>
        <v>100</v>
      </c>
      <c r="K2" s="3" t="s">
        <v>12</v>
      </c>
      <c r="L2" s="1">
        <f>MIN(E2:E6)</f>
        <v>3.9990156269226033E-4</v>
      </c>
      <c r="N2" s="1" t="s">
        <v>12</v>
      </c>
      <c r="O2" s="1">
        <f>MIN(G2:G6)</f>
        <v>2.5000000000000001E-5</v>
      </c>
    </row>
    <row r="3" spans="1:15" x14ac:dyDescent="0.25">
      <c r="A3" s="6"/>
      <c r="B3" s="2">
        <v>2</v>
      </c>
      <c r="C3" s="2">
        <v>2.1699999999999999E-4</v>
      </c>
      <c r="D3" s="2">
        <v>2.2300000000000002E-3</v>
      </c>
      <c r="E3" s="2">
        <f>D3/C3</f>
        <v>10.276497695852536</v>
      </c>
      <c r="F3" s="2">
        <f t="shared" ref="F3:F6" si="0">(E3-$L$1)/($L$2-$L$1)</f>
        <v>0.50132353198945756</v>
      </c>
      <c r="G3" s="2">
        <v>5.1437119999999998</v>
      </c>
      <c r="H3" s="2">
        <f t="shared" ref="H3:H6" si="1">((G3-$O$2)/($O$1-$O$2))*100</f>
        <v>24.903613664510868</v>
      </c>
    </row>
    <row r="4" spans="1:15" x14ac:dyDescent="0.25">
      <c r="A4" s="6"/>
      <c r="B4" s="2">
        <v>4</v>
      </c>
      <c r="C4" s="2">
        <v>1.176E-3</v>
      </c>
      <c r="D4" s="2">
        <v>1.1400000000000001E-4</v>
      </c>
      <c r="E4" s="2">
        <f>D4/C4</f>
        <v>9.6938775510204092E-2</v>
      </c>
      <c r="F4" s="2">
        <f t="shared" si="0"/>
        <v>0.99531518036811484</v>
      </c>
      <c r="G4" s="2">
        <v>3.0189000000000001E-2</v>
      </c>
      <c r="H4" s="2">
        <f t="shared" si="1"/>
        <v>0.14604166283374276</v>
      </c>
    </row>
    <row r="5" spans="1:15" x14ac:dyDescent="0.25">
      <c r="A5" s="6"/>
      <c r="B5" s="2">
        <v>8</v>
      </c>
      <c r="C5" s="2">
        <v>1.3342E-2</v>
      </c>
      <c r="D5" s="2">
        <v>4.2499999999999998E-4</v>
      </c>
      <c r="E5" s="2">
        <v>3.9779999999999998E-3</v>
      </c>
      <c r="F5" s="2">
        <f t="shared" si="0"/>
        <v>0.99982636273742909</v>
      </c>
      <c r="G5" s="2">
        <v>9.3267000000000003E-2</v>
      </c>
      <c r="H5" s="2">
        <f t="shared" si="1"/>
        <v>0.45143935572019106</v>
      </c>
    </row>
    <row r="6" spans="1:15" x14ac:dyDescent="0.25">
      <c r="A6" s="6"/>
      <c r="B6" s="2">
        <v>16</v>
      </c>
      <c r="C6" s="2">
        <v>0.26006400000000002</v>
      </c>
      <c r="D6" s="2">
        <v>1.0399999999999999E-4</v>
      </c>
      <c r="E6" s="2">
        <f>D6/C6</f>
        <v>3.9990156269226033E-4</v>
      </c>
      <c r="F6" s="2">
        <f t="shared" si="0"/>
        <v>1</v>
      </c>
      <c r="G6" s="2">
        <v>2.5000000000000001E-5</v>
      </c>
      <c r="H6" s="2">
        <f t="shared" si="1"/>
        <v>0</v>
      </c>
    </row>
    <row r="7" spans="1:15" x14ac:dyDescent="0.25">
      <c r="E7" s="2"/>
      <c r="F7" s="4"/>
      <c r="H7" s="4"/>
    </row>
    <row r="8" spans="1:15" x14ac:dyDescent="0.25">
      <c r="A8" s="6" t="s">
        <v>7</v>
      </c>
      <c r="B8" s="2">
        <v>1</v>
      </c>
      <c r="C8" s="3">
        <v>1.0900000000000001E-4</v>
      </c>
      <c r="D8" s="3">
        <v>1.224E-3</v>
      </c>
      <c r="E8" s="2">
        <f t="shared" ref="E8:E30" si="2">D8/C8</f>
        <v>11.229357798165138</v>
      </c>
      <c r="F8" s="2">
        <f>(E8-$L$8)/($L$9-$L$8)</f>
        <v>0</v>
      </c>
      <c r="G8" s="3">
        <v>11.259012999999999</v>
      </c>
      <c r="H8" s="2">
        <f>((G8-$O$7)/($O$8- $O$7))*100</f>
        <v>100</v>
      </c>
      <c r="K8" s="1" t="s">
        <v>11</v>
      </c>
      <c r="L8" s="1">
        <f>MAX(E8:E13)</f>
        <v>11.229357798165138</v>
      </c>
      <c r="N8" s="1" t="s">
        <v>11</v>
      </c>
      <c r="O8" s="1">
        <f>MAX(G8:G13)</f>
        <v>11.259012999999999</v>
      </c>
    </row>
    <row r="9" spans="1:15" x14ac:dyDescent="0.25">
      <c r="A9" s="6"/>
      <c r="B9" s="2">
        <v>2</v>
      </c>
      <c r="C9" s="3">
        <v>5.8100000000000003E-4</v>
      </c>
      <c r="D9" s="3">
        <v>7.5199999999999996E-4</v>
      </c>
      <c r="E9" s="2">
        <f t="shared" si="2"/>
        <v>1.2943201376936315</v>
      </c>
      <c r="F9" s="2">
        <f t="shared" ref="F9:F13" si="3">(E9-$L$8)/($L$9-$L$8)</f>
        <v>0.88486571487248034</v>
      </c>
      <c r="G9" s="3">
        <v>2.3635510000000002</v>
      </c>
      <c r="H9" s="2">
        <f t="shared" ref="H9:H13" si="4">((G9-$O$7)/($O$8- $O$7))*100</f>
        <v>20.992523945038524</v>
      </c>
      <c r="K9" s="1" t="s">
        <v>12</v>
      </c>
      <c r="L9" s="1">
        <f>MIN(E8:E13)</f>
        <v>1.6229074498121429E-3</v>
      </c>
      <c r="N9" s="1" t="s">
        <v>12</v>
      </c>
      <c r="O9" s="1">
        <f>MIN(G8:G13)</f>
        <v>2.7099999999999997E-4</v>
      </c>
    </row>
    <row r="10" spans="1:15" x14ac:dyDescent="0.25">
      <c r="A10" s="6"/>
      <c r="B10" s="2">
        <v>4</v>
      </c>
      <c r="C10" s="3">
        <v>1.946E-3</v>
      </c>
      <c r="D10" s="3">
        <v>7.5000000000000002E-4</v>
      </c>
      <c r="E10" s="2">
        <f t="shared" si="2"/>
        <v>0.38540596094552931</v>
      </c>
      <c r="F10" s="2">
        <f t="shared" si="3"/>
        <v>0.96581830108822009</v>
      </c>
      <c r="G10" s="3">
        <v>0.95353299999999996</v>
      </c>
      <c r="H10" s="2">
        <f t="shared" si="4"/>
        <v>8.4690638513340382</v>
      </c>
    </row>
    <row r="11" spans="1:15" x14ac:dyDescent="0.25">
      <c r="A11" s="6"/>
      <c r="B11" s="2">
        <v>8</v>
      </c>
      <c r="C11" s="3">
        <v>1.7971999999999998E-2</v>
      </c>
      <c r="D11" s="3">
        <v>5.3550000000000004E-3</v>
      </c>
      <c r="E11" s="2">
        <f t="shared" si="2"/>
        <v>0.29796349877587364</v>
      </c>
      <c r="F11" s="2">
        <f t="shared" si="3"/>
        <v>0.97360637793727056</v>
      </c>
      <c r="G11" s="3">
        <v>3.7248999999999997E-2</v>
      </c>
      <c r="H11" s="2">
        <f t="shared" si="4"/>
        <v>0.33083717018534398</v>
      </c>
    </row>
    <row r="12" spans="1:15" x14ac:dyDescent="0.25">
      <c r="A12" s="6"/>
      <c r="B12" s="2">
        <v>16</v>
      </c>
      <c r="C12" s="3">
        <v>0.35926799999999998</v>
      </c>
      <c r="D12" s="3">
        <v>7.6000000000000004E-4</v>
      </c>
      <c r="E12" s="2">
        <f t="shared" si="2"/>
        <v>2.1154124497589546E-3</v>
      </c>
      <c r="F12" s="2">
        <f t="shared" si="3"/>
        <v>0.99995613496357538</v>
      </c>
      <c r="G12" s="3">
        <v>9.6900000000000003E-4</v>
      </c>
      <c r="H12" s="2">
        <f t="shared" si="4"/>
        <v>8.6064382375257951E-3</v>
      </c>
    </row>
    <row r="13" spans="1:15" x14ac:dyDescent="0.25">
      <c r="A13" s="6"/>
      <c r="B13" s="2">
        <v>32</v>
      </c>
      <c r="C13" s="3">
        <v>8.9962E-2</v>
      </c>
      <c r="D13" s="3">
        <v>1.46E-4</v>
      </c>
      <c r="E13" s="2">
        <f t="shared" si="2"/>
        <v>1.6229074498121429E-3</v>
      </c>
      <c r="F13" s="2">
        <f t="shared" si="3"/>
        <v>1</v>
      </c>
      <c r="G13" s="3">
        <v>2.7099999999999997E-4</v>
      </c>
      <c r="H13" s="2">
        <f t="shared" si="4"/>
        <v>2.4069605390810013E-3</v>
      </c>
    </row>
    <row r="14" spans="1:15" x14ac:dyDescent="0.25">
      <c r="E14" s="2"/>
      <c r="F14" s="4"/>
      <c r="H14" s="5"/>
    </row>
    <row r="15" spans="1:15" x14ac:dyDescent="0.25">
      <c r="A15" s="6" t="s">
        <v>8</v>
      </c>
      <c r="B15" s="2">
        <v>1</v>
      </c>
      <c r="C15" s="3">
        <v>8.3900000000000001E-4</v>
      </c>
      <c r="D15" s="3">
        <v>7.0899999999999999E-3</v>
      </c>
      <c r="E15" s="2">
        <f t="shared" si="2"/>
        <v>8.4505363528009525</v>
      </c>
      <c r="F15" s="2">
        <f>(E15-$L$15)/($L$16-$L$15)</f>
        <v>0</v>
      </c>
      <c r="G15" s="3">
        <v>8.4554139999999993</v>
      </c>
      <c r="H15" s="3">
        <f xml:space="preserve"> ((G15-$O$16)/($O$15-$O$16))*100</f>
        <v>100</v>
      </c>
      <c r="K15" s="1" t="s">
        <v>11</v>
      </c>
      <c r="L15" s="1">
        <f>MAX(E15:E21)</f>
        <v>8.4505363528009525</v>
      </c>
      <c r="N15" s="1" t="s">
        <v>11</v>
      </c>
      <c r="O15" s="1">
        <f>MAX(G15:G21)</f>
        <v>8.4554139999999993</v>
      </c>
    </row>
    <row r="16" spans="1:15" x14ac:dyDescent="0.25">
      <c r="A16" s="6"/>
      <c r="B16" s="2">
        <v>2</v>
      </c>
      <c r="C16" s="3">
        <v>8.6890000000000005E-3</v>
      </c>
      <c r="D16" s="3">
        <v>2.2920000000000002E-3</v>
      </c>
      <c r="E16" s="2">
        <f t="shared" si="2"/>
        <v>0.26378179307169985</v>
      </c>
      <c r="F16" s="2">
        <f t="shared" ref="F16:F21" si="5">(E16-$L$15)/($L$16-$L$15)</f>
        <v>0.96911280036510283</v>
      </c>
      <c r="G16" s="3">
        <v>0.13188</v>
      </c>
      <c r="H16" s="3">
        <f t="shared" ref="H16:H21" si="6" xml:space="preserve"> ((G16-$O$16)/($O$15-$O$16))*100</f>
        <v>1.5591868314676749</v>
      </c>
      <c r="K16" s="1" t="s">
        <v>12</v>
      </c>
      <c r="L16" s="1">
        <f>MIN(E15:E21)</f>
        <v>2.8566227994704508E-3</v>
      </c>
      <c r="N16" s="1" t="s">
        <v>12</v>
      </c>
      <c r="O16" s="1">
        <f>MIN(G15:G21)</f>
        <v>4.5000000000000003E-5</v>
      </c>
    </row>
    <row r="17" spans="1:15" x14ac:dyDescent="0.25">
      <c r="A17" s="6"/>
      <c r="B17" s="2">
        <v>4</v>
      </c>
      <c r="C17" s="3">
        <v>1.7129999999999999E-2</v>
      </c>
      <c r="D17" s="3">
        <v>2.3319999999999999E-3</v>
      </c>
      <c r="E17" s="2">
        <f t="shared" si="2"/>
        <v>0.13613543490951546</v>
      </c>
      <c r="F17" s="2">
        <f t="shared" si="5"/>
        <v>0.9842230273436251</v>
      </c>
      <c r="G17" s="3">
        <v>3.4028000000000003E-2</v>
      </c>
      <c r="H17" s="3">
        <f t="shared" si="6"/>
        <v>0.40191031284382744</v>
      </c>
    </row>
    <row r="18" spans="1:15" x14ac:dyDescent="0.25">
      <c r="A18" s="6"/>
      <c r="B18" s="2">
        <v>8</v>
      </c>
      <c r="C18" s="3">
        <v>1.5582E-2</v>
      </c>
      <c r="D18" s="3">
        <v>3.0130000000000001E-3</v>
      </c>
      <c r="E18" s="2">
        <f t="shared" si="2"/>
        <v>0.19336413810807343</v>
      </c>
      <c r="F18" s="2">
        <f t="shared" si="5"/>
        <v>0.97744853955198774</v>
      </c>
      <c r="G18" s="3">
        <v>2.4171999999999999E-2</v>
      </c>
      <c r="H18" s="3">
        <f t="shared" si="6"/>
        <v>0.28534532319050776</v>
      </c>
    </row>
    <row r="19" spans="1:15" x14ac:dyDescent="0.25">
      <c r="A19" s="6"/>
      <c r="B19" s="2">
        <v>16</v>
      </c>
      <c r="C19" s="3">
        <v>0.32424199999999997</v>
      </c>
      <c r="D19" s="3">
        <v>2.8449999999999999E-3</v>
      </c>
      <c r="E19" s="2">
        <f t="shared" si="2"/>
        <v>8.7743105458268824E-3</v>
      </c>
      <c r="F19" s="2">
        <f t="shared" si="5"/>
        <v>0.99929948957163472</v>
      </c>
      <c r="G19" s="3">
        <v>5.4799999999999998E-4</v>
      </c>
      <c r="H19" s="3">
        <f t="shared" si="6"/>
        <v>5.9488828932244119E-3</v>
      </c>
    </row>
    <row r="20" spans="1:15" x14ac:dyDescent="0.25">
      <c r="A20" s="6"/>
      <c r="B20" s="2">
        <v>32</v>
      </c>
      <c r="C20" s="3">
        <v>0.592055</v>
      </c>
      <c r="D20" s="3">
        <v>3.2179999999999999E-3</v>
      </c>
      <c r="E20" s="2">
        <f t="shared" si="2"/>
        <v>5.4353058415181022E-3</v>
      </c>
      <c r="F20" s="2">
        <f t="shared" si="5"/>
        <v>0.99969474659025137</v>
      </c>
      <c r="G20" s="3">
        <v>4.8999999999999998E-5</v>
      </c>
      <c r="H20" s="3">
        <f t="shared" si="6"/>
        <v>4.7307219826834239E-5</v>
      </c>
    </row>
    <row r="21" spans="1:15" x14ac:dyDescent="0.25">
      <c r="A21" s="6"/>
      <c r="B21" s="2">
        <v>64</v>
      </c>
      <c r="C21" s="3">
        <v>1.0053829999999999</v>
      </c>
      <c r="D21" s="3">
        <v>2.872E-3</v>
      </c>
      <c r="E21" s="2">
        <f t="shared" si="2"/>
        <v>2.8566227994704508E-3</v>
      </c>
      <c r="F21" s="2">
        <f t="shared" si="5"/>
        <v>1</v>
      </c>
      <c r="G21" s="3">
        <v>4.5000000000000003E-5</v>
      </c>
      <c r="H21" s="3">
        <f t="shared" si="6"/>
        <v>0</v>
      </c>
    </row>
    <row r="22" spans="1:15" x14ac:dyDescent="0.25">
      <c r="E22" s="2"/>
      <c r="F22" s="4"/>
      <c r="H22" s="5"/>
    </row>
    <row r="23" spans="1:15" x14ac:dyDescent="0.25">
      <c r="A23" s="7" t="s">
        <v>9</v>
      </c>
      <c r="B23" s="2">
        <v>1</v>
      </c>
      <c r="C23" s="1">
        <v>8.9200000000000008E-3</v>
      </c>
      <c r="D23" s="1">
        <v>2.0242E-2</v>
      </c>
      <c r="E23" s="2">
        <f t="shared" si="2"/>
        <v>2.2692825112107622</v>
      </c>
      <c r="F23" s="2">
        <f>(E23-$L$23)/($L$24-$L$23)</f>
        <v>0</v>
      </c>
      <c r="G23" s="1">
        <v>2.822031</v>
      </c>
      <c r="H23" s="3">
        <f>(G23-$O$24)/($O$23-$O$24)*100</f>
        <v>100</v>
      </c>
      <c r="K23" s="1" t="s">
        <v>11</v>
      </c>
      <c r="L23" s="1">
        <f>MAX(E23:E30)</f>
        <v>2.2692825112107622</v>
      </c>
      <c r="N23" s="1" t="s">
        <v>11</v>
      </c>
      <c r="O23" s="1">
        <f>MAX(G23:G30)</f>
        <v>2.822031</v>
      </c>
    </row>
    <row r="24" spans="1:15" x14ac:dyDescent="0.25">
      <c r="A24" s="8"/>
      <c r="B24" s="2">
        <v>2</v>
      </c>
      <c r="C24" s="1">
        <v>2.2418E-2</v>
      </c>
      <c r="D24" s="1">
        <v>3.8639999999999998E-3</v>
      </c>
      <c r="E24" s="2">
        <f t="shared" si="2"/>
        <v>0.17236149522704969</v>
      </c>
      <c r="F24" s="2">
        <f t="shared" ref="F24:F30" si="7">(E24-$L$23)/($L$24-$L$23)</f>
        <v>0.93656828717407281</v>
      </c>
      <c r="G24" s="1">
        <v>0.10174999999999999</v>
      </c>
      <c r="H24" s="3">
        <f t="shared" ref="H24:H30" si="8">(G24-$O$24)/($O$23-$O$24)*100</f>
        <v>3.5877255752152482</v>
      </c>
      <c r="K24" s="1" t="s">
        <v>12</v>
      </c>
      <c r="L24" s="1">
        <f>MIN(E23:E30)</f>
        <v>3.0341640907758066E-2</v>
      </c>
      <c r="N24" s="1" t="s">
        <v>12</v>
      </c>
      <c r="O24" s="1">
        <f>MIN(G23:G30)</f>
        <v>5.22E-4</v>
      </c>
    </row>
    <row r="25" spans="1:15" x14ac:dyDescent="0.25">
      <c r="A25" s="8"/>
      <c r="B25" s="2">
        <v>4</v>
      </c>
      <c r="C25" s="1">
        <v>4.2462E-2</v>
      </c>
      <c r="D25" s="1">
        <v>7.3016000000000001E-3</v>
      </c>
      <c r="E25" s="2">
        <f t="shared" si="2"/>
        <v>0.17195610192642835</v>
      </c>
      <c r="F25" s="2">
        <f t="shared" si="7"/>
        <v>0.93674935193822007</v>
      </c>
      <c r="G25" s="1">
        <v>9.0884999999999994E-2</v>
      </c>
      <c r="H25" s="3">
        <f t="shared" si="8"/>
        <v>3.2026479447699798</v>
      </c>
    </row>
    <row r="26" spans="1:15" x14ac:dyDescent="0.25">
      <c r="A26" s="8"/>
      <c r="B26" s="2">
        <v>8</v>
      </c>
      <c r="C26" s="1">
        <v>0.16078500000000001</v>
      </c>
      <c r="D26" s="1">
        <v>1.4846E-2</v>
      </c>
      <c r="E26" s="2">
        <f t="shared" si="2"/>
        <v>9.2334483938178308E-2</v>
      </c>
      <c r="F26" s="2">
        <f t="shared" si="7"/>
        <v>0.97231153182619312</v>
      </c>
      <c r="G26" s="1">
        <v>5.4558000000000002E-2</v>
      </c>
      <c r="H26" s="3">
        <f t="shared" si="8"/>
        <v>1.915145406234749</v>
      </c>
    </row>
    <row r="27" spans="1:15" x14ac:dyDescent="0.25">
      <c r="A27" s="8"/>
      <c r="B27" s="2">
        <v>16</v>
      </c>
      <c r="C27" s="1">
        <v>0.32087300000000002</v>
      </c>
      <c r="D27" s="1">
        <v>1.6104E-2</v>
      </c>
      <c r="E27" s="2">
        <f t="shared" si="2"/>
        <v>5.0188080642497183E-2</v>
      </c>
      <c r="F27" s="2">
        <f t="shared" si="7"/>
        <v>0.99113579103495786</v>
      </c>
      <c r="G27" s="1">
        <v>3.137E-3</v>
      </c>
      <c r="H27" s="3">
        <f t="shared" si="8"/>
        <v>9.2680902311493604E-2</v>
      </c>
    </row>
    <row r="28" spans="1:15" x14ac:dyDescent="0.25">
      <c r="A28" s="8"/>
      <c r="B28" s="2">
        <v>32</v>
      </c>
      <c r="C28" s="1">
        <v>0.41907699999999998</v>
      </c>
      <c r="D28" s="1">
        <v>1.917E-2</v>
      </c>
      <c r="E28" s="2">
        <f t="shared" si="2"/>
        <v>4.5743383674121937E-2</v>
      </c>
      <c r="F28" s="2">
        <f t="shared" si="7"/>
        <v>0.99312096939644512</v>
      </c>
      <c r="G28" s="1">
        <v>8.8800000000000001E-4</v>
      </c>
      <c r="H28" s="3">
        <f t="shared" si="8"/>
        <v>1.2971782120843846E-2</v>
      </c>
    </row>
    <row r="29" spans="1:15" x14ac:dyDescent="0.25">
      <c r="A29" s="8"/>
      <c r="B29" s="2">
        <v>64</v>
      </c>
      <c r="C29" s="1">
        <v>1.955808</v>
      </c>
      <c r="D29" s="1">
        <v>7.7076000000000006E-2</v>
      </c>
      <c r="E29" s="2">
        <f t="shared" si="2"/>
        <v>3.9408776321602126E-2</v>
      </c>
      <c r="F29" s="2">
        <f t="shared" si="7"/>
        <v>0.99595025686738348</v>
      </c>
      <c r="G29" s="1">
        <v>8.8099999999999995E-4</v>
      </c>
      <c r="H29" s="3">
        <f t="shared" si="8"/>
        <v>1.2723687927275793E-2</v>
      </c>
    </row>
    <row r="30" spans="1:15" x14ac:dyDescent="0.25">
      <c r="A30" s="9"/>
      <c r="B30" s="3">
        <v>128</v>
      </c>
      <c r="C30" s="1">
        <v>6.1871076970000001</v>
      </c>
      <c r="D30" s="1">
        <v>0.187727</v>
      </c>
      <c r="E30" s="2">
        <f t="shared" si="2"/>
        <v>3.0341640907758066E-2</v>
      </c>
      <c r="F30" s="2">
        <f t="shared" si="7"/>
        <v>1</v>
      </c>
      <c r="G30" s="1">
        <v>5.22E-4</v>
      </c>
      <c r="H30" s="3">
        <f t="shared" si="8"/>
        <v>0</v>
      </c>
    </row>
  </sheetData>
  <mergeCells count="4">
    <mergeCell ref="A2:A6"/>
    <mergeCell ref="A8:A13"/>
    <mergeCell ref="A15:A21"/>
    <mergeCell ref="A23:A30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ali</dc:creator>
  <cp:lastModifiedBy>syed ali</cp:lastModifiedBy>
  <dcterms:created xsi:type="dcterms:W3CDTF">2022-10-26T14:43:47Z</dcterms:created>
  <dcterms:modified xsi:type="dcterms:W3CDTF">2022-11-14T17:10:14Z</dcterms:modified>
</cp:coreProperties>
</file>