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sbowiestate-my.sharepoint.com/personal/alis0712_students_bowiestate_edu/Documents/COSC 887/programming/prog4/"/>
    </mc:Choice>
  </mc:AlternateContent>
  <xr:revisionPtr revIDLastSave="1490" documentId="8_{440AF261-2D9F-4338-B965-16BED803FF71}" xr6:coauthVersionLast="47" xr6:coauthVersionMax="47" xr10:uidLastSave="{50F2DC41-C1D7-4509-9A18-36B0166D2DC5}"/>
  <bookViews>
    <workbookView xWindow="195" yWindow="930" windowWidth="37785" windowHeight="14520" xr2:uid="{1C2BE799-2721-415B-8440-DC5AE46E53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9" i="1"/>
  <c r="E10" i="1"/>
  <c r="E11" i="1"/>
  <c r="E12" i="1"/>
  <c r="E21" i="1"/>
  <c r="E22" i="1"/>
  <c r="E23" i="1"/>
  <c r="E24" i="1"/>
  <c r="E18" i="1"/>
  <c r="L21" i="1"/>
  <c r="L20" i="1"/>
  <c r="L15" i="1"/>
  <c r="L14" i="1"/>
  <c r="L9" i="1"/>
  <c r="L8" i="1"/>
  <c r="G10" i="1" s="1"/>
  <c r="L2" i="1"/>
  <c r="L1" i="1"/>
  <c r="E15" i="1"/>
  <c r="E16" i="1"/>
  <c r="E17" i="1"/>
  <c r="G20" i="1" l="1"/>
  <c r="G2" i="1"/>
  <c r="G14" i="1"/>
  <c r="G21" i="1"/>
  <c r="G24" i="1"/>
  <c r="G23" i="1"/>
  <c r="G22" i="1"/>
  <c r="G16" i="1"/>
  <c r="G18" i="1"/>
  <c r="G17" i="1"/>
  <c r="G15" i="1"/>
  <c r="G12" i="1"/>
  <c r="G9" i="1"/>
  <c r="G8" i="1"/>
  <c r="G11" i="1"/>
  <c r="G3" i="1"/>
  <c r="G5" i="1"/>
  <c r="G6" i="1"/>
  <c r="G4" i="1"/>
</calcChain>
</file>

<file path=xl/sharedStrings.xml><?xml version="1.0" encoding="utf-8"?>
<sst xmlns="http://schemas.openxmlformats.org/spreadsheetml/2006/main" count="19" uniqueCount="13">
  <si>
    <t>Matrix Size</t>
  </si>
  <si>
    <t>Speedup</t>
  </si>
  <si>
    <t xml:space="preserve">Utilization </t>
  </si>
  <si>
    <t>Tp(s)</t>
  </si>
  <si>
    <t>T1(s)</t>
  </si>
  <si>
    <t>16x16</t>
  </si>
  <si>
    <t>32x32</t>
  </si>
  <si>
    <t>64x64</t>
  </si>
  <si>
    <t>128x128</t>
  </si>
  <si>
    <t>max</t>
  </si>
  <si>
    <t>min</t>
  </si>
  <si>
    <t>Utilization Rate (Normalized)</t>
  </si>
  <si>
    <t>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</si>
</sst>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16x16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Sheet1!$E$2:$E$6</c:f>
              <c:numCache>
                <c:formatCode>General</c:formatCode>
                <c:ptCount val="5"/>
                <c:pt idx="0">
                  <c:v>0</c:v>
                </c:pt>
                <c:pt idx="1">
                  <c:v>0.9192307692307693</c:v>
                </c:pt>
                <c:pt idx="2">
                  <c:v>0.91308500477554921</c:v>
                </c:pt>
                <c:pt idx="3">
                  <c:v>0.80471380471380471</c:v>
                </c:pt>
                <c:pt idx="4">
                  <c:v>0.50770047796070106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AE-4D63-9669-4A96B1EE60DB}"/>
            </c:ext>
          </c:extLst>
        </c:ser>
        <c:ser>
          <c:idx val="1"/>
          <c:order val="1"/>
          <c:tx>
            <c:v>32x32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Sheet1!$B$8:$B$12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Sheet1!$E$8:$E$12</c:f>
              <c:numCache>
                <c:formatCode>General</c:formatCode>
                <c:ptCount val="5"/>
                <c:pt idx="0">
                  <c:v>0</c:v>
                </c:pt>
                <c:pt idx="1">
                  <c:v>0.97012257405515823</c:v>
                </c:pt>
                <c:pt idx="2">
                  <c:v>0.93779313749691429</c:v>
                </c:pt>
                <c:pt idx="3">
                  <c:v>0.7862168874172184</c:v>
                </c:pt>
                <c:pt idx="4">
                  <c:v>0.5512188044109112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D8C-4B8F-891C-7FAE77E8B5C1}"/>
            </c:ext>
          </c:extLst>
        </c:ser>
        <c:ser>
          <c:idx val="2"/>
          <c:order val="2"/>
          <c:tx>
            <c:v>64x64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Sheet1!$B$14:$B$18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Sheet1!$E$14:$E$18</c:f>
              <c:numCache>
                <c:formatCode>General</c:formatCode>
                <c:ptCount val="5"/>
                <c:pt idx="0">
                  <c:v>0</c:v>
                </c:pt>
                <c:pt idx="1">
                  <c:v>1.0112892880051314</c:v>
                </c:pt>
                <c:pt idx="2">
                  <c:v>0.91572283208456751</c:v>
                </c:pt>
                <c:pt idx="3">
                  <c:v>0.7255741175387731</c:v>
                </c:pt>
                <c:pt idx="4">
                  <c:v>0.58110648335851978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D8C-4B8F-891C-7FAE77E8B5C1}"/>
            </c:ext>
          </c:extLst>
        </c:ser>
        <c:ser>
          <c:idx val="3"/>
          <c:order val="3"/>
          <c:tx>
            <c:v>128x128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Sheet1!$B$20:$B$24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Sheet1!$E$20:$E$24</c:f>
              <c:numCache>
                <c:formatCode>General</c:formatCode>
                <c:ptCount val="5"/>
                <c:pt idx="0">
                  <c:v>0</c:v>
                </c:pt>
                <c:pt idx="1">
                  <c:v>1.3315087988177017</c:v>
                </c:pt>
                <c:pt idx="2">
                  <c:v>1.2984600603165282</c:v>
                </c:pt>
                <c:pt idx="3">
                  <c:v>1.1097880882319395</c:v>
                </c:pt>
                <c:pt idx="4">
                  <c:v>0.62504175338523593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D8C-4B8F-891C-7FAE77E8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365039"/>
        <c:axId val="747366287"/>
      </c:scatterChart>
      <c:valAx>
        <c:axId val="747365039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66287"/>
        <c:crosses val="autoZero"/>
        <c:crossBetween val="midCat"/>
      </c:valAx>
      <c:valAx>
        <c:axId val="74736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65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Utilization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16x16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Sheet1!$G$2:$G$6</c:f>
              <c:numCache>
                <c:formatCode>General</c:formatCode>
                <c:ptCount val="5"/>
                <c:pt idx="0">
                  <c:v>100</c:v>
                </c:pt>
                <c:pt idx="1">
                  <c:v>9.5911348872755031</c:v>
                </c:pt>
                <c:pt idx="2">
                  <c:v>0.22927015666793768</c:v>
                </c:pt>
                <c:pt idx="3">
                  <c:v>7.6423385555981979E-2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A3-46CD-8FEB-86CDCF491020}"/>
            </c:ext>
          </c:extLst>
        </c:ser>
        <c:ser>
          <c:idx val="1"/>
          <c:order val="1"/>
          <c:tx>
            <c:v>32x32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Sheet1!$B$8:$B$12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Sheet1!$G$8:$G$12</c:f>
              <c:numCache>
                <c:formatCode>General</c:formatCode>
                <c:ptCount val="5"/>
                <c:pt idx="0">
                  <c:v>100</c:v>
                </c:pt>
                <c:pt idx="1">
                  <c:v>28.432914046121592</c:v>
                </c:pt>
                <c:pt idx="2">
                  <c:v>11.740041928721173</c:v>
                </c:pt>
                <c:pt idx="3">
                  <c:v>8.2809224318658288</c:v>
                </c:pt>
                <c:pt idx="4">
                  <c:v>2.4283717679944092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A3-46CD-8FEB-86CDCF491020}"/>
            </c:ext>
          </c:extLst>
        </c:ser>
        <c:ser>
          <c:idx val="2"/>
          <c:order val="2"/>
          <c:tx>
            <c:v>64x64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Sheet1!$B$14:$B$18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Sheet1!$G$14:$G$18</c:f>
              <c:numCache>
                <c:formatCode>General</c:formatCode>
                <c:ptCount val="5"/>
                <c:pt idx="0">
                  <c:v>100</c:v>
                </c:pt>
                <c:pt idx="1">
                  <c:v>69.810263779623455</c:v>
                </c:pt>
                <c:pt idx="2">
                  <c:v>40.665416372360383</c:v>
                </c:pt>
                <c:pt idx="3">
                  <c:v>29.744014418978495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A3-46CD-8FEB-86CDCF491020}"/>
            </c:ext>
          </c:extLst>
        </c:ser>
        <c:ser>
          <c:idx val="3"/>
          <c:order val="3"/>
          <c:tx>
            <c:v>128x128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Sheet1!$B$20:$B$24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Sheet1!$G$20:$G$24</c:f>
              <c:numCache>
                <c:formatCode>General</c:formatCode>
                <c:ptCount val="5"/>
                <c:pt idx="0">
                  <c:v>100</c:v>
                </c:pt>
                <c:pt idx="1">
                  <c:v>50.042677512674352</c:v>
                </c:pt>
                <c:pt idx="2">
                  <c:v>33.394628552879063</c:v>
                </c:pt>
                <c:pt idx="3">
                  <c:v>16.706050277356088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9A3-46CD-8FEB-86CDCF491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486863"/>
        <c:axId val="1581489359"/>
      </c:scatterChart>
      <c:valAx>
        <c:axId val="1581486863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>
            <c:manualLayout>
              <c:xMode val="edge"/>
              <c:yMode val="edge"/>
              <c:x val="0.41667876694024708"/>
              <c:y val="0.927794501088090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489359"/>
        <c:crosses val="autoZero"/>
        <c:crossBetween val="midCat"/>
      </c:valAx>
      <c:valAx>
        <c:axId val="158148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Utilization Rate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486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276225</xdr:colOff>
      <xdr:row>2</xdr:row>
      <xdr:rowOff>57151</xdr:rowOff>
    </xdr:from>
    <xdr:to>
      <xdr:col>26</xdr:col>
      <xdr:colOff>371475</xdr:colOff>
      <xdr:row>22</xdr:row>
      <xdr:rowOff>57151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FF2B24-3752-BBF7-70F5-644F47CC9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</xdr:colOff>
      <xdr:row>22</xdr:row>
      <xdr:rowOff>95251</xdr:rowOff>
    </xdr:from>
    <xdr:to>
      <xdr:col>26</xdr:col>
      <xdr:colOff>219075</xdr:colOff>
      <xdr:row>43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1043E1-C80C-2F16-9077-4B44A655A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F8453-BD4F-4F0C-9592-92AB83DFA5CE}">
  <dimension ref="A1:L24"/>
  <sheetViews>
    <sheetView tabSelected="1" workbookViewId="0">
      <selection activeCell="C10" sqref="C10"/>
    </sheetView>
  </sheetViews>
  <sheetFormatPr defaultRowHeight="15" x14ac:dyDescent="0.25"/>
  <cols>
    <col min="1" max="1" width="10.7109375" bestFit="1" customWidth="1"/>
    <col min="2" max="2" width="10.7109375" customWidth="1"/>
    <col min="3" max="3" width="10" bestFit="1" customWidth="1"/>
    <col min="4" max="4" width="12" bestFit="1" customWidth="1"/>
    <col min="6" max="6" width="14.7109375" bestFit="1" customWidth="1"/>
    <col min="7" max="7" width="27.28515625" bestFit="1" customWidth="1"/>
    <col min="9" max="9" width="9.140625" customWidth="1"/>
  </cols>
  <sheetData>
    <row r="1" spans="1:12" x14ac:dyDescent="0.25">
      <c r="A1" s="2" t="s">
        <v>0</v>
      </c>
      <c r="B1" s="2" t="s">
        <v>12</v>
      </c>
      <c r="C1" s="2" t="s">
        <v>3</v>
      </c>
      <c r="D1" s="2" t="s">
        <v>4</v>
      </c>
      <c r="E1" s="2" t="s">
        <v>1</v>
      </c>
      <c r="F1" s="2" t="s">
        <v>2</v>
      </c>
      <c r="G1" s="2" t="s">
        <v>11</v>
      </c>
      <c r="H1" s="5"/>
      <c r="I1" s="6"/>
      <c r="K1" s="1" t="s">
        <v>9</v>
      </c>
      <c r="L1" s="1">
        <f>MAX(F2:F6)</f>
        <v>3.614E-3</v>
      </c>
    </row>
    <row r="2" spans="1:12" x14ac:dyDescent="0.25">
      <c r="A2" s="18" t="s">
        <v>5</v>
      </c>
      <c r="B2" s="2">
        <v>1</v>
      </c>
      <c r="C2" s="2">
        <v>0</v>
      </c>
      <c r="D2" s="2">
        <v>9.5600000000000004E-4</v>
      </c>
      <c r="E2" s="2">
        <v>0</v>
      </c>
      <c r="F2" s="2">
        <v>3.614E-3</v>
      </c>
      <c r="G2" s="2">
        <f>((F2-$L$2)/($L$1-$L$2))*100</f>
        <v>100</v>
      </c>
      <c r="H2" s="6"/>
      <c r="I2" s="6"/>
      <c r="K2" s="1" t="s">
        <v>10</v>
      </c>
      <c r="L2" s="1">
        <f>MIN(F2:F6)</f>
        <v>9.9700000000000006E-4</v>
      </c>
    </row>
    <row r="3" spans="1:12" x14ac:dyDescent="0.25">
      <c r="A3" s="18"/>
      <c r="B3" s="2">
        <v>2</v>
      </c>
      <c r="C3" s="2">
        <v>1.0399999999999999E-3</v>
      </c>
      <c r="D3" s="2">
        <v>9.5600000000000004E-4</v>
      </c>
      <c r="E3" s="2">
        <f t="shared" ref="E3:E6" si="0">D3/C3</f>
        <v>0.9192307692307693</v>
      </c>
      <c r="F3" s="2">
        <v>1.248E-3</v>
      </c>
      <c r="G3" s="2">
        <f>((F3-$L$2)/($L$1-$L$2))*100</f>
        <v>9.5911348872755031</v>
      </c>
    </row>
    <row r="4" spans="1:12" x14ac:dyDescent="0.25">
      <c r="A4" s="18"/>
      <c r="B4" s="2">
        <v>4</v>
      </c>
      <c r="C4" s="2">
        <v>1.047E-3</v>
      </c>
      <c r="D4" s="2">
        <v>9.5600000000000004E-4</v>
      </c>
      <c r="E4" s="2">
        <f t="shared" si="0"/>
        <v>0.91308500477554921</v>
      </c>
      <c r="F4" s="2">
        <v>1.003E-3</v>
      </c>
      <c r="G4" s="2">
        <f>((F4-$L$2)/($L$1-$L$2))*100</f>
        <v>0.22927015666793768</v>
      </c>
    </row>
    <row r="5" spans="1:12" x14ac:dyDescent="0.25">
      <c r="A5" s="18"/>
      <c r="B5" s="2">
        <v>8</v>
      </c>
      <c r="C5" s="2">
        <v>1.188E-3</v>
      </c>
      <c r="D5" s="2">
        <v>9.5600000000000004E-4</v>
      </c>
      <c r="E5" s="2">
        <f t="shared" si="0"/>
        <v>0.80471380471380471</v>
      </c>
      <c r="F5" s="2">
        <v>9.990000000000001E-4</v>
      </c>
      <c r="G5" s="2">
        <f>((F5-$L$2)/($L$1-$L$2))*100</f>
        <v>7.6423385555981979E-2</v>
      </c>
    </row>
    <row r="6" spans="1:12" x14ac:dyDescent="0.25">
      <c r="A6" s="18"/>
      <c r="B6" s="2">
        <v>16</v>
      </c>
      <c r="C6" s="2">
        <v>1.8829999999999999E-3</v>
      </c>
      <c r="D6" s="2">
        <v>9.5600000000000004E-4</v>
      </c>
      <c r="E6" s="2">
        <f t="shared" si="0"/>
        <v>0.50770047796070106</v>
      </c>
      <c r="F6" s="2">
        <v>9.9700000000000006E-4</v>
      </c>
      <c r="G6" s="2">
        <f>((F6-$L$2)/($L$1-$L$2))*100</f>
        <v>0</v>
      </c>
    </row>
    <row r="7" spans="1:12" x14ac:dyDescent="0.25">
      <c r="E7" s="2"/>
      <c r="G7" s="2"/>
    </row>
    <row r="8" spans="1:12" x14ac:dyDescent="0.25">
      <c r="A8" s="9" t="s">
        <v>6</v>
      </c>
      <c r="B8" s="2">
        <v>1</v>
      </c>
      <c r="C8" s="3">
        <v>0</v>
      </c>
      <c r="D8" s="3">
        <v>3.7989999999999999E-3</v>
      </c>
      <c r="E8" s="2">
        <v>0</v>
      </c>
      <c r="F8" s="4">
        <v>1.1448E-2</v>
      </c>
      <c r="G8" s="2">
        <f>((F8-$L$7)/($L$8- $L$7))*100</f>
        <v>100</v>
      </c>
      <c r="K8" s="1" t="s">
        <v>9</v>
      </c>
      <c r="L8" s="1">
        <f>MAX(F8:F12)</f>
        <v>1.1448E-2</v>
      </c>
    </row>
    <row r="9" spans="1:12" x14ac:dyDescent="0.25">
      <c r="A9" s="10"/>
      <c r="B9" s="2">
        <v>2</v>
      </c>
      <c r="C9" s="3">
        <v>3.9160000000000002E-3</v>
      </c>
      <c r="D9" s="3">
        <v>3.7989999999999999E-3</v>
      </c>
      <c r="E9" s="2">
        <f t="shared" ref="E9:E24" si="1">D9/C9</f>
        <v>0.97012257405515823</v>
      </c>
      <c r="F9" s="4">
        <v>3.2550000000000001E-3</v>
      </c>
      <c r="G9" s="2">
        <f t="shared" ref="G9:G12" si="2">((F9-$L$7)/($L$8- $L$7))*100</f>
        <v>28.432914046121592</v>
      </c>
      <c r="K9" s="1" t="s">
        <v>10</v>
      </c>
      <c r="L9" s="1">
        <f>MIN(F8:F12)</f>
        <v>2.7799999999999998E-4</v>
      </c>
    </row>
    <row r="10" spans="1:12" x14ac:dyDescent="0.25">
      <c r="A10" s="10"/>
      <c r="B10" s="2">
        <v>4</v>
      </c>
      <c r="C10" s="3">
        <v>4.0509999999999999E-3</v>
      </c>
      <c r="D10" s="3">
        <v>3.7989999999999999E-3</v>
      </c>
      <c r="E10" s="2">
        <f t="shared" si="1"/>
        <v>0.93779313749691429</v>
      </c>
      <c r="F10" s="4">
        <v>1.3439999999999999E-3</v>
      </c>
      <c r="G10" s="2">
        <f t="shared" si="2"/>
        <v>11.740041928721173</v>
      </c>
    </row>
    <row r="11" spans="1:12" x14ac:dyDescent="0.25">
      <c r="A11" s="10"/>
      <c r="B11" s="2">
        <v>8</v>
      </c>
      <c r="C11" s="3">
        <v>4.8320000000000004E-3</v>
      </c>
      <c r="D11" s="3">
        <v>3.7989999999999999E-3</v>
      </c>
      <c r="E11" s="2">
        <f t="shared" si="1"/>
        <v>0.7862168874172184</v>
      </c>
      <c r="F11" s="4">
        <v>9.4799999999999995E-4</v>
      </c>
      <c r="G11" s="2">
        <f t="shared" si="2"/>
        <v>8.2809224318658288</v>
      </c>
    </row>
    <row r="12" spans="1:12" x14ac:dyDescent="0.25">
      <c r="A12" s="11"/>
      <c r="B12" s="8">
        <v>16</v>
      </c>
      <c r="C12" s="12">
        <v>6.8919999999999997E-3</v>
      </c>
      <c r="D12" s="12">
        <v>3.7989999999999999E-3</v>
      </c>
      <c r="E12" s="8">
        <f t="shared" si="1"/>
        <v>0.5512188044109112</v>
      </c>
      <c r="F12" s="13">
        <v>2.7799999999999998E-4</v>
      </c>
      <c r="G12" s="2">
        <f t="shared" si="2"/>
        <v>2.4283717679944092</v>
      </c>
    </row>
    <row r="13" spans="1:12" s="15" customFormat="1" x14ac:dyDescent="0.25">
      <c r="E13" s="16"/>
      <c r="G13" s="17"/>
    </row>
    <row r="14" spans="1:12" x14ac:dyDescent="0.25">
      <c r="A14" s="18" t="s">
        <v>7</v>
      </c>
      <c r="B14" s="2">
        <v>1</v>
      </c>
      <c r="C14" s="3">
        <v>0</v>
      </c>
      <c r="D14" s="3">
        <v>1.5765999999999999E-2</v>
      </c>
      <c r="E14" s="2">
        <v>0</v>
      </c>
      <c r="F14" s="3">
        <v>8.7599999999999997E-2</v>
      </c>
      <c r="G14" s="3">
        <f xml:space="preserve"> ((F14-$L$15)/($L$14-$L$15))*100</f>
        <v>100</v>
      </c>
      <c r="K14" s="14" t="s">
        <v>9</v>
      </c>
      <c r="L14" s="14">
        <f>MAX(F14:F18)</f>
        <v>8.7599999999999997E-2</v>
      </c>
    </row>
    <row r="15" spans="1:12" x14ac:dyDescent="0.25">
      <c r="A15" s="18"/>
      <c r="B15" s="2">
        <v>2</v>
      </c>
      <c r="C15" s="3">
        <v>1.559E-2</v>
      </c>
      <c r="D15" s="3">
        <v>1.5765999999999999E-2</v>
      </c>
      <c r="E15" s="2">
        <f t="shared" si="1"/>
        <v>1.0112892880051314</v>
      </c>
      <c r="F15" s="3">
        <v>6.2810000000000005E-2</v>
      </c>
      <c r="G15" s="3">
        <f xml:space="preserve"> ((F15-$L$15)/($L$14-$L$15))*100</f>
        <v>69.810263779623455</v>
      </c>
      <c r="K15" s="1" t="s">
        <v>10</v>
      </c>
      <c r="L15" s="1">
        <f>MIN(F14:F18)</f>
        <v>5.4860000000000004E-3</v>
      </c>
    </row>
    <row r="16" spans="1:12" x14ac:dyDescent="0.25">
      <c r="A16" s="18"/>
      <c r="B16" s="2">
        <v>4</v>
      </c>
      <c r="C16" s="3">
        <v>1.7217E-2</v>
      </c>
      <c r="D16" s="3">
        <v>1.5765999999999999E-2</v>
      </c>
      <c r="E16" s="2">
        <f t="shared" si="1"/>
        <v>0.91572283208456751</v>
      </c>
      <c r="F16" s="3">
        <v>3.8878000000000003E-2</v>
      </c>
      <c r="G16" s="3">
        <f xml:space="preserve"> ((F16-$L$15)/($L$14-$L$15))*100</f>
        <v>40.665416372360383</v>
      </c>
    </row>
    <row r="17" spans="1:12" x14ac:dyDescent="0.25">
      <c r="A17" s="18"/>
      <c r="B17" s="2">
        <v>8</v>
      </c>
      <c r="C17" s="3">
        <v>2.1728999999999998E-2</v>
      </c>
      <c r="D17" s="3">
        <v>1.5765999999999999E-2</v>
      </c>
      <c r="E17" s="2">
        <f t="shared" si="1"/>
        <v>0.7255741175387731</v>
      </c>
      <c r="F17" s="3">
        <v>2.9909999999999999E-2</v>
      </c>
      <c r="G17" s="3">
        <f xml:space="preserve"> ((F17-$L$15)/($L$14-$L$15))*100</f>
        <v>29.744014418978495</v>
      </c>
    </row>
    <row r="18" spans="1:12" x14ac:dyDescent="0.25">
      <c r="A18" s="18"/>
      <c r="B18" s="2">
        <v>16</v>
      </c>
      <c r="C18" s="3">
        <v>2.7130999999999999E-2</v>
      </c>
      <c r="D18" s="3">
        <v>1.5765999999999999E-2</v>
      </c>
      <c r="E18" s="2">
        <f t="shared" si="1"/>
        <v>0.58110648335851978</v>
      </c>
      <c r="F18" s="3">
        <v>5.4860000000000004E-3</v>
      </c>
      <c r="G18" s="3">
        <f xml:space="preserve"> ((F18-$L$15)/($L$14-$L$15))*100</f>
        <v>0</v>
      </c>
    </row>
    <row r="19" spans="1:12" x14ac:dyDescent="0.25">
      <c r="E19" s="2"/>
      <c r="G19" s="3"/>
    </row>
    <row r="20" spans="1:12" x14ac:dyDescent="0.25">
      <c r="A20" s="9" t="s">
        <v>8</v>
      </c>
      <c r="B20" s="2">
        <v>1</v>
      </c>
      <c r="C20" s="1">
        <v>0</v>
      </c>
      <c r="D20" s="1">
        <v>9.7304000000000002E-2</v>
      </c>
      <c r="E20" s="2">
        <v>0</v>
      </c>
      <c r="F20" s="7">
        <v>2.793736</v>
      </c>
      <c r="G20" s="3">
        <f>(F20-$L$21)/($L$20-$L$21)*100</f>
        <v>100</v>
      </c>
      <c r="K20" s="1" t="s">
        <v>9</v>
      </c>
      <c r="L20" s="1">
        <f>MAX(F20:F24)</f>
        <v>2.793736</v>
      </c>
    </row>
    <row r="21" spans="1:12" x14ac:dyDescent="0.25">
      <c r="A21" s="10"/>
      <c r="B21" s="2">
        <v>2</v>
      </c>
      <c r="C21" s="1">
        <v>7.3078000000000004E-2</v>
      </c>
      <c r="D21" s="1">
        <v>9.7304000000000002E-2</v>
      </c>
      <c r="E21" s="2">
        <f t="shared" si="1"/>
        <v>1.3315087988177017</v>
      </c>
      <c r="F21" s="7">
        <v>1.7472399999999999</v>
      </c>
      <c r="G21" s="3">
        <f>(F21-$L$21)/($L$20-$L$21)*100</f>
        <v>50.042677512674352</v>
      </c>
      <c r="K21" s="1" t="s">
        <v>10</v>
      </c>
      <c r="L21" s="1">
        <f>MIN(F20:F24)</f>
        <v>0.69895600000000002</v>
      </c>
    </row>
    <row r="22" spans="1:12" x14ac:dyDescent="0.25">
      <c r="A22" s="10"/>
      <c r="B22" s="2">
        <v>4</v>
      </c>
      <c r="C22" s="1">
        <v>7.4938000000000005E-2</v>
      </c>
      <c r="D22" s="1">
        <v>9.7304000000000002E-2</v>
      </c>
      <c r="E22" s="2">
        <f t="shared" si="1"/>
        <v>1.2984600603165282</v>
      </c>
      <c r="F22" s="7">
        <v>1.3985000000000001</v>
      </c>
      <c r="G22" s="3">
        <f>(F22-$L$21)/($L$20-$L$21)*100</f>
        <v>33.394628552879063</v>
      </c>
    </row>
    <row r="23" spans="1:12" x14ac:dyDescent="0.25">
      <c r="A23" s="10"/>
      <c r="B23" s="2">
        <v>8</v>
      </c>
      <c r="C23" s="1">
        <v>8.7678000000000006E-2</v>
      </c>
      <c r="D23" s="1">
        <v>9.7304000000000002E-2</v>
      </c>
      <c r="E23" s="2">
        <f t="shared" si="1"/>
        <v>1.1097880882319395</v>
      </c>
      <c r="F23" s="7">
        <v>1.0489109999999999</v>
      </c>
      <c r="G23" s="3">
        <f>(F23-$L$21)/($L$20-$L$21)*100</f>
        <v>16.706050277356088</v>
      </c>
    </row>
    <row r="24" spans="1:12" x14ac:dyDescent="0.25">
      <c r="A24" s="11"/>
      <c r="B24" s="2">
        <v>16</v>
      </c>
      <c r="C24" s="1">
        <v>0.15567600000000001</v>
      </c>
      <c r="D24" s="1">
        <v>9.7304000000000002E-2</v>
      </c>
      <c r="E24" s="2">
        <f t="shared" si="1"/>
        <v>0.62504175338523593</v>
      </c>
      <c r="F24" s="7">
        <v>0.69895600000000002</v>
      </c>
      <c r="G24" s="3">
        <f>(F24-$L$21)/($L$20-$L$21)*100</f>
        <v>0</v>
      </c>
    </row>
  </sheetData>
  <sortState xmlns:xlrd2="http://schemas.microsoft.com/office/spreadsheetml/2017/richdata2" ref="F15:F18">
    <sortCondition descending="1" ref="F14:F18"/>
  </sortState>
  <mergeCells count="4">
    <mergeCell ref="A20:A24"/>
    <mergeCell ref="A2:A6"/>
    <mergeCell ref="A14:A18"/>
    <mergeCell ref="A8:A12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ali</dc:creator>
  <cp:lastModifiedBy>syed ali</cp:lastModifiedBy>
  <dcterms:created xsi:type="dcterms:W3CDTF">2022-10-26T14:43:47Z</dcterms:created>
  <dcterms:modified xsi:type="dcterms:W3CDTF">2022-12-12T23:17:21Z</dcterms:modified>
</cp:coreProperties>
</file>