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https://d.docs.live.net/c2cfc027591758d4/Documents/Course/Excel Dashboards/"/>
    </mc:Choice>
  </mc:AlternateContent>
  <xr:revisionPtr revIDLastSave="5" documentId="8_{D1DB8ACE-0402-4D84-9884-5AE366E9D05A}" xr6:coauthVersionLast="47" xr6:coauthVersionMax="47" xr10:uidLastSave="{F562587E-1886-414F-AB6B-8877E5B9875D}"/>
  <bookViews>
    <workbookView xWindow="-120" yWindow="-120" windowWidth="20730" windowHeight="11160" activeTab="2" xr2:uid="{00000000-000D-0000-FFFF-FFFF00000000}"/>
  </bookViews>
  <sheets>
    <sheet name="Data" sheetId="1" r:id="rId1"/>
    <sheet name="Pivot Table" sheetId="3" r:id="rId2"/>
    <sheet name="APPOINTMENT" sheetId="4" r:id="rId3"/>
    <sheet name="DEMO" sheetId="2" r:id="rId4"/>
    <sheet name="STAFF PERFOMANCE" sheetId="5" r:id="rId5"/>
    <sheet name="BILLING" sheetId="7" r:id="rId6"/>
  </sheets>
  <definedNames>
    <definedName name="Slicer_Departme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alcChain>
</file>

<file path=xl/sharedStrings.xml><?xml version="1.0" encoding="utf-8"?>
<sst xmlns="http://schemas.openxmlformats.org/spreadsheetml/2006/main" count="1421" uniqueCount="380">
  <si>
    <t>Patient ID</t>
  </si>
  <si>
    <t>Full Name</t>
  </si>
  <si>
    <t>Gender</t>
  </si>
  <si>
    <t>Age</t>
  </si>
  <si>
    <t>Appointment Date</t>
  </si>
  <si>
    <t>Department</t>
  </si>
  <si>
    <t>Diagnosis</t>
  </si>
  <si>
    <t>Treatment Status</t>
  </si>
  <si>
    <t>Next Follow-up Date</t>
  </si>
  <si>
    <t>Last Visit Duration (min)</t>
  </si>
  <si>
    <t>Doctor</t>
  </si>
  <si>
    <t>Satisfaction Score</t>
  </si>
  <si>
    <t>Medication Prescribed</t>
  </si>
  <si>
    <t>Test Ordered</t>
  </si>
  <si>
    <t>Test Result</t>
  </si>
  <si>
    <t>Insurance Provider</t>
  </si>
  <si>
    <t>Bill Amount ($)</t>
  </si>
  <si>
    <t>Amount Paid ($)</t>
  </si>
  <si>
    <t>Claim Status</t>
  </si>
  <si>
    <t>Readmission Risk</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</si>
  <si>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</si>
  <si>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</si>
  <si>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</si>
  <si>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</si>
  <si>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</si>
  <si>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</si>
  <si>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</si>
  <si>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</si>
  <si>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</si>
  <si>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</si>
  <si>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</si>
  <si>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</si>
  <si>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</si>
  <si>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</si>
  <si>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</si>
  <si>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</si>
  <si>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</si>
  <si>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</si>
  <si>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</si>
  <si>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</si>
  <si>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</si>
  <si>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</si>
  <si>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</si>
  <si>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</si>
  <si>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</si>
  <si>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</si>
  <si>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</si>
  <si>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</si>
  <si>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</si>
  <si>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</si>
  <si>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</si>
  <si>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</si>
  <si>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</si>
  <si>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</si>
  <si>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</si>
  <si>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</si>
  <si>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</si>
  <si>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</si>
  <si>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</si>
  <si>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</si>
  <si>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</si>
  <si>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</si>
  <si>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</si>
  <si>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</si>
  <si>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</si>
  <si>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</si>
  <si>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</si>
  <si>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</si>
  <si>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</si>
  <si>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</si>
  <si>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</si>
  <si>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</si>
  <si>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</si>
  <si>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</si>
  <si>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</si>
  <si>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</si>
  <si>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</si>
  <si>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</si>
  <si>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</si>
  <si>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</si>
  <si>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</si>
  <si>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</si>
  <si>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</si>
  <si>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</si>
  <si>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</si>
  <si>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</si>
  <si>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</si>
  <si>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</si>
  <si>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</si>
  <si>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</si>
  <si>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</si>
  <si>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</si>
  <si>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</si>
  <si>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</si>
  <si>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</si>
  <si>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</si>
  <si>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</si>
  <si>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</si>
  <si>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</si>
  <si>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</si>
  <si>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</si>
  <si>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</si>
  <si>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</si>
  <si>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</si>
  <si>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</si>
  <si>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</si>
  <si>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</si>
  <si>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</si>
  <si>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</si>
  <si>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</si>
  <si>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</si>
  <si>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</si>
  <si>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</si>
  <si>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</si>
  <si>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</si>
  <si>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</si>
  <si>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</si>
  <si>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</si>
  <si>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</si>
  <si>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</si>
  <si>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Rachel James</t>
  </si>
  <si>
    <t>Jordan Weber</t>
  </si>
  <si>
    <t>David Brown</t>
  </si>
  <si>
    <t>Joshua Turner</t>
  </si>
  <si>
    <t>Antonio Baxter</t>
  </si>
  <si>
    <t>Terry Carr</t>
  </si>
  <si>
    <t>Anthony Marshall</t>
  </si>
  <si>
    <t>Elizabeth Hernandez</t>
  </si>
  <si>
    <t>Donald Campbell</t>
  </si>
  <si>
    <t>Brian Cole</t>
  </si>
  <si>
    <t>Michelle Jones</t>
  </si>
  <si>
    <t>Mark Brown</t>
  </si>
  <si>
    <t>Ryan Cook</t>
  </si>
  <si>
    <t>Michele Heath</t>
  </si>
  <si>
    <t>Sean Castillo</t>
  </si>
  <si>
    <t>Terry Gregory</t>
  </si>
  <si>
    <t>Katherine Davis</t>
  </si>
  <si>
    <t>Bethany Jones</t>
  </si>
  <si>
    <t>Miguel Adams</t>
  </si>
  <si>
    <t>Mr. Thomas Brown</t>
  </si>
  <si>
    <t>Regina Diaz</t>
  </si>
  <si>
    <t>Robert Morrison</t>
  </si>
  <si>
    <t>Robert Chavez</t>
  </si>
  <si>
    <t>Courtney Cox</t>
  </si>
  <si>
    <t>Jared Nguyen</t>
  </si>
  <si>
    <t>Victoria Garcia</t>
  </si>
  <si>
    <t>Bobby Johnson</t>
  </si>
  <si>
    <t>Alicia Berger</t>
  </si>
  <si>
    <t>Crystal Evans</t>
  </si>
  <si>
    <t>Melissa Martinez</t>
  </si>
  <si>
    <t>Daniel Schneider</t>
  </si>
  <si>
    <t>Nicole Parrish</t>
  </si>
  <si>
    <t>Jacob Shepherd</t>
  </si>
  <si>
    <t>Erica Fuller</t>
  </si>
  <si>
    <t>Julie Turner</t>
  </si>
  <si>
    <t>Timothy Alexander</t>
  </si>
  <si>
    <t>Robert Crawford</t>
  </si>
  <si>
    <t>Courtney Fuller</t>
  </si>
  <si>
    <t>Amy Collins</t>
  </si>
  <si>
    <t>Dennis Kelley</t>
  </si>
  <si>
    <t>Tara Hawkins</t>
  </si>
  <si>
    <t>Adam Thomas</t>
  </si>
  <si>
    <t>Mr. James Kennedy</t>
  </si>
  <si>
    <t>Allison Foster</t>
  </si>
  <si>
    <t>Raymond Murphy</t>
  </si>
  <si>
    <t>Dr. Jeremiah Williams</t>
  </si>
  <si>
    <t>Joseph Baird</t>
  </si>
  <si>
    <t>James Pearson</t>
  </si>
  <si>
    <t>Scott Baker</t>
  </si>
  <si>
    <t>Elizabeth Lynn</t>
  </si>
  <si>
    <t>Jonathan Castaneda</t>
  </si>
  <si>
    <t>Melissa Torres</t>
  </si>
  <si>
    <t>Ronnie Gardner</t>
  </si>
  <si>
    <t>Karla Jones</t>
  </si>
  <si>
    <t>Jason Wilson</t>
  </si>
  <si>
    <t>Ryan Robertson</t>
  </si>
  <si>
    <t>Cathy Hernandez</t>
  </si>
  <si>
    <t>Joshua Nicholson</t>
  </si>
  <si>
    <t>Tyler Lopez</t>
  </si>
  <si>
    <t>Melissa Hobbs</t>
  </si>
  <si>
    <t>Kathryn Barnett</t>
  </si>
  <si>
    <t>Jacob Gray</t>
  </si>
  <si>
    <t>Amy Walton</t>
  </si>
  <si>
    <t>Chris Thompson</t>
  </si>
  <si>
    <t>Misty Hernandez</t>
  </si>
  <si>
    <t>Laura Griffith</t>
  </si>
  <si>
    <t>Jesse Miller</t>
  </si>
  <si>
    <t>Nicholas Brown</t>
  </si>
  <si>
    <t>Kyle Tyler</t>
  </si>
  <si>
    <t>Johnathan Donovan</t>
  </si>
  <si>
    <t>Emily Dalton</t>
  </si>
  <si>
    <t>Craig Kirk</t>
  </si>
  <si>
    <t>Joseph Mccarthy</t>
  </si>
  <si>
    <t>Christina Bailey</t>
  </si>
  <si>
    <t>Gregory Wells</t>
  </si>
  <si>
    <t>Daniel Woods</t>
  </si>
  <si>
    <t>Susan Martinez</t>
  </si>
  <si>
    <t>Olivia Bradley</t>
  </si>
  <si>
    <t>Thomas Schroeder</t>
  </si>
  <si>
    <t>Lisa Blair</t>
  </si>
  <si>
    <t>Annette Harding</t>
  </si>
  <si>
    <t>Jeremy Mccarthy</t>
  </si>
  <si>
    <t>Brenda Green</t>
  </si>
  <si>
    <t>Jonathan Key</t>
  </si>
  <si>
    <t>Dennis Johnson</t>
  </si>
  <si>
    <t>Margaret Petersen</t>
  </si>
  <si>
    <t>Amy Wu</t>
  </si>
  <si>
    <t>Rachel Wheeler</t>
  </si>
  <si>
    <t>Mrs. Jennifer Romero DDS</t>
  </si>
  <si>
    <t>Randy Bennett</t>
  </si>
  <si>
    <t>Stacie Price</t>
  </si>
  <si>
    <t>Colleen Anderson</t>
  </si>
  <si>
    <t>Randall Petersen</t>
  </si>
  <si>
    <t>Angela Thompson</t>
  </si>
  <si>
    <t>Kevin Turner</t>
  </si>
  <si>
    <t>James Snyder</t>
  </si>
  <si>
    <t>Christopher Nichols</t>
  </si>
  <si>
    <t>Robert Miller</t>
  </si>
  <si>
    <t>Jacqueline Olsen</t>
  </si>
  <si>
    <t>Cindy Williams</t>
  </si>
  <si>
    <t>Other</t>
  </si>
  <si>
    <t>Male</t>
  </si>
  <si>
    <t>Female</t>
  </si>
  <si>
    <t>Dermatology</t>
  </si>
  <si>
    <t>General Medicine</t>
  </si>
  <si>
    <t>Neurology</t>
  </si>
  <si>
    <t>Orthopedics</t>
  </si>
  <si>
    <t>Cardiology</t>
  </si>
  <si>
    <t>Pediatrics</t>
  </si>
  <si>
    <t>Hypertension</t>
  </si>
  <si>
    <t>Flu</t>
  </si>
  <si>
    <t>Back Pain</t>
  </si>
  <si>
    <t>Migraine</t>
  </si>
  <si>
    <t>Skin Allergy</t>
  </si>
  <si>
    <t>Diabetes</t>
  </si>
  <si>
    <t>Healthy Checkup</t>
  </si>
  <si>
    <t>Completed</t>
  </si>
  <si>
    <t>Referred</t>
  </si>
  <si>
    <t>Discharged</t>
  </si>
  <si>
    <t>Ongoing</t>
  </si>
  <si>
    <t>James Rodriguez</t>
  </si>
  <si>
    <t>Andrea Marshall</t>
  </si>
  <si>
    <t>Rachel Cook</t>
  </si>
  <si>
    <t>Brendan Sanders</t>
  </si>
  <si>
    <t>Daniel Craig</t>
  </si>
  <si>
    <t>William Hester</t>
  </si>
  <si>
    <t>Kevin Nguyen</t>
  </si>
  <si>
    <t>Samuel Smith</t>
  </si>
  <si>
    <t>Justin Wood</t>
  </si>
  <si>
    <t>David Gibson</t>
  </si>
  <si>
    <t>Vickie Torres</t>
  </si>
  <si>
    <t>Patrick Sandoval</t>
  </si>
  <si>
    <t>Leah Williams</t>
  </si>
  <si>
    <t>William Frost</t>
  </si>
  <si>
    <t>Jessica Gregory</t>
  </si>
  <si>
    <t>Maria Conrad</t>
  </si>
  <si>
    <t>William Hayes</t>
  </si>
  <si>
    <t>Emily Morrow</t>
  </si>
  <si>
    <t>Lori Case</t>
  </si>
  <si>
    <t>Paul Burnett</t>
  </si>
  <si>
    <t>Harold Anderson</t>
  </si>
  <si>
    <t>Elizabeth Gonzalez</t>
  </si>
  <si>
    <t>Bridget George</t>
  </si>
  <si>
    <t>Christopher Martinez</t>
  </si>
  <si>
    <t>Sandra Mills</t>
  </si>
  <si>
    <t>Tracey Herrera</t>
  </si>
  <si>
    <t>Ryan Conrad</t>
  </si>
  <si>
    <t>Gina Sherman</t>
  </si>
  <si>
    <t>Martin James</t>
  </si>
  <si>
    <t>Brandy Graham</t>
  </si>
  <si>
    <t>Melissa Gardner</t>
  </si>
  <si>
    <t>Nicole Jones</t>
  </si>
  <si>
    <t>Adam Pitts</t>
  </si>
  <si>
    <t>Amy Johnston</t>
  </si>
  <si>
    <t>Richard Obrien</t>
  </si>
  <si>
    <t>Marc Simon</t>
  </si>
  <si>
    <t>William Hodge</t>
  </si>
  <si>
    <t>Mary Torres</t>
  </si>
  <si>
    <t>James Tate</t>
  </si>
  <si>
    <t>Susan Johnson</t>
  </si>
  <si>
    <t>Christopher Moore</t>
  </si>
  <si>
    <t>Courtney Gonzalez</t>
  </si>
  <si>
    <t>Nicole Monroe</t>
  </si>
  <si>
    <t>Autumn Bauer</t>
  </si>
  <si>
    <t>Tammy Hancock</t>
  </si>
  <si>
    <t>Kyle Yates</t>
  </si>
  <si>
    <t>Mr. David Deleon</t>
  </si>
  <si>
    <t>Ashley Velasquez</t>
  </si>
  <si>
    <t>Tommy Navarro</t>
  </si>
  <si>
    <t>Philip Thompson</t>
  </si>
  <si>
    <t>Karen Wong</t>
  </si>
  <si>
    <t>Jessica Collins</t>
  </si>
  <si>
    <t>Johnathan Moore</t>
  </si>
  <si>
    <t>Phyllis Young</t>
  </si>
  <si>
    <t>Mark Hart</t>
  </si>
  <si>
    <t>Kathleen Smith DDS</t>
  </si>
  <si>
    <t>Joshua Mckenzie</t>
  </si>
  <si>
    <t>Wendy Davis</t>
  </si>
  <si>
    <t>Daniel Tyler</t>
  </si>
  <si>
    <t>Adam Miller</t>
  </si>
  <si>
    <t>Brian Perry</t>
  </si>
  <si>
    <t>Amy Smith</t>
  </si>
  <si>
    <t>Darryl Schultz</t>
  </si>
  <si>
    <t>Colin Reyes</t>
  </si>
  <si>
    <t>Brenda Johnson</t>
  </si>
  <si>
    <t>Kristy Garcia</t>
  </si>
  <si>
    <t>David Flores</t>
  </si>
  <si>
    <t>Angela Bass</t>
  </si>
  <si>
    <t>Jennifer Miller</t>
  </si>
  <si>
    <t>Melissa George</t>
  </si>
  <si>
    <t>James Miller</t>
  </si>
  <si>
    <t>Vernon Daniels</t>
  </si>
  <si>
    <t>Paul Williamson</t>
  </si>
  <si>
    <t>Ray Edwards</t>
  </si>
  <si>
    <t>Tammy Gordon</t>
  </si>
  <si>
    <t>Shawn Pollard</t>
  </si>
  <si>
    <t>Brandy Schroeder</t>
  </si>
  <si>
    <t>Patricia Harris</t>
  </si>
  <si>
    <t>Robert Lindsey</t>
  </si>
  <si>
    <t>Mark Foster</t>
  </si>
  <si>
    <t>Jacob Smith</t>
  </si>
  <si>
    <t>Jason Bentley</t>
  </si>
  <si>
    <t>Samantha Powers</t>
  </si>
  <si>
    <t>Desiree Mccoy</t>
  </si>
  <si>
    <t>Ryan Mendez</t>
  </si>
  <si>
    <t>Samantha Rangel MD</t>
  </si>
  <si>
    <t>Ashley Torres</t>
  </si>
  <si>
    <t>Ashley Abbott</t>
  </si>
  <si>
    <t>Linda Young</t>
  </si>
  <si>
    <t>Susan Chambers</t>
  </si>
  <si>
    <t>Mary Ford</t>
  </si>
  <si>
    <t>Nicole Brooks</t>
  </si>
  <si>
    <t>Kim Blackwell</t>
  </si>
  <si>
    <t>Roy Ramirez</t>
  </si>
  <si>
    <t>Christopher Casey</t>
  </si>
  <si>
    <t>Samuel Cruz</t>
  </si>
  <si>
    <t>Sarah Hess</t>
  </si>
  <si>
    <t>Heather Gutierrez</t>
  </si>
  <si>
    <t>Ann Moore</t>
  </si>
  <si>
    <t>No</t>
  </si>
  <si>
    <t>Yes</t>
  </si>
  <si>
    <t>CT Scan</t>
  </si>
  <si>
    <t>Blood Test</t>
  </si>
  <si>
    <t>X-Ray</t>
  </si>
  <si>
    <t>MRI</t>
  </si>
  <si>
    <t>None</t>
  </si>
  <si>
    <t>Pending</t>
  </si>
  <si>
    <t>Abnormal</t>
  </si>
  <si>
    <t>Normal</t>
  </si>
  <si>
    <t>Not Applicable</t>
  </si>
  <si>
    <t>Aetna</t>
  </si>
  <si>
    <t>Kaiser</t>
  </si>
  <si>
    <t>UnitedHealth</t>
  </si>
  <si>
    <t>Cigna</t>
  </si>
  <si>
    <t>Medicare</t>
  </si>
  <si>
    <t>Approved</t>
  </si>
  <si>
    <t>Not Submitted</t>
  </si>
  <si>
    <t>Rejected</t>
  </si>
  <si>
    <t>Medium</t>
  </si>
  <si>
    <t>Low</t>
  </si>
  <si>
    <t>High</t>
  </si>
  <si>
    <t>Row Labels</t>
  </si>
  <si>
    <t>Grand Total</t>
  </si>
  <si>
    <t>Count of Patient ID</t>
  </si>
  <si>
    <t>Age group</t>
  </si>
  <si>
    <t>18-29</t>
  </si>
  <si>
    <t>30-44</t>
  </si>
  <si>
    <t>45-59</t>
  </si>
  <si>
    <t>60-74</t>
  </si>
  <si>
    <t>75+</t>
  </si>
  <si>
    <t>Count of Appointment Date</t>
  </si>
  <si>
    <t>Visit Type</t>
  </si>
  <si>
    <t>Sum of Last Visit Duration (min)</t>
  </si>
  <si>
    <t>Sum of Satisfaction Score</t>
  </si>
  <si>
    <t>Sum of Bill Amount ($)</t>
  </si>
  <si>
    <t>Sum of Amount Paid ($)</t>
  </si>
  <si>
    <t>Outstanding</t>
  </si>
  <si>
    <t>Sum of Outstanding</t>
  </si>
  <si>
    <t>Claims denied</t>
  </si>
  <si>
    <t>Count of Insurance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</si>
</sst>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1" fillId="0" borderId="1" xfId="0" applyFont="1" applyBorder="1" applyAlignment="1">
      <alignment horizontal="center" vertical="top"/>
    </xf>
    <xf numFmtId="0" fontId="0" fillId="2" borderId="0" xfId="0" applyFill="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indent="1"/>
    </xf>
  </cellXfs>
  <cellStyles count="1">
    <cellStyle name="Normal" xfId="0" builtinId="0"/>
  </cellStyles>
  <dxfs count="9">
    <dxf>
      <numFmt numFmtId="0" formatCode="General"/>
    </dxf>
    <dxf>
      <numFmt numFmtId="0" formatCode="General"/>
    </dxf>
    <dxf>
      <numFmt numFmtId="164" formatCode="yyyy\-mm\-dd"/>
    </dxf>
    <dxf>
      <numFmt numFmtId="164" formatCode="yyyy\-mm\-dd"/>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3300C4"/>
      <color rgb="FF260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Table!PivotTable4</c:name>
    <c:fmtId val="1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Table'!$B$28</c:f>
              <c:strCache>
                <c:ptCount val="1"/>
                <c:pt idx="0">
                  <c:v>Total</c:v>
                </c:pt>
              </c:strCache>
            </c:strRef>
          </c:tx>
          <c:spPr>
            <a:solidFill>
              <a:srgbClr val="002060"/>
            </a:solidFill>
            <a:ln>
              <a:noFill/>
            </a:ln>
            <a:effectLst/>
          </c:spPr>
          <c:invertIfNegative val="0"/>
          <c:cat>
            <c:strRef>
              <c:f>'Pivot Table'!$A$29:$A$34</c:f>
              <c:strCache>
                <c:ptCount val="6"/>
                <c:pt idx="0">
                  <c:v>Orthopedics</c:v>
                </c:pt>
                <c:pt idx="1">
                  <c:v>Pediatrics</c:v>
                </c:pt>
                <c:pt idx="2">
                  <c:v>Neurology</c:v>
                </c:pt>
                <c:pt idx="3">
                  <c:v>General Medicine</c:v>
                </c:pt>
                <c:pt idx="4">
                  <c:v>Dermatology</c:v>
                </c:pt>
                <c:pt idx="5">
                  <c:v>Cardiology</c:v>
                </c:pt>
              </c:strCache>
            </c:strRef>
          </c:cat>
          <c:val>
            <c:numRef>
              <c:f>'Pivot Table'!$B$29:$B$34</c:f>
              <c:numCache>
                <c:formatCode>General</c:formatCode>
                <c:ptCount val="6"/>
                <c:pt idx="0">
                  <c:v>9</c:v>
                </c:pt>
                <c:pt idx="1">
                  <c:v>13</c:v>
                </c:pt>
                <c:pt idx="2">
                  <c:v>16</c:v>
                </c:pt>
                <c:pt idx="3">
                  <c:v>17</c:v>
                </c:pt>
                <c:pt idx="4">
                  <c:v>18</c:v>
                </c:pt>
                <c:pt idx="5">
                  <c:v>27</c:v>
                </c:pt>
              </c:numCache>
            </c:numRef>
          </c:val>
          <c:extLst>
            <c:ext xmlns:c16="http://schemas.microsoft.com/office/drawing/2014/chart" uri="{C3380CC4-5D6E-409C-BE32-E72D297353CC}">
              <c16:uniqueId val="{00000000-3FDE-4357-8055-10FA55D05A12}"/>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0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Table!PivotTable12</c:name>
    <c:fmtId val="4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Table'!$B$76</c:f>
              <c:strCache>
                <c:ptCount val="1"/>
                <c:pt idx="0">
                  <c:v>Sum of Bill Amount ($)</c:v>
                </c:pt>
              </c:strCache>
            </c:strRef>
          </c:tx>
          <c:spPr>
            <a:solidFill>
              <a:srgbClr val="002060"/>
            </a:solidFill>
            <a:ln>
              <a:noFill/>
            </a:ln>
            <a:effectLst/>
          </c:spPr>
          <c:invertIfNegative val="0"/>
          <c:cat>
            <c:strRef>
              <c:f>'Pivot Table'!$A$77:$A$82</c:f>
              <c:strCache>
                <c:ptCount val="6"/>
                <c:pt idx="0">
                  <c:v>Aetna</c:v>
                </c:pt>
                <c:pt idx="1">
                  <c:v>Cigna</c:v>
                </c:pt>
                <c:pt idx="2">
                  <c:v>Kaiser</c:v>
                </c:pt>
                <c:pt idx="3">
                  <c:v>Medicare</c:v>
                </c:pt>
                <c:pt idx="4">
                  <c:v>None</c:v>
                </c:pt>
                <c:pt idx="5">
                  <c:v>UnitedHealth</c:v>
                </c:pt>
              </c:strCache>
            </c:strRef>
          </c:cat>
          <c:val>
            <c:numRef>
              <c:f>'Pivot Table'!$B$77:$B$82</c:f>
              <c:numCache>
                <c:formatCode>General</c:formatCode>
                <c:ptCount val="6"/>
                <c:pt idx="0">
                  <c:v>15508.61</c:v>
                </c:pt>
                <c:pt idx="1">
                  <c:v>8135.3400000000011</c:v>
                </c:pt>
                <c:pt idx="2">
                  <c:v>17035.75</c:v>
                </c:pt>
                <c:pt idx="3">
                  <c:v>7499.3700000000008</c:v>
                </c:pt>
                <c:pt idx="4">
                  <c:v>12663.68</c:v>
                </c:pt>
                <c:pt idx="5">
                  <c:v>18077.63</c:v>
                </c:pt>
              </c:numCache>
            </c:numRef>
          </c:val>
          <c:extLst>
            <c:ext xmlns:c16="http://schemas.microsoft.com/office/drawing/2014/chart" uri="{C3380CC4-5D6E-409C-BE32-E72D297353CC}">
              <c16:uniqueId val="{00000003-F6B7-4004-A6D6-2B44F8FEDB30}"/>
            </c:ext>
          </c:extLst>
        </c:ser>
        <c:ser>
          <c:idx val="1"/>
          <c:order val="1"/>
          <c:tx>
            <c:strRef>
              <c:f>'Pivot Table'!$C$76</c:f>
              <c:strCache>
                <c:ptCount val="1"/>
                <c:pt idx="0">
                  <c:v>Sum of Amount Paid ($)</c:v>
                </c:pt>
              </c:strCache>
            </c:strRef>
          </c:tx>
          <c:invertIfNegative val="0"/>
          <c:cat>
            <c:strRef>
              <c:f>'Pivot Table'!$A$77:$A$82</c:f>
              <c:strCache>
                <c:ptCount val="6"/>
                <c:pt idx="0">
                  <c:v>Aetna</c:v>
                </c:pt>
                <c:pt idx="1">
                  <c:v>Cigna</c:v>
                </c:pt>
                <c:pt idx="2">
                  <c:v>Kaiser</c:v>
                </c:pt>
                <c:pt idx="3">
                  <c:v>Medicare</c:v>
                </c:pt>
                <c:pt idx="4">
                  <c:v>None</c:v>
                </c:pt>
                <c:pt idx="5">
                  <c:v>UnitedHealth</c:v>
                </c:pt>
              </c:strCache>
            </c:strRef>
          </c:cat>
          <c:val>
            <c:numRef>
              <c:f>'Pivot Table'!$C$77:$C$82</c:f>
              <c:numCache>
                <c:formatCode>General</c:formatCode>
                <c:ptCount val="6"/>
                <c:pt idx="0">
                  <c:v>15401.92</c:v>
                </c:pt>
                <c:pt idx="1">
                  <c:v>7657.55</c:v>
                </c:pt>
                <c:pt idx="2">
                  <c:v>15437.04</c:v>
                </c:pt>
                <c:pt idx="3">
                  <c:v>7354.6200000000008</c:v>
                </c:pt>
                <c:pt idx="4">
                  <c:v>11716.170000000002</c:v>
                </c:pt>
                <c:pt idx="5">
                  <c:v>17722.22</c:v>
                </c:pt>
              </c:numCache>
            </c:numRef>
          </c:val>
          <c:extLst>
            <c:ext xmlns:c16="http://schemas.microsoft.com/office/drawing/2014/chart" uri="{C3380CC4-5D6E-409C-BE32-E72D297353CC}">
              <c16:uniqueId val="{00000004-F6B7-4004-A6D6-2B44F8FEDB30}"/>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038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Table!PivotTable13</c:name>
    <c:fmtId val="4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tx1">
                      <a:lumMod val="65000"/>
                      <a:lumOff val="35000"/>
                    </a:schemeClr>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a:solidFill>
                      <a:schemeClr val="tx1">
                        <a:lumMod val="65000"/>
                        <a:lumOff val="35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Table'!$A$85:$A$90</c:f>
              <c:strCache>
                <c:ptCount val="6"/>
                <c:pt idx="0">
                  <c:v>Kaiser</c:v>
                </c:pt>
                <c:pt idx="1">
                  <c:v>None</c:v>
                </c:pt>
                <c:pt idx="2">
                  <c:v>Cigna</c:v>
                </c:pt>
                <c:pt idx="3">
                  <c:v>UnitedHealth</c:v>
                </c:pt>
                <c:pt idx="4">
                  <c:v>Medicare</c:v>
                </c:pt>
                <c:pt idx="5">
                  <c:v>Aetna</c:v>
                </c:pt>
              </c:strCache>
            </c:strRef>
          </c:cat>
          <c:val>
            <c:numRef>
              <c:f>'Pivot Table'!$B$85:$B$90</c:f>
              <c:numCache>
                <c:formatCode>General</c:formatCode>
                <c:ptCount val="6"/>
                <c:pt idx="0">
                  <c:v>1598.71</c:v>
                </c:pt>
                <c:pt idx="1">
                  <c:v>947.5100000000001</c:v>
                </c:pt>
                <c:pt idx="2">
                  <c:v>477.79</c:v>
                </c:pt>
                <c:pt idx="3">
                  <c:v>355.41</c:v>
                </c:pt>
                <c:pt idx="4">
                  <c:v>144.75000000000006</c:v>
                </c:pt>
                <c:pt idx="5">
                  <c:v>106.69</c:v>
                </c:pt>
              </c:numCache>
            </c:numRef>
          </c:val>
          <c:extLst>
            <c:ext xmlns:c16="http://schemas.microsoft.com/office/drawing/2014/chart" uri="{C3380CC4-5D6E-409C-BE32-E72D297353CC}">
              <c16:uniqueId val="{00000002-244E-437E-8361-9378E7FB9350}"/>
            </c:ext>
          </c:extLst>
        </c:ser>
        <c:dLbls>
          <c:dLblPos val="outEnd"/>
          <c:showLegendKey val="0"/>
          <c:showVal val="1"/>
          <c:showCatName val="0"/>
          <c:showSerName val="0"/>
          <c:showPercent val="0"/>
          <c:showBubbleSize val="0"/>
        </c:dLbls>
        <c:gapWidth val="182"/>
        <c:axId val="526910384"/>
        <c:axId val="526912544"/>
      </c:barChart>
      <c:catAx>
        <c:axId val="5269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1"/>
        <c:axPos val="l"/>
        <c:numFmt formatCode="General" sourceLinked="1"/>
        <c:majorTickMark val="none"/>
        <c:minorTickMark val="none"/>
        <c:tickLblPos val="nextTo"/>
        <c:crossAx val="52691038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Table!PivotTable14</c:name>
    <c:fmtId val="5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spPr>
          <a:solidFill>
            <a:srgbClr val="00206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Table'!$B$92</c:f>
              <c:strCache>
                <c:ptCount val="1"/>
                <c:pt idx="0">
                  <c:v>Total</c:v>
                </c:pt>
              </c:strCache>
            </c:strRef>
          </c:tx>
          <c:spPr>
            <a:solidFill>
              <a:srgbClr val="002060"/>
            </a:solidFill>
            <a:ln>
              <a:noFill/>
            </a:ln>
            <a:effectLst/>
          </c:spPr>
          <c:invertIfNegative val="0"/>
          <c:cat>
            <c:multiLvlStrRef>
              <c:f>'Pivot Table'!$A$93:$A$99</c:f>
              <c:multiLvlStrCache>
                <c:ptCount val="6"/>
                <c:lvl>
                  <c:pt idx="0">
                    <c:v>Kaiser</c:v>
                  </c:pt>
                  <c:pt idx="1">
                    <c:v>Cigna</c:v>
                  </c:pt>
                  <c:pt idx="2">
                    <c:v>Medicare</c:v>
                  </c:pt>
                  <c:pt idx="3">
                    <c:v>UnitedHealth</c:v>
                  </c:pt>
                  <c:pt idx="4">
                    <c:v>None</c:v>
                  </c:pt>
                  <c:pt idx="5">
                    <c:v>Aetna</c:v>
                  </c:pt>
                </c:lvl>
                <c:lvl>
                  <c:pt idx="0">
                    <c:v>Rejected</c:v>
                  </c:pt>
                </c:lvl>
              </c:multiLvlStrCache>
            </c:multiLvlStrRef>
          </c:cat>
          <c:val>
            <c:numRef>
              <c:f>'Pivot Table'!$B$93:$B$99</c:f>
              <c:numCache>
                <c:formatCode>General</c:formatCode>
                <c:ptCount val="6"/>
                <c:pt idx="0">
                  <c:v>7</c:v>
                </c:pt>
                <c:pt idx="1">
                  <c:v>4</c:v>
                </c:pt>
                <c:pt idx="2">
                  <c:v>3</c:v>
                </c:pt>
                <c:pt idx="3">
                  <c:v>2</c:v>
                </c:pt>
                <c:pt idx="4">
                  <c:v>2</c:v>
                </c:pt>
                <c:pt idx="5">
                  <c:v>1</c:v>
                </c:pt>
              </c:numCache>
            </c:numRef>
          </c:val>
          <c:extLst>
            <c:ext xmlns:c16="http://schemas.microsoft.com/office/drawing/2014/chart" uri="{C3380CC4-5D6E-409C-BE32-E72D297353CC}">
              <c16:uniqueId val="{00000002-C239-475C-8AC6-344781A7C143}"/>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1"/>
      </c:catAx>
      <c:valAx>
        <c:axId val="52691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038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Table!PivotTable5</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tx2">
              <a:lumMod val="40000"/>
              <a:lumOff val="60000"/>
            </a:schemeClr>
          </a:solidFill>
          <a:ln w="19050">
            <a:solidFill>
              <a:schemeClr val="lt1"/>
            </a:solidFill>
          </a:ln>
          <a:effectLst/>
        </c:spPr>
      </c:pivotFmt>
      <c:pivotFmt>
        <c:idx val="8"/>
        <c:spPr>
          <a:solidFill>
            <a:srgbClr val="00206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tx2">
              <a:lumMod val="40000"/>
              <a:lumOff val="60000"/>
            </a:schemeClr>
          </a:solidFill>
          <a:ln w="19050">
            <a:solidFill>
              <a:schemeClr val="lt1"/>
            </a:solidFill>
          </a:ln>
          <a:effectLst/>
        </c:spPr>
      </c:pivotFmt>
      <c:pivotFmt>
        <c:idx val="12"/>
        <c:spPr>
          <a:solidFill>
            <a:srgbClr val="00206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tx2">
              <a:lumMod val="40000"/>
              <a:lumOff val="60000"/>
            </a:schemeClr>
          </a:solidFill>
          <a:ln w="19050">
            <a:solidFill>
              <a:schemeClr val="lt1"/>
            </a:solidFill>
          </a:ln>
          <a:effectLst/>
        </c:spPr>
      </c:pivotFmt>
      <c:pivotFmt>
        <c:idx val="16"/>
        <c:spPr>
          <a:solidFill>
            <a:srgbClr val="002060"/>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tx2">
              <a:lumMod val="40000"/>
              <a:lumOff val="60000"/>
            </a:schemeClr>
          </a:solidFill>
          <a:ln w="19050">
            <a:solidFill>
              <a:schemeClr val="lt1"/>
            </a:solidFill>
          </a:ln>
          <a:effectLst/>
        </c:spPr>
      </c:pivotFmt>
      <c:pivotFmt>
        <c:idx val="20"/>
        <c:spPr>
          <a:solidFill>
            <a:srgbClr val="002060"/>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tx2">
              <a:lumMod val="40000"/>
              <a:lumOff val="60000"/>
            </a:schemeClr>
          </a:solidFill>
          <a:ln w="19050">
            <a:solidFill>
              <a:schemeClr val="lt1"/>
            </a:solidFill>
          </a:ln>
          <a:effectLst/>
        </c:spPr>
      </c:pivotFmt>
      <c:pivotFmt>
        <c:idx val="24"/>
        <c:spPr>
          <a:solidFill>
            <a:srgbClr val="002060"/>
          </a:solidFill>
          <a:ln w="19050">
            <a:solidFill>
              <a:schemeClr val="lt1"/>
            </a:solidFill>
          </a:ln>
          <a:effectLst/>
        </c:spPr>
      </c:pivotFmt>
      <c:pivotFmt>
        <c:idx val="25"/>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rgbClr val="002060"/>
          </a:solidFill>
          <a:ln w="19050">
            <a:noFill/>
          </a:ln>
          <a:effectLst/>
        </c:spPr>
      </c:pivotFmt>
      <c:pivotFmt>
        <c:idx val="27"/>
        <c:spPr>
          <a:solidFill>
            <a:srgbClr val="260092"/>
          </a:solidFill>
          <a:ln w="19050">
            <a:noFill/>
          </a:ln>
          <a:effectLst/>
        </c:spPr>
      </c:pivotFmt>
      <c:pivotFmt>
        <c:idx val="28"/>
        <c:spPr>
          <a:solidFill>
            <a:schemeClr val="accent1">
              <a:lumMod val="75000"/>
            </a:schemeClr>
          </a:solidFill>
          <a:ln w="19050">
            <a:noFill/>
          </a:ln>
          <a:effectLst/>
        </c:spPr>
      </c:pivotFmt>
      <c:pivotFmt>
        <c:idx val="29"/>
        <c:spPr>
          <a:solidFill>
            <a:schemeClr val="tx2">
              <a:lumMod val="60000"/>
              <a:lumOff val="40000"/>
            </a:schemeClr>
          </a:solidFill>
          <a:ln>
            <a:noFill/>
          </a:ln>
        </c:spPr>
      </c:pivotFmt>
      <c:pivotFmt>
        <c:idx val="30"/>
        <c:spPr>
          <a:solidFill>
            <a:schemeClr val="tx2">
              <a:lumMod val="40000"/>
              <a:lumOff val="60000"/>
            </a:schemeClr>
          </a:solidFill>
          <a:ln>
            <a:noFill/>
          </a:ln>
        </c:spPr>
        <c:dLbl>
          <c:idx val="0"/>
          <c:layout>
            <c:manualLayout>
              <c:x val="0.12918079967636328"/>
              <c:y val="0.1383013959538243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997537301134629"/>
                  <c:h val="0.20566371681415926"/>
                </c:manualLayout>
              </c15:layout>
            </c:ext>
          </c:extLst>
        </c:dLbl>
      </c:pivotFmt>
    </c:pivotFmts>
    <c:plotArea>
      <c:layout/>
      <c:pieChart>
        <c:varyColors val="1"/>
        <c:ser>
          <c:idx val="0"/>
          <c:order val="0"/>
          <c:tx>
            <c:strRef>
              <c:f>'Pivot Table'!$B$36</c:f>
              <c:strCache>
                <c:ptCount val="1"/>
                <c:pt idx="0">
                  <c:v>Total</c:v>
                </c:pt>
              </c:strCache>
            </c:strRef>
          </c:tx>
          <c:spPr>
            <a:ln>
              <a:noFill/>
            </a:ln>
          </c:spPr>
          <c:explosion val="2"/>
          <c:dPt>
            <c:idx val="0"/>
            <c:bubble3D val="0"/>
            <c:spPr>
              <a:solidFill>
                <a:srgbClr val="002060"/>
              </a:solidFill>
              <a:ln w="19050">
                <a:noFill/>
              </a:ln>
              <a:effectLst/>
            </c:spPr>
            <c:extLst>
              <c:ext xmlns:c16="http://schemas.microsoft.com/office/drawing/2014/chart" uri="{C3380CC4-5D6E-409C-BE32-E72D297353CC}">
                <c16:uniqueId val="{0000000D-F17C-42BC-BBB8-A51B5CD9D3DE}"/>
              </c:ext>
            </c:extLst>
          </c:dPt>
          <c:dPt>
            <c:idx val="1"/>
            <c:bubble3D val="0"/>
            <c:spPr>
              <a:solidFill>
                <a:srgbClr val="260092"/>
              </a:solidFill>
              <a:ln w="19050">
                <a:noFill/>
              </a:ln>
              <a:effectLst/>
            </c:spPr>
            <c:extLst>
              <c:ext xmlns:c16="http://schemas.microsoft.com/office/drawing/2014/chart" uri="{C3380CC4-5D6E-409C-BE32-E72D297353CC}">
                <c16:uniqueId val="{0000000F-F17C-42BC-BBB8-A51B5CD9D3DE}"/>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11-F17C-42BC-BBB8-A51B5CD9D3DE}"/>
              </c:ext>
            </c:extLst>
          </c:dPt>
          <c:dPt>
            <c:idx val="3"/>
            <c:bubble3D val="0"/>
            <c:spPr>
              <a:solidFill>
                <a:schemeClr val="tx2">
                  <a:lumMod val="60000"/>
                  <a:lumOff val="40000"/>
                </a:schemeClr>
              </a:solidFill>
              <a:ln>
                <a:noFill/>
              </a:ln>
            </c:spPr>
            <c:extLst>
              <c:ext xmlns:c16="http://schemas.microsoft.com/office/drawing/2014/chart" uri="{C3380CC4-5D6E-409C-BE32-E72D297353CC}">
                <c16:uniqueId val="{00000013-F17C-42BC-BBB8-A51B5CD9D3DE}"/>
              </c:ext>
            </c:extLst>
          </c:dPt>
          <c:dPt>
            <c:idx val="4"/>
            <c:bubble3D val="0"/>
            <c:spPr>
              <a:solidFill>
                <a:schemeClr val="tx2">
                  <a:lumMod val="40000"/>
                  <a:lumOff val="60000"/>
                </a:schemeClr>
              </a:solidFill>
              <a:ln>
                <a:noFill/>
              </a:ln>
            </c:spPr>
            <c:extLst>
              <c:ext xmlns:c16="http://schemas.microsoft.com/office/drawing/2014/chart" uri="{C3380CC4-5D6E-409C-BE32-E72D297353CC}">
                <c16:uniqueId val="{00000014-F17C-42BC-BBB8-A51B5CD9D3DE}"/>
              </c:ext>
            </c:extLst>
          </c:dPt>
          <c:dLbls>
            <c:dLbl>
              <c:idx val="4"/>
              <c:layout>
                <c:manualLayout>
                  <c:x val="0.12918079967636328"/>
                  <c:y val="0.1383013959538243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997537301134629"/>
                      <c:h val="0.20566371681415926"/>
                    </c:manualLayout>
                  </c15:layout>
                </c:ext>
                <c:ext xmlns:c16="http://schemas.microsoft.com/office/drawing/2014/chart" uri="{C3380CC4-5D6E-409C-BE32-E72D297353CC}">
                  <c16:uniqueId val="{00000014-F17C-42BC-BBB8-A51B5CD9D3D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Table'!$A$37:$A$41</c:f>
              <c:strCache>
                <c:ptCount val="5"/>
                <c:pt idx="0">
                  <c:v>CT Scan</c:v>
                </c:pt>
                <c:pt idx="1">
                  <c:v>None</c:v>
                </c:pt>
                <c:pt idx="2">
                  <c:v>X-Ray</c:v>
                </c:pt>
                <c:pt idx="3">
                  <c:v>MRI</c:v>
                </c:pt>
                <c:pt idx="4">
                  <c:v>Blood Test</c:v>
                </c:pt>
              </c:strCache>
            </c:strRef>
          </c:cat>
          <c:val>
            <c:numRef>
              <c:f>'Pivot Table'!$B$37:$B$41</c:f>
              <c:numCache>
                <c:formatCode>0%</c:formatCode>
                <c:ptCount val="5"/>
                <c:pt idx="0">
                  <c:v>0.27</c:v>
                </c:pt>
                <c:pt idx="1">
                  <c:v>0.22</c:v>
                </c:pt>
                <c:pt idx="2">
                  <c:v>0.22</c:v>
                </c:pt>
                <c:pt idx="3">
                  <c:v>0.15</c:v>
                </c:pt>
                <c:pt idx="4">
                  <c:v>0.14000000000000001</c:v>
                </c:pt>
              </c:numCache>
            </c:numRef>
          </c:val>
          <c:extLst>
            <c:ext xmlns:c16="http://schemas.microsoft.com/office/drawing/2014/chart" uri="{C3380CC4-5D6E-409C-BE32-E72D297353CC}">
              <c16:uniqueId val="{00000012-F17C-42BC-BBB8-A51B5CD9D3DE}"/>
            </c:ext>
          </c:extLst>
        </c:ser>
        <c:dLbls>
          <c:dLblPos val="bestFit"/>
          <c:showLegendKey val="0"/>
          <c:showVal val="1"/>
          <c:showCatName val="0"/>
          <c:showSerName val="0"/>
          <c:showPercent val="0"/>
          <c:showBubbleSize val="0"/>
          <c:showLeaderLines val="1"/>
        </c:dLbls>
        <c:firstSliceAng val="0"/>
      </c:pie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Table!PivotTable6</c:name>
    <c:fmtId val="2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Table'!$B$43</c:f>
              <c:strCache>
                <c:ptCount val="1"/>
                <c:pt idx="0">
                  <c:v>Total</c:v>
                </c:pt>
              </c:strCache>
            </c:strRef>
          </c:tx>
          <c:spPr>
            <a:solidFill>
              <a:srgbClr val="002060"/>
            </a:solidFill>
            <a:ln>
              <a:noFill/>
            </a:ln>
            <a:effectLst/>
          </c:spPr>
          <c:invertIfNegative val="0"/>
          <c:cat>
            <c:strRef>
              <c:f>'Pivot Table'!$A$44:$A$50</c:f>
              <c:strCache>
                <c:ptCount val="7"/>
                <c:pt idx="0">
                  <c:v>Skin Allergy</c:v>
                </c:pt>
                <c:pt idx="1">
                  <c:v>Diabetes</c:v>
                </c:pt>
                <c:pt idx="2">
                  <c:v>Migraine</c:v>
                </c:pt>
                <c:pt idx="3">
                  <c:v>Hypertension</c:v>
                </c:pt>
                <c:pt idx="4">
                  <c:v>Flu</c:v>
                </c:pt>
                <c:pt idx="5">
                  <c:v>Healthy Checkup</c:v>
                </c:pt>
                <c:pt idx="6">
                  <c:v>Back Pain</c:v>
                </c:pt>
              </c:strCache>
            </c:strRef>
          </c:cat>
          <c:val>
            <c:numRef>
              <c:f>'Pivot Table'!$B$44:$B$50</c:f>
              <c:numCache>
                <c:formatCode>General</c:formatCode>
                <c:ptCount val="7"/>
                <c:pt idx="0">
                  <c:v>631</c:v>
                </c:pt>
                <c:pt idx="1">
                  <c:v>598</c:v>
                </c:pt>
                <c:pt idx="2">
                  <c:v>479</c:v>
                </c:pt>
                <c:pt idx="3">
                  <c:v>475</c:v>
                </c:pt>
                <c:pt idx="4">
                  <c:v>463</c:v>
                </c:pt>
                <c:pt idx="5">
                  <c:v>305</c:v>
                </c:pt>
                <c:pt idx="6">
                  <c:v>286</c:v>
                </c:pt>
              </c:numCache>
            </c:numRef>
          </c:val>
          <c:extLst>
            <c:ext xmlns:c16="http://schemas.microsoft.com/office/drawing/2014/chart" uri="{C3380CC4-5D6E-409C-BE32-E72D297353CC}">
              <c16:uniqueId val="{00000002-CB94-484C-BC7E-7D6D0F88DD31}"/>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0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solidFill>
              <a:srgbClr val="002060"/>
            </a:solidFill>
            <a:ln>
              <a:noFill/>
            </a:ln>
            <a:effectLst/>
          </c:spPr>
          <c:invertIfNegative val="0"/>
          <c:cat>
            <c:strRef>
              <c:f>'Pivot Table'!$A$19:$A$25</c:f>
              <c:strCache>
                <c:ptCount val="6"/>
                <c:pt idx="0">
                  <c:v>Medicare</c:v>
                </c:pt>
                <c:pt idx="1">
                  <c:v>None</c:v>
                </c:pt>
                <c:pt idx="2">
                  <c:v>Cigna</c:v>
                </c:pt>
                <c:pt idx="3">
                  <c:v>Aetna</c:v>
                </c:pt>
                <c:pt idx="4">
                  <c:v>UnitedHealth</c:v>
                </c:pt>
                <c:pt idx="5">
                  <c:v>Kaiser</c:v>
                </c:pt>
              </c:strCache>
            </c:strRef>
          </c:cat>
          <c:val>
            <c:numRef>
              <c:f>'Pivot Table'!$B$19:$B$25</c:f>
              <c:numCache>
                <c:formatCode>General</c:formatCode>
                <c:ptCount val="6"/>
                <c:pt idx="0">
                  <c:v>10</c:v>
                </c:pt>
                <c:pt idx="1">
                  <c:v>12</c:v>
                </c:pt>
                <c:pt idx="2">
                  <c:v>13</c:v>
                </c:pt>
                <c:pt idx="3">
                  <c:v>19</c:v>
                </c:pt>
                <c:pt idx="4">
                  <c:v>22</c:v>
                </c:pt>
                <c:pt idx="5">
                  <c:v>24</c:v>
                </c:pt>
              </c:numCache>
            </c:numRef>
          </c:val>
          <c:extLst>
            <c:ext xmlns:c16="http://schemas.microsoft.com/office/drawing/2014/chart" uri="{C3380CC4-5D6E-409C-BE32-E72D297353CC}">
              <c16:uniqueId val="{00000000-BDEB-4B90-8B47-CDC1D91DA471}"/>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Table!PivotTable2</c:name>
    <c:fmtId val="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rgbClr val="002060"/>
            </a:solidFill>
            <a:ln>
              <a:noFill/>
            </a:ln>
            <a:effectLst/>
          </c:spPr>
          <c:invertIfNegative val="0"/>
          <c:cat>
            <c:strRef>
              <c:f>'Pivot Table'!$A$11:$A$16</c:f>
              <c:strCache>
                <c:ptCount val="5"/>
                <c:pt idx="0">
                  <c:v>18-29</c:v>
                </c:pt>
                <c:pt idx="1">
                  <c:v>30-44</c:v>
                </c:pt>
                <c:pt idx="2">
                  <c:v>45-59</c:v>
                </c:pt>
                <c:pt idx="3">
                  <c:v>60-74</c:v>
                </c:pt>
                <c:pt idx="4">
                  <c:v>75+</c:v>
                </c:pt>
              </c:strCache>
            </c:strRef>
          </c:cat>
          <c:val>
            <c:numRef>
              <c:f>'Pivot Table'!$B$11:$B$16</c:f>
              <c:numCache>
                <c:formatCode>General</c:formatCode>
                <c:ptCount val="5"/>
                <c:pt idx="0">
                  <c:v>17</c:v>
                </c:pt>
                <c:pt idx="1">
                  <c:v>25</c:v>
                </c:pt>
                <c:pt idx="2">
                  <c:v>24</c:v>
                </c:pt>
                <c:pt idx="3">
                  <c:v>24</c:v>
                </c:pt>
                <c:pt idx="4">
                  <c:v>10</c:v>
                </c:pt>
              </c:numCache>
            </c:numRef>
          </c:val>
          <c:extLst>
            <c:ext xmlns:c16="http://schemas.microsoft.com/office/drawing/2014/chart" uri="{C3380CC4-5D6E-409C-BE32-E72D297353CC}">
              <c16:uniqueId val="{00000002-05B2-4CD1-81AE-726C401762E6}"/>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0384"/>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tx2">
              <a:lumMod val="40000"/>
              <a:lumOff val="60000"/>
            </a:schemeClr>
          </a:solidFill>
          <a:ln w="19050">
            <a:solidFill>
              <a:schemeClr val="lt1"/>
            </a:solidFill>
          </a:ln>
          <a:effectLst/>
        </c:spPr>
      </c:pivotFmt>
      <c:pivotFmt>
        <c:idx val="8"/>
        <c:spPr>
          <a:solidFill>
            <a:srgbClr val="002060"/>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B5-4E49-A57C-F0D01D8FF9A4}"/>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D5B5-4E49-A57C-F0D01D8FF9A4}"/>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D5B5-4E49-A57C-F0D01D8FF9A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Female</c:v>
                </c:pt>
                <c:pt idx="1">
                  <c:v>Male</c:v>
                </c:pt>
                <c:pt idx="2">
                  <c:v>Other</c:v>
                </c:pt>
              </c:strCache>
            </c:strRef>
          </c:cat>
          <c:val>
            <c:numRef>
              <c:f>'Pivot Table'!$B$4:$B$7</c:f>
              <c:numCache>
                <c:formatCode>General</c:formatCode>
                <c:ptCount val="3"/>
                <c:pt idx="0">
                  <c:v>29</c:v>
                </c:pt>
                <c:pt idx="1">
                  <c:v>28</c:v>
                </c:pt>
                <c:pt idx="2">
                  <c:v>43</c:v>
                </c:pt>
              </c:numCache>
            </c:numRef>
          </c:val>
          <c:extLst>
            <c:ext xmlns:c16="http://schemas.microsoft.com/office/drawing/2014/chart" uri="{C3380CC4-5D6E-409C-BE32-E72D297353CC}">
              <c16:uniqueId val="{00000006-D5B5-4E49-A57C-F0D01D8FF9A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Table!PivotTable7</c:name>
    <c:fmtId val="3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rgbClr val="002060"/>
            </a:solidFill>
            <a:ln>
              <a:noFill/>
            </a:ln>
            <a:effectLst/>
          </c:spPr>
          <c:invertIfNegative val="0"/>
          <c:cat>
            <c:strRef>
              <c:f>'Pivot Table'!$A$53:$A$58</c:f>
              <c:strCache>
                <c:ptCount val="6"/>
                <c:pt idx="0">
                  <c:v>Darryl Schultz</c:v>
                </c:pt>
                <c:pt idx="1">
                  <c:v>Patrick Sandoval</c:v>
                </c:pt>
                <c:pt idx="2">
                  <c:v>Susan Chambers</c:v>
                </c:pt>
                <c:pt idx="3">
                  <c:v>Tammy Gordon</c:v>
                </c:pt>
                <c:pt idx="4">
                  <c:v>James Tate</c:v>
                </c:pt>
                <c:pt idx="5">
                  <c:v>Robert Lindsey</c:v>
                </c:pt>
              </c:strCache>
            </c:strRef>
          </c:cat>
          <c:val>
            <c:numRef>
              <c:f>'Pivot Table'!$B$53:$B$58</c:f>
              <c:numCache>
                <c:formatCode>General</c:formatCode>
                <c:ptCount val="6"/>
                <c:pt idx="0">
                  <c:v>60</c:v>
                </c:pt>
                <c:pt idx="1">
                  <c:v>60</c:v>
                </c:pt>
                <c:pt idx="2">
                  <c:v>59</c:v>
                </c:pt>
                <c:pt idx="3">
                  <c:v>58</c:v>
                </c:pt>
                <c:pt idx="4">
                  <c:v>58</c:v>
                </c:pt>
                <c:pt idx="5">
                  <c:v>58</c:v>
                </c:pt>
              </c:numCache>
            </c:numRef>
          </c:val>
          <c:extLst>
            <c:ext xmlns:c16="http://schemas.microsoft.com/office/drawing/2014/chart" uri="{C3380CC4-5D6E-409C-BE32-E72D297353CC}">
              <c16:uniqueId val="{00000002-690B-4D3F-8FCB-BCF0B9ADB4C1}"/>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1"/>
        <c:axPos val="l"/>
        <c:numFmt formatCode="General" sourceLinked="1"/>
        <c:majorTickMark val="none"/>
        <c:minorTickMark val="none"/>
        <c:tickLblPos val="nextTo"/>
        <c:crossAx val="526910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Table!PivotTable9</c:name>
    <c:fmtId val="3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2060"/>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rgbClr val="002060"/>
            </a:solidFill>
            <a:ln>
              <a:noFill/>
            </a:ln>
            <a:effectLst/>
          </c:spPr>
          <c:invertIfNegative val="0"/>
          <c:cat>
            <c:strRef>
              <c:f>'Pivot Table'!$A$61:$A$65</c:f>
              <c:strCache>
                <c:ptCount val="5"/>
                <c:pt idx="0">
                  <c:v>William Hester</c:v>
                </c:pt>
                <c:pt idx="1">
                  <c:v>Gina Sherman</c:v>
                </c:pt>
                <c:pt idx="2">
                  <c:v>Brandy Schroeder</c:v>
                </c:pt>
                <c:pt idx="3">
                  <c:v>William Frost</c:v>
                </c:pt>
                <c:pt idx="4">
                  <c:v>Kathleen Smith DDS</c:v>
                </c:pt>
              </c:strCache>
            </c:strRef>
          </c:cat>
          <c:val>
            <c:numRef>
              <c:f>'Pivot Table'!$B$61:$B$65</c:f>
              <c:numCache>
                <c:formatCode>General</c:formatCode>
                <c:ptCount val="5"/>
                <c:pt idx="0">
                  <c:v>7</c:v>
                </c:pt>
                <c:pt idx="1">
                  <c:v>7</c:v>
                </c:pt>
                <c:pt idx="2">
                  <c:v>6</c:v>
                </c:pt>
                <c:pt idx="3">
                  <c:v>5</c:v>
                </c:pt>
                <c:pt idx="4">
                  <c:v>5</c:v>
                </c:pt>
              </c:numCache>
            </c:numRef>
          </c:val>
          <c:extLst>
            <c:ext xmlns:c16="http://schemas.microsoft.com/office/drawing/2014/chart" uri="{C3380CC4-5D6E-409C-BE32-E72D297353CC}">
              <c16:uniqueId val="{00000002-90B8-4287-AE1A-BC089D55C9C8}"/>
            </c:ext>
          </c:extLst>
        </c:ser>
        <c:dLbls>
          <c:showLegendKey val="0"/>
          <c:showVal val="0"/>
          <c:showCatName val="0"/>
          <c:showSerName val="0"/>
          <c:showPercent val="0"/>
          <c:showBubbleSize val="0"/>
        </c:dLbls>
        <c:gapWidth val="182"/>
        <c:axId val="526910384"/>
        <c:axId val="526912544"/>
      </c:barChart>
      <c:catAx>
        <c:axId val="5269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1"/>
        <c:axPos val="l"/>
        <c:numFmt formatCode="General" sourceLinked="1"/>
        <c:majorTickMark val="none"/>
        <c:minorTickMark val="none"/>
        <c:tickLblPos val="nextTo"/>
        <c:crossAx val="526910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10 Healthcare Patient.xlsx]Pivot Table!PivotTable11</c:name>
    <c:fmtId val="4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Table'!$B$67</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Table'!$A$68:$A$74</c:f>
              <c:strCache>
                <c:ptCount val="7"/>
                <c:pt idx="0">
                  <c:v>Kim Blackwell</c:v>
                </c:pt>
                <c:pt idx="1">
                  <c:v>Brendan Sanders</c:v>
                </c:pt>
                <c:pt idx="2">
                  <c:v>Kyle Yates</c:v>
                </c:pt>
                <c:pt idx="3">
                  <c:v>Kathleen Smith DDS</c:v>
                </c:pt>
                <c:pt idx="4">
                  <c:v>Sarah Hess</c:v>
                </c:pt>
                <c:pt idx="5">
                  <c:v>Vernon Daniels</c:v>
                </c:pt>
                <c:pt idx="6">
                  <c:v>Christopher Moore</c:v>
                </c:pt>
              </c:strCache>
            </c:strRef>
          </c:cat>
          <c:val>
            <c:numRef>
              <c:f>'Pivot Table'!$B$68:$B$74</c:f>
              <c:numCache>
                <c:formatCode>General</c:formatCode>
                <c:ptCount val="7"/>
                <c:pt idx="0">
                  <c:v>10</c:v>
                </c:pt>
                <c:pt idx="1">
                  <c:v>10</c:v>
                </c:pt>
                <c:pt idx="2">
                  <c:v>10</c:v>
                </c:pt>
                <c:pt idx="3">
                  <c:v>10</c:v>
                </c:pt>
                <c:pt idx="4">
                  <c:v>10</c:v>
                </c:pt>
                <c:pt idx="5">
                  <c:v>10</c:v>
                </c:pt>
                <c:pt idx="6">
                  <c:v>15</c:v>
                </c:pt>
              </c:numCache>
            </c:numRef>
          </c:val>
          <c:extLst>
            <c:ext xmlns:c16="http://schemas.microsoft.com/office/drawing/2014/chart" uri="{C3380CC4-5D6E-409C-BE32-E72D297353CC}">
              <c16:uniqueId val="{00000002-BCB8-418A-AA4B-EEF7DA4FABA2}"/>
            </c:ext>
          </c:extLst>
        </c:ser>
        <c:dLbls>
          <c:dLblPos val="outEnd"/>
          <c:showLegendKey val="0"/>
          <c:showVal val="1"/>
          <c:showCatName val="0"/>
          <c:showSerName val="0"/>
          <c:showPercent val="0"/>
          <c:showBubbleSize val="0"/>
        </c:dLbls>
        <c:gapWidth val="182"/>
        <c:axId val="526910384"/>
        <c:axId val="526912544"/>
      </c:barChart>
      <c:catAx>
        <c:axId val="5269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12544"/>
        <c:crosses val="autoZero"/>
        <c:auto val="1"/>
        <c:lblAlgn val="ctr"/>
        <c:lblOffset val="100"/>
        <c:noMultiLvlLbl val="0"/>
      </c:catAx>
      <c:valAx>
        <c:axId val="526912544"/>
        <c:scaling>
          <c:orientation val="minMax"/>
        </c:scaling>
        <c:delete val="1"/>
        <c:axPos val="b"/>
        <c:numFmt formatCode="General" sourceLinked="1"/>
        <c:majorTickMark val="none"/>
        <c:minorTickMark val="none"/>
        <c:tickLblPos val="nextTo"/>
        <c:crossAx val="52691038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EMO!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TAFF PERFOMANCE'!A1"/><Relationship Id="rId5" Type="http://schemas.openxmlformats.org/officeDocument/2006/relationships/hyperlink" Target="#BILLING!A1"/><Relationship Id="rId4" Type="http://schemas.openxmlformats.org/officeDocument/2006/relationships/hyperlink" Target="#APPOINTMENT!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hyperlink" Target="#DEMO!A1"/><Relationship Id="rId3" Type="http://schemas.openxmlformats.org/officeDocument/2006/relationships/chart" Target="../charts/chart6.xml"/><Relationship Id="rId7" Type="http://schemas.openxmlformats.org/officeDocument/2006/relationships/image" Target="../media/image2.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11" Type="http://schemas.openxmlformats.org/officeDocument/2006/relationships/hyperlink" Target="#'STAFF PERFOMANCE'!A1"/><Relationship Id="rId5" Type="http://schemas.openxmlformats.org/officeDocument/2006/relationships/image" Target="../media/image4.svg"/><Relationship Id="rId10" Type="http://schemas.openxmlformats.org/officeDocument/2006/relationships/hyperlink" Target="#BILLING!A1"/><Relationship Id="rId4" Type="http://schemas.openxmlformats.org/officeDocument/2006/relationships/image" Target="../media/image3.png"/><Relationship Id="rId9" Type="http://schemas.openxmlformats.org/officeDocument/2006/relationships/hyperlink" Target="#APPOINTMENT!A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EMO!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TAFF PERFOMANCE'!A1"/><Relationship Id="rId5" Type="http://schemas.openxmlformats.org/officeDocument/2006/relationships/hyperlink" Target="#BILLING!A1"/><Relationship Id="rId4" Type="http://schemas.openxmlformats.org/officeDocument/2006/relationships/hyperlink" Target="#APPOINTMEN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EMO!A1"/><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TAFF PERFOMANCE'!A1"/><Relationship Id="rId5" Type="http://schemas.openxmlformats.org/officeDocument/2006/relationships/hyperlink" Target="#BILLING!A1"/><Relationship Id="rId4" Type="http://schemas.openxmlformats.org/officeDocument/2006/relationships/hyperlink" Target="#APPOINTMENT!A1"/><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133349</xdr:colOff>
      <xdr:row>0</xdr:row>
      <xdr:rowOff>0</xdr:rowOff>
    </xdr:from>
    <xdr:to>
      <xdr:col>21</xdr:col>
      <xdr:colOff>57148</xdr:colOff>
      <xdr:row>33</xdr:row>
      <xdr:rowOff>152400</xdr:rowOff>
    </xdr:to>
    <xdr:sp macro="" textlink="">
      <xdr:nvSpPr>
        <xdr:cNvPr id="2" name="Rectangle 1">
          <a:extLst>
            <a:ext uri="{FF2B5EF4-FFF2-40B4-BE49-F238E27FC236}">
              <a16:creationId xmlns:a16="http://schemas.microsoft.com/office/drawing/2014/main" id="{F3BD851A-B70C-459F-9C59-86C2E15F0354}"/>
            </a:ext>
          </a:extLst>
        </xdr:cNvPr>
        <xdr:cNvSpPr/>
      </xdr:nvSpPr>
      <xdr:spPr>
        <a:xfrm>
          <a:off x="1962149" y="0"/>
          <a:ext cx="10896599" cy="64389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406911</xdr:colOff>
      <xdr:row>0</xdr:row>
      <xdr:rowOff>133350</xdr:rowOff>
    </xdr:from>
    <xdr:to>
      <xdr:col>20</xdr:col>
      <xdr:colOff>390524</xdr:colOff>
      <xdr:row>3</xdr:row>
      <xdr:rowOff>47625</xdr:rowOff>
    </xdr:to>
    <xdr:sp macro="" textlink="">
      <xdr:nvSpPr>
        <xdr:cNvPr id="3" name="TextBox 2">
          <a:extLst>
            <a:ext uri="{FF2B5EF4-FFF2-40B4-BE49-F238E27FC236}">
              <a16:creationId xmlns:a16="http://schemas.microsoft.com/office/drawing/2014/main" id="{78875271-F878-4C12-9C4E-5DAE56F1213F}"/>
            </a:ext>
          </a:extLst>
        </xdr:cNvPr>
        <xdr:cNvSpPr txBox="1"/>
      </xdr:nvSpPr>
      <xdr:spPr>
        <a:xfrm>
          <a:off x="2235711" y="133350"/>
          <a:ext cx="10346813" cy="485775"/>
        </a:xfrm>
        <a:prstGeom prst="rect">
          <a:avLst/>
        </a:prstGeom>
        <a:noFill/>
        <a:ln w="28575" cmpd="sng">
          <a:solidFill>
            <a:srgbClr val="002060"/>
          </a:solidFill>
          <a:prstDash val="lg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Healthcare &amp; Patient Data</a:t>
          </a:r>
        </a:p>
      </xdr:txBody>
    </xdr:sp>
    <xdr:clientData/>
  </xdr:twoCellAnchor>
  <xdr:twoCellAnchor>
    <xdr:from>
      <xdr:col>3</xdr:col>
      <xdr:colOff>236655</xdr:colOff>
      <xdr:row>17</xdr:row>
      <xdr:rowOff>85725</xdr:rowOff>
    </xdr:from>
    <xdr:to>
      <xdr:col>9</xdr:col>
      <xdr:colOff>241280</xdr:colOff>
      <xdr:row>29</xdr:row>
      <xdr:rowOff>85725</xdr:rowOff>
    </xdr:to>
    <xdr:sp macro="" textlink="">
      <xdr:nvSpPr>
        <xdr:cNvPr id="4" name="Rectangle 3">
          <a:extLst>
            <a:ext uri="{FF2B5EF4-FFF2-40B4-BE49-F238E27FC236}">
              <a16:creationId xmlns:a16="http://schemas.microsoft.com/office/drawing/2014/main" id="{1BA8AF48-CFC6-457A-B641-079E91AE8A59}"/>
            </a:ext>
          </a:extLst>
        </xdr:cNvPr>
        <xdr:cNvSpPr/>
      </xdr:nvSpPr>
      <xdr:spPr>
        <a:xfrm>
          <a:off x="2065455" y="3324225"/>
          <a:ext cx="3662225" cy="2286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544461</xdr:colOff>
      <xdr:row>4</xdr:row>
      <xdr:rowOff>104776</xdr:rowOff>
    </xdr:from>
    <xdr:to>
      <xdr:col>20</xdr:col>
      <xdr:colOff>266700</xdr:colOff>
      <xdr:row>8</xdr:row>
      <xdr:rowOff>9526</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A78743A9-C3EF-46A4-9F56-6D6151FD176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373261" y="866776"/>
              <a:ext cx="1008543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231774</xdr:colOff>
      <xdr:row>17</xdr:row>
      <xdr:rowOff>125775</xdr:rowOff>
    </xdr:from>
    <xdr:to>
      <xdr:col>8</xdr:col>
      <xdr:colOff>438149</xdr:colOff>
      <xdr:row>19</xdr:row>
      <xdr:rowOff>104775</xdr:rowOff>
    </xdr:to>
    <xdr:sp macro="" textlink="">
      <xdr:nvSpPr>
        <xdr:cNvPr id="7" name="TextBox 6">
          <a:extLst>
            <a:ext uri="{FF2B5EF4-FFF2-40B4-BE49-F238E27FC236}">
              <a16:creationId xmlns:a16="http://schemas.microsoft.com/office/drawing/2014/main" id="{8E0AC20B-5669-48EE-85D8-A3EC52DDE200}"/>
            </a:ext>
          </a:extLst>
        </xdr:cNvPr>
        <xdr:cNvSpPr txBox="1"/>
      </xdr:nvSpPr>
      <xdr:spPr>
        <a:xfrm>
          <a:off x="2060574" y="3364275"/>
          <a:ext cx="3254375"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Appointments by Departments</a:t>
          </a:r>
        </a:p>
      </xdr:txBody>
    </xdr:sp>
    <xdr:clientData/>
  </xdr:twoCellAnchor>
  <xdr:twoCellAnchor>
    <xdr:from>
      <xdr:col>14</xdr:col>
      <xdr:colOff>110305</xdr:colOff>
      <xdr:row>17</xdr:row>
      <xdr:rowOff>57149</xdr:rowOff>
    </xdr:from>
    <xdr:to>
      <xdr:col>20</xdr:col>
      <xdr:colOff>391400</xdr:colOff>
      <xdr:row>29</xdr:row>
      <xdr:rowOff>47624</xdr:rowOff>
    </xdr:to>
    <xdr:sp macro="" textlink="">
      <xdr:nvSpPr>
        <xdr:cNvPr id="8" name="Rectangle 7">
          <a:extLst>
            <a:ext uri="{FF2B5EF4-FFF2-40B4-BE49-F238E27FC236}">
              <a16:creationId xmlns:a16="http://schemas.microsoft.com/office/drawing/2014/main" id="{1570DC7A-58E1-4C55-B109-18548011DCC2}"/>
            </a:ext>
          </a:extLst>
        </xdr:cNvPr>
        <xdr:cNvSpPr/>
      </xdr:nvSpPr>
      <xdr:spPr>
        <a:xfrm>
          <a:off x="8644705" y="3295649"/>
          <a:ext cx="3938695" cy="22764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152707</xdr:colOff>
      <xdr:row>17</xdr:row>
      <xdr:rowOff>104774</xdr:rowOff>
    </xdr:from>
    <xdr:to>
      <xdr:col>18</xdr:col>
      <xdr:colOff>485775</xdr:colOff>
      <xdr:row>19</xdr:row>
      <xdr:rowOff>76200</xdr:rowOff>
    </xdr:to>
    <xdr:sp macro="" textlink="">
      <xdr:nvSpPr>
        <xdr:cNvPr id="10" name="TextBox 9">
          <a:extLst>
            <a:ext uri="{FF2B5EF4-FFF2-40B4-BE49-F238E27FC236}">
              <a16:creationId xmlns:a16="http://schemas.microsoft.com/office/drawing/2014/main" id="{37A009BF-C1DE-422D-9AC9-F507D482B5F9}"/>
            </a:ext>
          </a:extLst>
        </xdr:cNvPr>
        <xdr:cNvSpPr txBox="1"/>
      </xdr:nvSpPr>
      <xdr:spPr>
        <a:xfrm>
          <a:off x="8687107" y="3343274"/>
          <a:ext cx="2771468"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t>Diagnosis Visit Durations </a:t>
          </a:r>
        </a:p>
      </xdr:txBody>
    </xdr:sp>
    <xdr:clientData/>
  </xdr:twoCellAnchor>
  <xdr:twoCellAnchor>
    <xdr:from>
      <xdr:col>9</xdr:col>
      <xdr:colOff>516354</xdr:colOff>
      <xdr:row>11</xdr:row>
      <xdr:rowOff>38100</xdr:rowOff>
    </xdr:from>
    <xdr:to>
      <xdr:col>13</xdr:col>
      <xdr:colOff>455715</xdr:colOff>
      <xdr:row>23</xdr:row>
      <xdr:rowOff>114300</xdr:rowOff>
    </xdr:to>
    <xdr:sp macro="" textlink="">
      <xdr:nvSpPr>
        <xdr:cNvPr id="11" name="Oval 10">
          <a:extLst>
            <a:ext uri="{FF2B5EF4-FFF2-40B4-BE49-F238E27FC236}">
              <a16:creationId xmlns:a16="http://schemas.microsoft.com/office/drawing/2014/main" id="{351F7AE0-499B-4C36-A69A-D922EB9BAA33}"/>
            </a:ext>
          </a:extLst>
        </xdr:cNvPr>
        <xdr:cNvSpPr/>
      </xdr:nvSpPr>
      <xdr:spPr>
        <a:xfrm>
          <a:off x="6002754" y="2133600"/>
          <a:ext cx="2377761" cy="23622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103136</xdr:colOff>
      <xdr:row>9</xdr:row>
      <xdr:rowOff>38099</xdr:rowOff>
    </xdr:from>
    <xdr:to>
      <xdr:col>13</xdr:col>
      <xdr:colOff>371475</xdr:colOff>
      <xdr:row>11</xdr:row>
      <xdr:rowOff>22859</xdr:rowOff>
    </xdr:to>
    <xdr:sp macro="" textlink="">
      <xdr:nvSpPr>
        <xdr:cNvPr id="13" name="TextBox 12">
          <a:extLst>
            <a:ext uri="{FF2B5EF4-FFF2-40B4-BE49-F238E27FC236}">
              <a16:creationId xmlns:a16="http://schemas.microsoft.com/office/drawing/2014/main" id="{AB2AEC57-CCE2-4C76-8049-C7C2F4315ABE}"/>
            </a:ext>
          </a:extLst>
        </xdr:cNvPr>
        <xdr:cNvSpPr txBox="1"/>
      </xdr:nvSpPr>
      <xdr:spPr>
        <a:xfrm>
          <a:off x="6199136" y="1752599"/>
          <a:ext cx="209713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91440" rtlCol="0" anchor="ctr"/>
        <a:lstStyle/>
        <a:p>
          <a:pPr algn="ctr"/>
          <a:r>
            <a:rPr lang="en-US" sz="1800" b="1"/>
            <a:t>Appointment</a:t>
          </a:r>
          <a:r>
            <a:rPr lang="en-US" sz="1800" b="1" baseline="0"/>
            <a:t> Types</a:t>
          </a:r>
          <a:endParaRPr lang="en-US" sz="1800" b="1"/>
        </a:p>
      </xdr:txBody>
    </xdr:sp>
    <xdr:clientData/>
  </xdr:twoCellAnchor>
  <xdr:twoCellAnchor editAs="oneCell">
    <xdr:from>
      <xdr:col>0</xdr:col>
      <xdr:colOff>314325</xdr:colOff>
      <xdr:row>0</xdr:row>
      <xdr:rowOff>171450</xdr:rowOff>
    </xdr:from>
    <xdr:to>
      <xdr:col>2</xdr:col>
      <xdr:colOff>314325</xdr:colOff>
      <xdr:row>7</xdr:row>
      <xdr:rowOff>57150</xdr:rowOff>
    </xdr:to>
    <xdr:pic>
      <xdr:nvPicPr>
        <xdr:cNvPr id="15" name="Graphic 14" descr="Medical">
          <a:extLst>
            <a:ext uri="{FF2B5EF4-FFF2-40B4-BE49-F238E27FC236}">
              <a16:creationId xmlns:a16="http://schemas.microsoft.com/office/drawing/2014/main" id="{89EB8C26-0DA7-490F-9EC6-680AEB7FBBA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4325" y="171450"/>
          <a:ext cx="1219200" cy="1219200"/>
        </a:xfrm>
        <a:prstGeom prst="rect">
          <a:avLst/>
        </a:prstGeom>
      </xdr:spPr>
    </xdr:pic>
    <xdr:clientData/>
  </xdr:twoCellAnchor>
  <xdr:twoCellAnchor>
    <xdr:from>
      <xdr:col>0</xdr:col>
      <xdr:colOff>114299</xdr:colOff>
      <xdr:row>9</xdr:row>
      <xdr:rowOff>142875</xdr:rowOff>
    </xdr:from>
    <xdr:to>
      <xdr:col>3</xdr:col>
      <xdr:colOff>28574</xdr:colOff>
      <xdr:row>12</xdr:row>
      <xdr:rowOff>85725</xdr:rowOff>
    </xdr:to>
    <xdr:sp macro="" textlink="">
      <xdr:nvSpPr>
        <xdr:cNvPr id="16" name="Rectangle 15">
          <a:extLst>
            <a:ext uri="{FF2B5EF4-FFF2-40B4-BE49-F238E27FC236}">
              <a16:creationId xmlns:a16="http://schemas.microsoft.com/office/drawing/2014/main" id="{43A0A918-884B-4AB2-A25A-D4A1A3124D7B}"/>
            </a:ext>
          </a:extLst>
        </xdr:cNvPr>
        <xdr:cNvSpPr/>
      </xdr:nvSpPr>
      <xdr:spPr>
        <a:xfrm>
          <a:off x="114299" y="1857375"/>
          <a:ext cx="1743075" cy="51435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13</xdr:row>
      <xdr:rowOff>19050</xdr:rowOff>
    </xdr:from>
    <xdr:to>
      <xdr:col>3</xdr:col>
      <xdr:colOff>19050</xdr:colOff>
      <xdr:row>16</xdr:row>
      <xdr:rowOff>9525</xdr:rowOff>
    </xdr:to>
    <xdr:sp macro="" textlink="">
      <xdr:nvSpPr>
        <xdr:cNvPr id="17" name="Rectangle 16">
          <a:extLst>
            <a:ext uri="{FF2B5EF4-FFF2-40B4-BE49-F238E27FC236}">
              <a16:creationId xmlns:a16="http://schemas.microsoft.com/office/drawing/2014/main" id="{A941D1E3-00A7-479A-BB97-413CB60625F2}"/>
            </a:ext>
          </a:extLst>
        </xdr:cNvPr>
        <xdr:cNvSpPr/>
      </xdr:nvSpPr>
      <xdr:spPr>
        <a:xfrm>
          <a:off x="114300" y="2495550"/>
          <a:ext cx="1733550" cy="5619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20</xdr:row>
      <xdr:rowOff>104775</xdr:rowOff>
    </xdr:from>
    <xdr:to>
      <xdr:col>3</xdr:col>
      <xdr:colOff>9525</xdr:colOff>
      <xdr:row>23</xdr:row>
      <xdr:rowOff>19050</xdr:rowOff>
    </xdr:to>
    <xdr:sp macro="" textlink="">
      <xdr:nvSpPr>
        <xdr:cNvPr id="18" name="Rectangle 17">
          <a:extLst>
            <a:ext uri="{FF2B5EF4-FFF2-40B4-BE49-F238E27FC236}">
              <a16:creationId xmlns:a16="http://schemas.microsoft.com/office/drawing/2014/main" id="{BB6C331A-4CFA-4C2D-B6FE-0F972929CF9D}"/>
            </a:ext>
          </a:extLst>
        </xdr:cNvPr>
        <xdr:cNvSpPr/>
      </xdr:nvSpPr>
      <xdr:spPr>
        <a:xfrm>
          <a:off x="104775" y="3914775"/>
          <a:ext cx="1733550" cy="4857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16</xdr:row>
      <xdr:rowOff>142875</xdr:rowOff>
    </xdr:from>
    <xdr:to>
      <xdr:col>3</xdr:col>
      <xdr:colOff>9525</xdr:colOff>
      <xdr:row>19</xdr:row>
      <xdr:rowOff>161925</xdr:rowOff>
    </xdr:to>
    <xdr:sp macro="" textlink="">
      <xdr:nvSpPr>
        <xdr:cNvPr id="19" name="Rectangle 18">
          <a:extLst>
            <a:ext uri="{FF2B5EF4-FFF2-40B4-BE49-F238E27FC236}">
              <a16:creationId xmlns:a16="http://schemas.microsoft.com/office/drawing/2014/main" id="{6DB1E370-591A-43F8-992F-7FEC4DE29C0F}"/>
            </a:ext>
          </a:extLst>
        </xdr:cNvPr>
        <xdr:cNvSpPr/>
      </xdr:nvSpPr>
      <xdr:spPr>
        <a:xfrm>
          <a:off x="114300" y="3190875"/>
          <a:ext cx="1724025" cy="59055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9</xdr:row>
      <xdr:rowOff>85725</xdr:rowOff>
    </xdr:from>
    <xdr:to>
      <xdr:col>3</xdr:col>
      <xdr:colOff>9525</xdr:colOff>
      <xdr:row>12</xdr:row>
      <xdr:rowOff>85724</xdr:rowOff>
    </xdr:to>
    <xdr:sp macro="" textlink="">
      <xdr:nvSpPr>
        <xdr:cNvPr id="20" name="TextBox 19">
          <a:hlinkClick xmlns:r="http://schemas.openxmlformats.org/officeDocument/2006/relationships" r:id="rId3"/>
          <a:extLst>
            <a:ext uri="{FF2B5EF4-FFF2-40B4-BE49-F238E27FC236}">
              <a16:creationId xmlns:a16="http://schemas.microsoft.com/office/drawing/2014/main" id="{37FA6830-E520-475B-9B0B-E5776D4823FB}"/>
            </a:ext>
          </a:extLst>
        </xdr:cNvPr>
        <xdr:cNvSpPr txBox="1"/>
      </xdr:nvSpPr>
      <xdr:spPr>
        <a:xfrm>
          <a:off x="123825" y="1800225"/>
          <a:ext cx="1714500"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rPr>
            <a:t>PATIENT</a:t>
          </a:r>
        </a:p>
        <a:p>
          <a:pPr algn="ctr"/>
          <a:r>
            <a:rPr lang="en-US" sz="1400" b="1">
              <a:solidFill>
                <a:srgbClr val="002060"/>
              </a:solidFill>
            </a:rPr>
            <a:t>DEMOGRAPHICS</a:t>
          </a:r>
        </a:p>
      </xdr:txBody>
    </xdr:sp>
    <xdr:clientData/>
  </xdr:twoCellAnchor>
  <xdr:twoCellAnchor>
    <xdr:from>
      <xdr:col>0</xdr:col>
      <xdr:colOff>123824</xdr:colOff>
      <xdr:row>13</xdr:row>
      <xdr:rowOff>47625</xdr:rowOff>
    </xdr:from>
    <xdr:to>
      <xdr:col>2</xdr:col>
      <xdr:colOff>609599</xdr:colOff>
      <xdr:row>16</xdr:row>
      <xdr:rowOff>9525</xdr:rowOff>
    </xdr:to>
    <xdr:sp macro="" textlink="">
      <xdr:nvSpPr>
        <xdr:cNvPr id="22" name="TextBox 21">
          <a:hlinkClick xmlns:r="http://schemas.openxmlformats.org/officeDocument/2006/relationships" r:id="rId4"/>
          <a:extLst>
            <a:ext uri="{FF2B5EF4-FFF2-40B4-BE49-F238E27FC236}">
              <a16:creationId xmlns:a16="http://schemas.microsoft.com/office/drawing/2014/main" id="{429EDCA5-934D-4B54-917A-2B110506CC47}"/>
            </a:ext>
          </a:extLst>
        </xdr:cNvPr>
        <xdr:cNvSpPr txBox="1"/>
      </xdr:nvSpPr>
      <xdr:spPr>
        <a:xfrm>
          <a:off x="123824" y="2524125"/>
          <a:ext cx="17049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APPOINTMENT &amp;PATIENT VISITS</a:t>
          </a:r>
          <a:endParaRPr lang="en-US" sz="1400" b="1">
            <a:solidFill>
              <a:srgbClr val="002060"/>
            </a:solidFill>
          </a:endParaRPr>
        </a:p>
      </xdr:txBody>
    </xdr:sp>
    <xdr:clientData/>
  </xdr:twoCellAnchor>
  <xdr:twoCellAnchor>
    <xdr:from>
      <xdr:col>0</xdr:col>
      <xdr:colOff>123826</xdr:colOff>
      <xdr:row>20</xdr:row>
      <xdr:rowOff>66675</xdr:rowOff>
    </xdr:from>
    <xdr:to>
      <xdr:col>2</xdr:col>
      <xdr:colOff>600076</xdr:colOff>
      <xdr:row>23</xdr:row>
      <xdr:rowOff>66675</xdr:rowOff>
    </xdr:to>
    <xdr:sp macro="" textlink="">
      <xdr:nvSpPr>
        <xdr:cNvPr id="23" name="TextBox 22">
          <a:hlinkClick xmlns:r="http://schemas.openxmlformats.org/officeDocument/2006/relationships" r:id="rId5"/>
          <a:extLst>
            <a:ext uri="{FF2B5EF4-FFF2-40B4-BE49-F238E27FC236}">
              <a16:creationId xmlns:a16="http://schemas.microsoft.com/office/drawing/2014/main" id="{C562A822-E228-4C7F-A134-69823FF55069}"/>
            </a:ext>
          </a:extLst>
        </xdr:cNvPr>
        <xdr:cNvSpPr txBox="1"/>
      </xdr:nvSpPr>
      <xdr:spPr>
        <a:xfrm>
          <a:off x="123826" y="3876675"/>
          <a:ext cx="1695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BILLING &amp; INSURANCES</a:t>
          </a:r>
          <a:endParaRPr lang="en-US" sz="1400" b="1">
            <a:solidFill>
              <a:srgbClr val="002060"/>
            </a:solidFill>
          </a:endParaRPr>
        </a:p>
      </xdr:txBody>
    </xdr:sp>
    <xdr:clientData/>
  </xdr:twoCellAnchor>
  <xdr:twoCellAnchor>
    <xdr:from>
      <xdr:col>0</xdr:col>
      <xdr:colOff>133350</xdr:colOff>
      <xdr:row>16</xdr:row>
      <xdr:rowOff>133350</xdr:rowOff>
    </xdr:from>
    <xdr:to>
      <xdr:col>3</xdr:col>
      <xdr:colOff>19050</xdr:colOff>
      <xdr:row>19</xdr:row>
      <xdr:rowOff>142874</xdr:rowOff>
    </xdr:to>
    <xdr:sp macro="" textlink="">
      <xdr:nvSpPr>
        <xdr:cNvPr id="24" name="TextBox 23">
          <a:hlinkClick xmlns:r="http://schemas.openxmlformats.org/officeDocument/2006/relationships" r:id="rId6"/>
          <a:extLst>
            <a:ext uri="{FF2B5EF4-FFF2-40B4-BE49-F238E27FC236}">
              <a16:creationId xmlns:a16="http://schemas.microsoft.com/office/drawing/2014/main" id="{BAFE9B7E-F2DA-4603-9880-E39678062C92}"/>
            </a:ext>
          </a:extLst>
        </xdr:cNvPr>
        <xdr:cNvSpPr txBox="1"/>
      </xdr:nvSpPr>
      <xdr:spPr>
        <a:xfrm>
          <a:off x="133350" y="3181350"/>
          <a:ext cx="1714500"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PHYSICIANS &amp; STAFF PERFOMANCES</a:t>
          </a:r>
          <a:endParaRPr lang="en-US" sz="1400" b="1">
            <a:solidFill>
              <a:srgbClr val="002060"/>
            </a:solidFill>
          </a:endParaRPr>
        </a:p>
      </xdr:txBody>
    </xdr:sp>
    <xdr:clientData/>
  </xdr:twoCellAnchor>
  <xdr:twoCellAnchor>
    <xdr:from>
      <xdr:col>3</xdr:col>
      <xdr:colOff>247650</xdr:colOff>
      <xdr:row>19</xdr:row>
      <xdr:rowOff>142875</xdr:rowOff>
    </xdr:from>
    <xdr:to>
      <xdr:col>9</xdr:col>
      <xdr:colOff>95250</xdr:colOff>
      <xdr:row>29</xdr:row>
      <xdr:rowOff>28575</xdr:rowOff>
    </xdr:to>
    <xdr:graphicFrame macro="">
      <xdr:nvGraphicFramePr>
        <xdr:cNvPr id="25" name="Chart 24">
          <a:extLst>
            <a:ext uri="{FF2B5EF4-FFF2-40B4-BE49-F238E27FC236}">
              <a16:creationId xmlns:a16="http://schemas.microsoft.com/office/drawing/2014/main" id="{29B63AC3-FBDA-4044-A3F9-D202405EC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361950</xdr:colOff>
      <xdr:row>11</xdr:row>
      <xdr:rowOff>152400</xdr:rowOff>
    </xdr:from>
    <xdr:to>
      <xdr:col>14</xdr:col>
      <xdr:colOff>600076</xdr:colOff>
      <xdr:row>23</xdr:row>
      <xdr:rowOff>19050</xdr:rowOff>
    </xdr:to>
    <xdr:graphicFrame macro="">
      <xdr:nvGraphicFramePr>
        <xdr:cNvPr id="26" name="Chart 25">
          <a:extLst>
            <a:ext uri="{FF2B5EF4-FFF2-40B4-BE49-F238E27FC236}">
              <a16:creationId xmlns:a16="http://schemas.microsoft.com/office/drawing/2014/main" id="{EA504996-5EE0-4285-BEEF-A11B38ABE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104774</xdr:colOff>
      <xdr:row>19</xdr:row>
      <xdr:rowOff>104775</xdr:rowOff>
    </xdr:from>
    <xdr:to>
      <xdr:col>20</xdr:col>
      <xdr:colOff>371475</xdr:colOff>
      <xdr:row>29</xdr:row>
      <xdr:rowOff>47625</xdr:rowOff>
    </xdr:to>
    <xdr:graphicFrame macro="">
      <xdr:nvGraphicFramePr>
        <xdr:cNvPr id="5" name="Chart 4">
          <a:extLst>
            <a:ext uri="{FF2B5EF4-FFF2-40B4-BE49-F238E27FC236}">
              <a16:creationId xmlns:a16="http://schemas.microsoft.com/office/drawing/2014/main" id="{2676348C-254F-48F9-B115-DBE7E8A93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0</xdr:row>
      <xdr:rowOff>0</xdr:rowOff>
    </xdr:from>
    <xdr:to>
      <xdr:col>21</xdr:col>
      <xdr:colOff>57148</xdr:colOff>
      <xdr:row>33</xdr:row>
      <xdr:rowOff>152400</xdr:rowOff>
    </xdr:to>
    <xdr:sp macro="" textlink="">
      <xdr:nvSpPr>
        <xdr:cNvPr id="3" name="Rectangle 2">
          <a:extLst>
            <a:ext uri="{FF2B5EF4-FFF2-40B4-BE49-F238E27FC236}">
              <a16:creationId xmlns:a16="http://schemas.microsoft.com/office/drawing/2014/main" id="{0B6A784C-099D-5E76-3416-8D30D88125D6}"/>
            </a:ext>
          </a:extLst>
        </xdr:cNvPr>
        <xdr:cNvSpPr/>
      </xdr:nvSpPr>
      <xdr:spPr>
        <a:xfrm>
          <a:off x="1962149" y="0"/>
          <a:ext cx="10896599" cy="64389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406911</xdr:colOff>
      <xdr:row>0</xdr:row>
      <xdr:rowOff>133350</xdr:rowOff>
    </xdr:from>
    <xdr:to>
      <xdr:col>20</xdr:col>
      <xdr:colOff>390524</xdr:colOff>
      <xdr:row>3</xdr:row>
      <xdr:rowOff>47625</xdr:rowOff>
    </xdr:to>
    <xdr:sp macro="" textlink="">
      <xdr:nvSpPr>
        <xdr:cNvPr id="4" name="TextBox 3">
          <a:extLst>
            <a:ext uri="{FF2B5EF4-FFF2-40B4-BE49-F238E27FC236}">
              <a16:creationId xmlns:a16="http://schemas.microsoft.com/office/drawing/2014/main" id="{58D8DC5E-0CAC-9257-D273-C73A30F5C722}"/>
            </a:ext>
          </a:extLst>
        </xdr:cNvPr>
        <xdr:cNvSpPr txBox="1"/>
      </xdr:nvSpPr>
      <xdr:spPr>
        <a:xfrm>
          <a:off x="2235711" y="133350"/>
          <a:ext cx="10346813" cy="485775"/>
        </a:xfrm>
        <a:prstGeom prst="rect">
          <a:avLst/>
        </a:prstGeom>
        <a:noFill/>
        <a:ln w="28575" cmpd="sng">
          <a:solidFill>
            <a:srgbClr val="002060"/>
          </a:solidFill>
          <a:prstDash val="lg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Healthcare &amp; Patient Data</a:t>
          </a:r>
        </a:p>
      </xdr:txBody>
    </xdr:sp>
    <xdr:clientData/>
  </xdr:twoCellAnchor>
  <xdr:twoCellAnchor>
    <xdr:from>
      <xdr:col>3</xdr:col>
      <xdr:colOff>236655</xdr:colOff>
      <xdr:row>17</xdr:row>
      <xdr:rowOff>85725</xdr:rowOff>
    </xdr:from>
    <xdr:to>
      <xdr:col>9</xdr:col>
      <xdr:colOff>241280</xdr:colOff>
      <xdr:row>29</xdr:row>
      <xdr:rowOff>85725</xdr:rowOff>
    </xdr:to>
    <xdr:sp macro="" textlink="">
      <xdr:nvSpPr>
        <xdr:cNvPr id="5" name="Rectangle 4">
          <a:extLst>
            <a:ext uri="{FF2B5EF4-FFF2-40B4-BE49-F238E27FC236}">
              <a16:creationId xmlns:a16="http://schemas.microsoft.com/office/drawing/2014/main" id="{9B3D2A02-EA33-CB13-BC20-2CE245F422E7}"/>
            </a:ext>
          </a:extLst>
        </xdr:cNvPr>
        <xdr:cNvSpPr/>
      </xdr:nvSpPr>
      <xdr:spPr>
        <a:xfrm>
          <a:off x="2065455" y="3324225"/>
          <a:ext cx="3662225" cy="2286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292928</xdr:colOff>
      <xdr:row>19</xdr:row>
      <xdr:rowOff>85950</xdr:rowOff>
    </xdr:from>
    <xdr:to>
      <xdr:col>9</xdr:col>
      <xdr:colOff>114441</xdr:colOff>
      <xdr:row>28</xdr:row>
      <xdr:rowOff>171449</xdr:rowOff>
    </xdr:to>
    <xdr:graphicFrame macro="">
      <xdr:nvGraphicFramePr>
        <xdr:cNvPr id="6" name="Chart 3">
          <a:extLst>
            <a:ext uri="{FF2B5EF4-FFF2-40B4-BE49-F238E27FC236}">
              <a16:creationId xmlns:a16="http://schemas.microsoft.com/office/drawing/2014/main" id="{399A6489-AB02-A527-9A02-B8645EA71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544461</xdr:colOff>
      <xdr:row>4</xdr:row>
      <xdr:rowOff>104776</xdr:rowOff>
    </xdr:from>
    <xdr:to>
      <xdr:col>20</xdr:col>
      <xdr:colOff>266700</xdr:colOff>
      <xdr:row>8</xdr:row>
      <xdr:rowOff>9526</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5EC91FE5-0A70-42E9-B832-83FA750F84A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373261" y="866776"/>
              <a:ext cx="1008543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269874</xdr:colOff>
      <xdr:row>17</xdr:row>
      <xdr:rowOff>125775</xdr:rowOff>
    </xdr:from>
    <xdr:to>
      <xdr:col>8</xdr:col>
      <xdr:colOff>457199</xdr:colOff>
      <xdr:row>19</xdr:row>
      <xdr:rowOff>104775</xdr:rowOff>
    </xdr:to>
    <xdr:sp macro="" textlink="">
      <xdr:nvSpPr>
        <xdr:cNvPr id="8" name="TextBox 7">
          <a:extLst>
            <a:ext uri="{FF2B5EF4-FFF2-40B4-BE49-F238E27FC236}">
              <a16:creationId xmlns:a16="http://schemas.microsoft.com/office/drawing/2014/main" id="{6614EF06-C0D3-B96A-4546-43C756CC4A7A}"/>
            </a:ext>
          </a:extLst>
        </xdr:cNvPr>
        <xdr:cNvSpPr txBox="1"/>
      </xdr:nvSpPr>
      <xdr:spPr>
        <a:xfrm>
          <a:off x="2098674" y="3364275"/>
          <a:ext cx="3235325"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t>Insurance Distribution Provider</a:t>
          </a:r>
        </a:p>
      </xdr:txBody>
    </xdr:sp>
    <xdr:clientData/>
  </xdr:twoCellAnchor>
  <xdr:twoCellAnchor>
    <xdr:from>
      <xdr:col>14</xdr:col>
      <xdr:colOff>110305</xdr:colOff>
      <xdr:row>17</xdr:row>
      <xdr:rowOff>57149</xdr:rowOff>
    </xdr:from>
    <xdr:to>
      <xdr:col>20</xdr:col>
      <xdr:colOff>391400</xdr:colOff>
      <xdr:row>29</xdr:row>
      <xdr:rowOff>47624</xdr:rowOff>
    </xdr:to>
    <xdr:sp macro="" textlink="">
      <xdr:nvSpPr>
        <xdr:cNvPr id="11" name="Rectangle 10">
          <a:extLst>
            <a:ext uri="{FF2B5EF4-FFF2-40B4-BE49-F238E27FC236}">
              <a16:creationId xmlns:a16="http://schemas.microsoft.com/office/drawing/2014/main" id="{B95403A4-123B-44BB-B1F2-A7581DA77862}"/>
            </a:ext>
          </a:extLst>
        </xdr:cNvPr>
        <xdr:cNvSpPr/>
      </xdr:nvSpPr>
      <xdr:spPr>
        <a:xfrm>
          <a:off x="8644705" y="3295649"/>
          <a:ext cx="3938695" cy="22764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170836</xdr:colOff>
      <xdr:row>20</xdr:row>
      <xdr:rowOff>35138</xdr:rowOff>
    </xdr:from>
    <xdr:to>
      <xdr:col>20</xdr:col>
      <xdr:colOff>339397</xdr:colOff>
      <xdr:row>28</xdr:row>
      <xdr:rowOff>133350</xdr:rowOff>
    </xdr:to>
    <xdr:graphicFrame macro="">
      <xdr:nvGraphicFramePr>
        <xdr:cNvPr id="10" name="Chart 9">
          <a:extLst>
            <a:ext uri="{FF2B5EF4-FFF2-40B4-BE49-F238E27FC236}">
              <a16:creationId xmlns:a16="http://schemas.microsoft.com/office/drawing/2014/main" id="{EAA39155-D9CC-4460-BDB5-EF76F05DD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152707</xdr:colOff>
      <xdr:row>17</xdr:row>
      <xdr:rowOff>104774</xdr:rowOff>
    </xdr:from>
    <xdr:to>
      <xdr:col>18</xdr:col>
      <xdr:colOff>161925</xdr:colOff>
      <xdr:row>19</xdr:row>
      <xdr:rowOff>76200</xdr:rowOff>
    </xdr:to>
    <xdr:sp macro="" textlink="">
      <xdr:nvSpPr>
        <xdr:cNvPr id="12" name="TextBox 11">
          <a:extLst>
            <a:ext uri="{FF2B5EF4-FFF2-40B4-BE49-F238E27FC236}">
              <a16:creationId xmlns:a16="http://schemas.microsoft.com/office/drawing/2014/main" id="{E974E31C-5013-BEDF-DB67-3620A9E8011C}"/>
            </a:ext>
          </a:extLst>
        </xdr:cNvPr>
        <xdr:cNvSpPr txBox="1"/>
      </xdr:nvSpPr>
      <xdr:spPr>
        <a:xfrm>
          <a:off x="8687107" y="3343274"/>
          <a:ext cx="2447618"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t>Age Group Distribution </a:t>
          </a:r>
        </a:p>
      </xdr:txBody>
    </xdr:sp>
    <xdr:clientData/>
  </xdr:twoCellAnchor>
  <xdr:twoCellAnchor>
    <xdr:from>
      <xdr:col>9</xdr:col>
      <xdr:colOff>516354</xdr:colOff>
      <xdr:row>11</xdr:row>
      <xdr:rowOff>38100</xdr:rowOff>
    </xdr:from>
    <xdr:to>
      <xdr:col>13</xdr:col>
      <xdr:colOff>455715</xdr:colOff>
      <xdr:row>23</xdr:row>
      <xdr:rowOff>114300</xdr:rowOff>
    </xdr:to>
    <xdr:sp macro="" textlink="">
      <xdr:nvSpPr>
        <xdr:cNvPr id="13" name="Oval 12">
          <a:extLst>
            <a:ext uri="{FF2B5EF4-FFF2-40B4-BE49-F238E27FC236}">
              <a16:creationId xmlns:a16="http://schemas.microsoft.com/office/drawing/2014/main" id="{3FC8D2A5-315A-3BCE-9920-5A9793CF21E2}"/>
            </a:ext>
          </a:extLst>
        </xdr:cNvPr>
        <xdr:cNvSpPr/>
      </xdr:nvSpPr>
      <xdr:spPr>
        <a:xfrm>
          <a:off x="6002754" y="2133600"/>
          <a:ext cx="2377761" cy="23622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379156</xdr:colOff>
      <xdr:row>12</xdr:row>
      <xdr:rowOff>21618</xdr:rowOff>
    </xdr:from>
    <xdr:to>
      <xdr:col>13</xdr:col>
      <xdr:colOff>590550</xdr:colOff>
      <xdr:row>22</xdr:row>
      <xdr:rowOff>180975</xdr:rowOff>
    </xdr:to>
    <xdr:graphicFrame macro="">
      <xdr:nvGraphicFramePr>
        <xdr:cNvPr id="9" name="Chart 8">
          <a:extLst>
            <a:ext uri="{FF2B5EF4-FFF2-40B4-BE49-F238E27FC236}">
              <a16:creationId xmlns:a16="http://schemas.microsoft.com/office/drawing/2014/main" id="{7F29D576-525F-4EF0-BFE1-4A82CFCFC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188861</xdr:colOff>
      <xdr:row>9</xdr:row>
      <xdr:rowOff>38099</xdr:rowOff>
    </xdr:from>
    <xdr:to>
      <xdr:col>13</xdr:col>
      <xdr:colOff>457200</xdr:colOff>
      <xdr:row>11</xdr:row>
      <xdr:rowOff>22859</xdr:rowOff>
    </xdr:to>
    <xdr:sp macro="" textlink="">
      <xdr:nvSpPr>
        <xdr:cNvPr id="14" name="TextBox 13">
          <a:extLst>
            <a:ext uri="{FF2B5EF4-FFF2-40B4-BE49-F238E27FC236}">
              <a16:creationId xmlns:a16="http://schemas.microsoft.com/office/drawing/2014/main" id="{1B344B92-5B12-DA18-4B63-82613CF39774}"/>
            </a:ext>
          </a:extLst>
        </xdr:cNvPr>
        <xdr:cNvSpPr txBox="1"/>
      </xdr:nvSpPr>
      <xdr:spPr>
        <a:xfrm>
          <a:off x="6284861" y="1752599"/>
          <a:ext cx="209713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91440" rtlCol="0" anchor="ctr"/>
        <a:lstStyle/>
        <a:p>
          <a:pPr algn="ctr"/>
          <a:r>
            <a:rPr lang="en-US" sz="1800" b="1"/>
            <a:t>Gender Distribution </a:t>
          </a:r>
        </a:p>
      </xdr:txBody>
    </xdr:sp>
    <xdr:clientData/>
  </xdr:twoCellAnchor>
  <xdr:twoCellAnchor editAs="oneCell">
    <xdr:from>
      <xdr:col>9</xdr:col>
      <xdr:colOff>568324</xdr:colOff>
      <xdr:row>9</xdr:row>
      <xdr:rowOff>38099</xdr:rowOff>
    </xdr:from>
    <xdr:to>
      <xdr:col>10</xdr:col>
      <xdr:colOff>238124</xdr:colOff>
      <xdr:row>10</xdr:row>
      <xdr:rowOff>142874</xdr:rowOff>
    </xdr:to>
    <xdr:pic>
      <xdr:nvPicPr>
        <xdr:cNvPr id="15" name="Graphic 14" descr="Gender">
          <a:extLst>
            <a:ext uri="{FF2B5EF4-FFF2-40B4-BE49-F238E27FC236}">
              <a16:creationId xmlns:a16="http://schemas.microsoft.com/office/drawing/2014/main" id="{22F25BCC-F1A7-F61C-1B79-CCB120693D9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054724" y="1752599"/>
          <a:ext cx="279400" cy="295275"/>
        </a:xfrm>
        <a:prstGeom prst="rect">
          <a:avLst/>
        </a:prstGeom>
      </xdr:spPr>
    </xdr:pic>
    <xdr:clientData/>
  </xdr:twoCellAnchor>
  <xdr:twoCellAnchor editAs="oneCell">
    <xdr:from>
      <xdr:col>0</xdr:col>
      <xdr:colOff>314325</xdr:colOff>
      <xdr:row>0</xdr:row>
      <xdr:rowOff>171450</xdr:rowOff>
    </xdr:from>
    <xdr:to>
      <xdr:col>2</xdr:col>
      <xdr:colOff>314325</xdr:colOff>
      <xdr:row>7</xdr:row>
      <xdr:rowOff>57150</xdr:rowOff>
    </xdr:to>
    <xdr:pic>
      <xdr:nvPicPr>
        <xdr:cNvPr id="17" name="Graphic 16" descr="Medical">
          <a:extLst>
            <a:ext uri="{FF2B5EF4-FFF2-40B4-BE49-F238E27FC236}">
              <a16:creationId xmlns:a16="http://schemas.microsoft.com/office/drawing/2014/main" id="{751C725D-9592-C53F-0DCE-1129E15BED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4325" y="171450"/>
          <a:ext cx="1219200" cy="1219200"/>
        </a:xfrm>
        <a:prstGeom prst="rect">
          <a:avLst/>
        </a:prstGeom>
      </xdr:spPr>
    </xdr:pic>
    <xdr:clientData/>
  </xdr:twoCellAnchor>
  <xdr:twoCellAnchor>
    <xdr:from>
      <xdr:col>0</xdr:col>
      <xdr:colOff>114299</xdr:colOff>
      <xdr:row>9</xdr:row>
      <xdr:rowOff>142875</xdr:rowOff>
    </xdr:from>
    <xdr:to>
      <xdr:col>3</xdr:col>
      <xdr:colOff>28574</xdr:colOff>
      <xdr:row>12</xdr:row>
      <xdr:rowOff>85725</xdr:rowOff>
    </xdr:to>
    <xdr:sp macro="" textlink="">
      <xdr:nvSpPr>
        <xdr:cNvPr id="2" name="Rectangle 1">
          <a:extLst>
            <a:ext uri="{FF2B5EF4-FFF2-40B4-BE49-F238E27FC236}">
              <a16:creationId xmlns:a16="http://schemas.microsoft.com/office/drawing/2014/main" id="{1E6717BB-4434-C1EB-B00D-1C37FB6A090E}"/>
            </a:ext>
          </a:extLst>
        </xdr:cNvPr>
        <xdr:cNvSpPr/>
      </xdr:nvSpPr>
      <xdr:spPr>
        <a:xfrm>
          <a:off x="114299" y="1857375"/>
          <a:ext cx="1743075" cy="51435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13</xdr:row>
      <xdr:rowOff>19050</xdr:rowOff>
    </xdr:from>
    <xdr:to>
      <xdr:col>3</xdr:col>
      <xdr:colOff>19050</xdr:colOff>
      <xdr:row>16</xdr:row>
      <xdr:rowOff>9525</xdr:rowOff>
    </xdr:to>
    <xdr:sp macro="" textlink="">
      <xdr:nvSpPr>
        <xdr:cNvPr id="16" name="Rectangle 15">
          <a:extLst>
            <a:ext uri="{FF2B5EF4-FFF2-40B4-BE49-F238E27FC236}">
              <a16:creationId xmlns:a16="http://schemas.microsoft.com/office/drawing/2014/main" id="{F18FBF56-A38E-4C83-B28F-3284D1B9768C}"/>
            </a:ext>
          </a:extLst>
        </xdr:cNvPr>
        <xdr:cNvSpPr/>
      </xdr:nvSpPr>
      <xdr:spPr>
        <a:xfrm>
          <a:off x="114300" y="2495550"/>
          <a:ext cx="1733550" cy="5619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20</xdr:row>
      <xdr:rowOff>104775</xdr:rowOff>
    </xdr:from>
    <xdr:to>
      <xdr:col>3</xdr:col>
      <xdr:colOff>9525</xdr:colOff>
      <xdr:row>23</xdr:row>
      <xdr:rowOff>19050</xdr:rowOff>
    </xdr:to>
    <xdr:sp macro="" textlink="">
      <xdr:nvSpPr>
        <xdr:cNvPr id="18" name="Rectangle 17">
          <a:extLst>
            <a:ext uri="{FF2B5EF4-FFF2-40B4-BE49-F238E27FC236}">
              <a16:creationId xmlns:a16="http://schemas.microsoft.com/office/drawing/2014/main" id="{46A6199D-1752-4E41-93DE-E1E76322F119}"/>
            </a:ext>
          </a:extLst>
        </xdr:cNvPr>
        <xdr:cNvSpPr/>
      </xdr:nvSpPr>
      <xdr:spPr>
        <a:xfrm>
          <a:off x="104775" y="3914775"/>
          <a:ext cx="1733550" cy="4857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16</xdr:row>
      <xdr:rowOff>142875</xdr:rowOff>
    </xdr:from>
    <xdr:to>
      <xdr:col>3</xdr:col>
      <xdr:colOff>9525</xdr:colOff>
      <xdr:row>19</xdr:row>
      <xdr:rowOff>161925</xdr:rowOff>
    </xdr:to>
    <xdr:sp macro="" textlink="">
      <xdr:nvSpPr>
        <xdr:cNvPr id="19" name="Rectangle 18">
          <a:extLst>
            <a:ext uri="{FF2B5EF4-FFF2-40B4-BE49-F238E27FC236}">
              <a16:creationId xmlns:a16="http://schemas.microsoft.com/office/drawing/2014/main" id="{58F39775-63EA-4A0A-8D42-C3F1443B8BEE}"/>
            </a:ext>
          </a:extLst>
        </xdr:cNvPr>
        <xdr:cNvSpPr/>
      </xdr:nvSpPr>
      <xdr:spPr>
        <a:xfrm>
          <a:off x="114300" y="3190875"/>
          <a:ext cx="1724025" cy="59055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9</xdr:row>
      <xdr:rowOff>85725</xdr:rowOff>
    </xdr:from>
    <xdr:to>
      <xdr:col>3</xdr:col>
      <xdr:colOff>9525</xdr:colOff>
      <xdr:row>12</xdr:row>
      <xdr:rowOff>85724</xdr:rowOff>
    </xdr:to>
    <xdr:sp macro="" textlink="">
      <xdr:nvSpPr>
        <xdr:cNvPr id="20" name="TextBox 19">
          <a:hlinkClick xmlns:r="http://schemas.openxmlformats.org/officeDocument/2006/relationships" r:id="rId8"/>
          <a:extLst>
            <a:ext uri="{FF2B5EF4-FFF2-40B4-BE49-F238E27FC236}">
              <a16:creationId xmlns:a16="http://schemas.microsoft.com/office/drawing/2014/main" id="{4ADF01DA-3760-7ABA-EE85-89FE7F2F9E8A}"/>
            </a:ext>
          </a:extLst>
        </xdr:cNvPr>
        <xdr:cNvSpPr txBox="1"/>
      </xdr:nvSpPr>
      <xdr:spPr>
        <a:xfrm>
          <a:off x="123825" y="1800225"/>
          <a:ext cx="1714500"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rPr>
            <a:t>PATIENT</a:t>
          </a:r>
        </a:p>
        <a:p>
          <a:pPr algn="ctr"/>
          <a:r>
            <a:rPr lang="en-US" sz="1400" b="1">
              <a:solidFill>
                <a:srgbClr val="002060"/>
              </a:solidFill>
            </a:rPr>
            <a:t>DEMOGRAPHICS</a:t>
          </a:r>
        </a:p>
      </xdr:txBody>
    </xdr:sp>
    <xdr:clientData/>
  </xdr:twoCellAnchor>
  <xdr:twoCellAnchor>
    <xdr:from>
      <xdr:col>0</xdr:col>
      <xdr:colOff>123824</xdr:colOff>
      <xdr:row>13</xdr:row>
      <xdr:rowOff>47625</xdr:rowOff>
    </xdr:from>
    <xdr:to>
      <xdr:col>2</xdr:col>
      <xdr:colOff>609599</xdr:colOff>
      <xdr:row>16</xdr:row>
      <xdr:rowOff>9525</xdr:rowOff>
    </xdr:to>
    <xdr:sp macro="" textlink="">
      <xdr:nvSpPr>
        <xdr:cNvPr id="23" name="TextBox 22">
          <a:hlinkClick xmlns:r="http://schemas.openxmlformats.org/officeDocument/2006/relationships" r:id="rId9"/>
          <a:extLst>
            <a:ext uri="{FF2B5EF4-FFF2-40B4-BE49-F238E27FC236}">
              <a16:creationId xmlns:a16="http://schemas.microsoft.com/office/drawing/2014/main" id="{E388B8EF-0531-44EA-8E01-0FA30B610377}"/>
            </a:ext>
          </a:extLst>
        </xdr:cNvPr>
        <xdr:cNvSpPr txBox="1"/>
      </xdr:nvSpPr>
      <xdr:spPr>
        <a:xfrm>
          <a:off x="123824" y="2524125"/>
          <a:ext cx="17049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APPOINTMENT &amp;PATIENT VISITS</a:t>
          </a:r>
          <a:endParaRPr lang="en-US" sz="1400" b="1">
            <a:solidFill>
              <a:srgbClr val="002060"/>
            </a:solidFill>
          </a:endParaRPr>
        </a:p>
      </xdr:txBody>
    </xdr:sp>
    <xdr:clientData/>
  </xdr:twoCellAnchor>
  <xdr:twoCellAnchor>
    <xdr:from>
      <xdr:col>0</xdr:col>
      <xdr:colOff>123826</xdr:colOff>
      <xdr:row>20</xdr:row>
      <xdr:rowOff>66675</xdr:rowOff>
    </xdr:from>
    <xdr:to>
      <xdr:col>2</xdr:col>
      <xdr:colOff>600076</xdr:colOff>
      <xdr:row>23</xdr:row>
      <xdr:rowOff>66675</xdr:rowOff>
    </xdr:to>
    <xdr:sp macro="" textlink="">
      <xdr:nvSpPr>
        <xdr:cNvPr id="25" name="TextBox 24">
          <a:hlinkClick xmlns:r="http://schemas.openxmlformats.org/officeDocument/2006/relationships" r:id="rId10"/>
          <a:extLst>
            <a:ext uri="{FF2B5EF4-FFF2-40B4-BE49-F238E27FC236}">
              <a16:creationId xmlns:a16="http://schemas.microsoft.com/office/drawing/2014/main" id="{2E857562-CE35-EAF9-BCD1-1346B6486401}"/>
            </a:ext>
          </a:extLst>
        </xdr:cNvPr>
        <xdr:cNvSpPr txBox="1"/>
      </xdr:nvSpPr>
      <xdr:spPr>
        <a:xfrm>
          <a:off x="123826" y="3876675"/>
          <a:ext cx="1695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BILLING &amp; INSURANCES</a:t>
          </a:r>
          <a:endParaRPr lang="en-US" sz="1400" b="1">
            <a:solidFill>
              <a:srgbClr val="002060"/>
            </a:solidFill>
          </a:endParaRPr>
        </a:p>
      </xdr:txBody>
    </xdr:sp>
    <xdr:clientData/>
  </xdr:twoCellAnchor>
  <xdr:twoCellAnchor>
    <xdr:from>
      <xdr:col>0</xdr:col>
      <xdr:colOff>133350</xdr:colOff>
      <xdr:row>16</xdr:row>
      <xdr:rowOff>133350</xdr:rowOff>
    </xdr:from>
    <xdr:to>
      <xdr:col>3</xdr:col>
      <xdr:colOff>19050</xdr:colOff>
      <xdr:row>19</xdr:row>
      <xdr:rowOff>142874</xdr:rowOff>
    </xdr:to>
    <xdr:sp macro="" textlink="">
      <xdr:nvSpPr>
        <xdr:cNvPr id="26" name="TextBox 25">
          <a:hlinkClick xmlns:r="http://schemas.openxmlformats.org/officeDocument/2006/relationships" r:id="rId11"/>
          <a:extLst>
            <a:ext uri="{FF2B5EF4-FFF2-40B4-BE49-F238E27FC236}">
              <a16:creationId xmlns:a16="http://schemas.microsoft.com/office/drawing/2014/main" id="{E9136DB2-992F-57F5-EED8-39C5DC2A5117}"/>
            </a:ext>
          </a:extLst>
        </xdr:cNvPr>
        <xdr:cNvSpPr txBox="1"/>
      </xdr:nvSpPr>
      <xdr:spPr>
        <a:xfrm>
          <a:off x="133350" y="3181350"/>
          <a:ext cx="1714500"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PHYSICIANS &amp; STAFF PERFOMANCES</a:t>
          </a:r>
          <a:endParaRPr lang="en-US" sz="1400" b="1">
            <a:solidFill>
              <a:srgbClr val="00206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133349</xdr:colOff>
      <xdr:row>0</xdr:row>
      <xdr:rowOff>0</xdr:rowOff>
    </xdr:from>
    <xdr:to>
      <xdr:col>21</xdr:col>
      <xdr:colOff>57148</xdr:colOff>
      <xdr:row>33</xdr:row>
      <xdr:rowOff>152400</xdr:rowOff>
    </xdr:to>
    <xdr:sp macro="" textlink="">
      <xdr:nvSpPr>
        <xdr:cNvPr id="2" name="Rectangle 1">
          <a:extLst>
            <a:ext uri="{FF2B5EF4-FFF2-40B4-BE49-F238E27FC236}">
              <a16:creationId xmlns:a16="http://schemas.microsoft.com/office/drawing/2014/main" id="{D7A9B9A1-5C9B-43FE-8527-1F68DF69586F}"/>
            </a:ext>
          </a:extLst>
        </xdr:cNvPr>
        <xdr:cNvSpPr/>
      </xdr:nvSpPr>
      <xdr:spPr>
        <a:xfrm>
          <a:off x="1962149" y="0"/>
          <a:ext cx="10896599" cy="64389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406911</xdr:colOff>
      <xdr:row>0</xdr:row>
      <xdr:rowOff>133350</xdr:rowOff>
    </xdr:from>
    <xdr:to>
      <xdr:col>20</xdr:col>
      <xdr:colOff>390524</xdr:colOff>
      <xdr:row>3</xdr:row>
      <xdr:rowOff>47625</xdr:rowOff>
    </xdr:to>
    <xdr:sp macro="" textlink="">
      <xdr:nvSpPr>
        <xdr:cNvPr id="3" name="TextBox 2">
          <a:extLst>
            <a:ext uri="{FF2B5EF4-FFF2-40B4-BE49-F238E27FC236}">
              <a16:creationId xmlns:a16="http://schemas.microsoft.com/office/drawing/2014/main" id="{7AFBB93D-D244-4B56-9B0D-E68CFC73F276}"/>
            </a:ext>
          </a:extLst>
        </xdr:cNvPr>
        <xdr:cNvSpPr txBox="1"/>
      </xdr:nvSpPr>
      <xdr:spPr>
        <a:xfrm>
          <a:off x="2235711" y="133350"/>
          <a:ext cx="10346813" cy="485775"/>
        </a:xfrm>
        <a:prstGeom prst="rect">
          <a:avLst/>
        </a:prstGeom>
        <a:noFill/>
        <a:ln w="28575" cmpd="sng">
          <a:solidFill>
            <a:srgbClr val="002060"/>
          </a:solidFill>
          <a:prstDash val="lg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Healthcare &amp; Patient Data</a:t>
          </a:r>
        </a:p>
      </xdr:txBody>
    </xdr:sp>
    <xdr:clientData/>
  </xdr:twoCellAnchor>
  <xdr:twoCellAnchor>
    <xdr:from>
      <xdr:col>3</xdr:col>
      <xdr:colOff>246179</xdr:colOff>
      <xdr:row>19</xdr:row>
      <xdr:rowOff>9525</xdr:rowOff>
    </xdr:from>
    <xdr:to>
      <xdr:col>9</xdr:col>
      <xdr:colOff>483923</xdr:colOff>
      <xdr:row>29</xdr:row>
      <xdr:rowOff>134493</xdr:rowOff>
    </xdr:to>
    <xdr:sp macro="" textlink="">
      <xdr:nvSpPr>
        <xdr:cNvPr id="4" name="Rectangle 3">
          <a:extLst>
            <a:ext uri="{FF2B5EF4-FFF2-40B4-BE49-F238E27FC236}">
              <a16:creationId xmlns:a16="http://schemas.microsoft.com/office/drawing/2014/main" id="{205927E8-F7C4-4ECA-9B92-4F2535E8D2A9}"/>
            </a:ext>
          </a:extLst>
        </xdr:cNvPr>
        <xdr:cNvSpPr/>
      </xdr:nvSpPr>
      <xdr:spPr>
        <a:xfrm>
          <a:off x="2074979" y="3629025"/>
          <a:ext cx="3895344" cy="202996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544461</xdr:colOff>
      <xdr:row>4</xdr:row>
      <xdr:rowOff>104776</xdr:rowOff>
    </xdr:from>
    <xdr:to>
      <xdr:col>20</xdr:col>
      <xdr:colOff>266700</xdr:colOff>
      <xdr:row>8</xdr:row>
      <xdr:rowOff>9526</xdr:rowOff>
    </xdr:to>
    <mc:AlternateContent xmlns:mc="http://schemas.openxmlformats.org/markup-compatibility/2006" xmlns:a14="http://schemas.microsoft.com/office/drawing/2010/main">
      <mc:Choice Requires="a14">
        <xdr:graphicFrame macro="">
          <xdr:nvGraphicFramePr>
            <xdr:cNvPr id="5" name="Department 2">
              <a:extLst>
                <a:ext uri="{FF2B5EF4-FFF2-40B4-BE49-F238E27FC236}">
                  <a16:creationId xmlns:a16="http://schemas.microsoft.com/office/drawing/2014/main" id="{DDA4DB6C-084F-4F4E-BC6F-19EC41299BA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373261" y="866776"/>
              <a:ext cx="1008543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279399</xdr:colOff>
      <xdr:row>19</xdr:row>
      <xdr:rowOff>32475</xdr:rowOff>
    </xdr:from>
    <xdr:to>
      <xdr:col>9</xdr:col>
      <xdr:colOff>259435</xdr:colOff>
      <xdr:row>20</xdr:row>
      <xdr:rowOff>180975</xdr:rowOff>
    </xdr:to>
    <xdr:sp macro="" textlink="">
      <xdr:nvSpPr>
        <xdr:cNvPr id="6" name="TextBox 5">
          <a:extLst>
            <a:ext uri="{FF2B5EF4-FFF2-40B4-BE49-F238E27FC236}">
              <a16:creationId xmlns:a16="http://schemas.microsoft.com/office/drawing/2014/main" id="{D8C77618-5D1A-424F-83B5-BA8838B29486}"/>
            </a:ext>
          </a:extLst>
        </xdr:cNvPr>
        <xdr:cNvSpPr txBox="1"/>
      </xdr:nvSpPr>
      <xdr:spPr>
        <a:xfrm>
          <a:off x="2108199" y="3651975"/>
          <a:ext cx="3637636" cy="33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Top 5 Visit</a:t>
          </a:r>
          <a:r>
            <a:rPr lang="en-US" sz="1800" b="1" baseline="0"/>
            <a:t> Duration by Physicians</a:t>
          </a:r>
          <a:endParaRPr lang="en-US" sz="1800" b="1"/>
        </a:p>
      </xdr:txBody>
    </xdr:sp>
    <xdr:clientData/>
  </xdr:twoCellAnchor>
  <xdr:twoCellAnchor>
    <xdr:from>
      <xdr:col>14</xdr:col>
      <xdr:colOff>169431</xdr:colOff>
      <xdr:row>19</xdr:row>
      <xdr:rowOff>17510</xdr:rowOff>
    </xdr:from>
    <xdr:to>
      <xdr:col>20</xdr:col>
      <xdr:colOff>410450</xdr:colOff>
      <xdr:row>29</xdr:row>
      <xdr:rowOff>142874</xdr:rowOff>
    </xdr:to>
    <xdr:sp macro="" textlink="">
      <xdr:nvSpPr>
        <xdr:cNvPr id="7" name="Rectangle 6">
          <a:extLst>
            <a:ext uri="{FF2B5EF4-FFF2-40B4-BE49-F238E27FC236}">
              <a16:creationId xmlns:a16="http://schemas.microsoft.com/office/drawing/2014/main" id="{FDF1AE15-E62A-4605-B500-008D1B0AD35B}"/>
            </a:ext>
          </a:extLst>
        </xdr:cNvPr>
        <xdr:cNvSpPr/>
      </xdr:nvSpPr>
      <xdr:spPr>
        <a:xfrm>
          <a:off x="8703831" y="3637010"/>
          <a:ext cx="3898619" cy="2030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219075</xdr:colOff>
      <xdr:row>19</xdr:row>
      <xdr:rowOff>19049</xdr:rowOff>
    </xdr:from>
    <xdr:to>
      <xdr:col>20</xdr:col>
      <xdr:colOff>238124</xdr:colOff>
      <xdr:row>20</xdr:row>
      <xdr:rowOff>142874</xdr:rowOff>
    </xdr:to>
    <xdr:sp macro="" textlink="">
      <xdr:nvSpPr>
        <xdr:cNvPr id="8" name="TextBox 7">
          <a:extLst>
            <a:ext uri="{FF2B5EF4-FFF2-40B4-BE49-F238E27FC236}">
              <a16:creationId xmlns:a16="http://schemas.microsoft.com/office/drawing/2014/main" id="{56C95B61-78CE-4CCF-AB46-ACE688395313}"/>
            </a:ext>
          </a:extLst>
        </xdr:cNvPr>
        <xdr:cNvSpPr txBox="1"/>
      </xdr:nvSpPr>
      <xdr:spPr>
        <a:xfrm>
          <a:off x="8753475" y="3638549"/>
          <a:ext cx="36766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t>Bottom</a:t>
          </a:r>
          <a:r>
            <a:rPr lang="en-US" sz="1800" b="1" baseline="0"/>
            <a:t> 5 Visit Duration by Physician</a:t>
          </a:r>
          <a:endParaRPr lang="en-US" sz="1800" b="1"/>
        </a:p>
      </xdr:txBody>
    </xdr:sp>
    <xdr:clientData/>
  </xdr:twoCellAnchor>
  <xdr:twoCellAnchor editAs="oneCell">
    <xdr:from>
      <xdr:col>0</xdr:col>
      <xdr:colOff>314325</xdr:colOff>
      <xdr:row>0</xdr:row>
      <xdr:rowOff>171450</xdr:rowOff>
    </xdr:from>
    <xdr:to>
      <xdr:col>2</xdr:col>
      <xdr:colOff>314325</xdr:colOff>
      <xdr:row>7</xdr:row>
      <xdr:rowOff>57150</xdr:rowOff>
    </xdr:to>
    <xdr:pic>
      <xdr:nvPicPr>
        <xdr:cNvPr id="11" name="Graphic 10" descr="Medical">
          <a:extLst>
            <a:ext uri="{FF2B5EF4-FFF2-40B4-BE49-F238E27FC236}">
              <a16:creationId xmlns:a16="http://schemas.microsoft.com/office/drawing/2014/main" id="{A4D7BCE7-89DA-470A-907A-34A8A531D61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4325" y="171450"/>
          <a:ext cx="1219200" cy="1219200"/>
        </a:xfrm>
        <a:prstGeom prst="rect">
          <a:avLst/>
        </a:prstGeom>
      </xdr:spPr>
    </xdr:pic>
    <xdr:clientData/>
  </xdr:twoCellAnchor>
  <xdr:twoCellAnchor>
    <xdr:from>
      <xdr:col>0</xdr:col>
      <xdr:colOff>114299</xdr:colOff>
      <xdr:row>9</xdr:row>
      <xdr:rowOff>142875</xdr:rowOff>
    </xdr:from>
    <xdr:to>
      <xdr:col>3</xdr:col>
      <xdr:colOff>28574</xdr:colOff>
      <xdr:row>12</xdr:row>
      <xdr:rowOff>85725</xdr:rowOff>
    </xdr:to>
    <xdr:sp macro="" textlink="">
      <xdr:nvSpPr>
        <xdr:cNvPr id="12" name="Rectangle 11">
          <a:extLst>
            <a:ext uri="{FF2B5EF4-FFF2-40B4-BE49-F238E27FC236}">
              <a16:creationId xmlns:a16="http://schemas.microsoft.com/office/drawing/2014/main" id="{3409AF99-0F71-470A-B178-4FA0E9625B4A}"/>
            </a:ext>
          </a:extLst>
        </xdr:cNvPr>
        <xdr:cNvSpPr/>
      </xdr:nvSpPr>
      <xdr:spPr>
        <a:xfrm>
          <a:off x="114299" y="1857375"/>
          <a:ext cx="1743075" cy="51435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13</xdr:row>
      <xdr:rowOff>19050</xdr:rowOff>
    </xdr:from>
    <xdr:to>
      <xdr:col>3</xdr:col>
      <xdr:colOff>19050</xdr:colOff>
      <xdr:row>16</xdr:row>
      <xdr:rowOff>9525</xdr:rowOff>
    </xdr:to>
    <xdr:sp macro="" textlink="">
      <xdr:nvSpPr>
        <xdr:cNvPr id="13" name="Rectangle 12">
          <a:extLst>
            <a:ext uri="{FF2B5EF4-FFF2-40B4-BE49-F238E27FC236}">
              <a16:creationId xmlns:a16="http://schemas.microsoft.com/office/drawing/2014/main" id="{53ED4C06-56D6-452D-8025-D9558812B539}"/>
            </a:ext>
          </a:extLst>
        </xdr:cNvPr>
        <xdr:cNvSpPr/>
      </xdr:nvSpPr>
      <xdr:spPr>
        <a:xfrm>
          <a:off x="114300" y="2495550"/>
          <a:ext cx="1733550" cy="5619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20</xdr:row>
      <xdr:rowOff>104775</xdr:rowOff>
    </xdr:from>
    <xdr:to>
      <xdr:col>3</xdr:col>
      <xdr:colOff>9525</xdr:colOff>
      <xdr:row>23</xdr:row>
      <xdr:rowOff>19050</xdr:rowOff>
    </xdr:to>
    <xdr:sp macro="" textlink="">
      <xdr:nvSpPr>
        <xdr:cNvPr id="14" name="Rectangle 13">
          <a:extLst>
            <a:ext uri="{FF2B5EF4-FFF2-40B4-BE49-F238E27FC236}">
              <a16:creationId xmlns:a16="http://schemas.microsoft.com/office/drawing/2014/main" id="{47570F2C-B27B-42E4-ADF6-4D711E419A28}"/>
            </a:ext>
          </a:extLst>
        </xdr:cNvPr>
        <xdr:cNvSpPr/>
      </xdr:nvSpPr>
      <xdr:spPr>
        <a:xfrm>
          <a:off x="104775" y="3914775"/>
          <a:ext cx="1733550" cy="4857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16</xdr:row>
      <xdr:rowOff>142875</xdr:rowOff>
    </xdr:from>
    <xdr:to>
      <xdr:col>3</xdr:col>
      <xdr:colOff>9525</xdr:colOff>
      <xdr:row>19</xdr:row>
      <xdr:rowOff>161925</xdr:rowOff>
    </xdr:to>
    <xdr:sp macro="" textlink="">
      <xdr:nvSpPr>
        <xdr:cNvPr id="15" name="Rectangle 14">
          <a:extLst>
            <a:ext uri="{FF2B5EF4-FFF2-40B4-BE49-F238E27FC236}">
              <a16:creationId xmlns:a16="http://schemas.microsoft.com/office/drawing/2014/main" id="{18D5199C-DE15-451B-AA50-174AE4BD57CA}"/>
            </a:ext>
          </a:extLst>
        </xdr:cNvPr>
        <xdr:cNvSpPr/>
      </xdr:nvSpPr>
      <xdr:spPr>
        <a:xfrm>
          <a:off x="114300" y="3190875"/>
          <a:ext cx="1724025" cy="59055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9</xdr:row>
      <xdr:rowOff>85725</xdr:rowOff>
    </xdr:from>
    <xdr:to>
      <xdr:col>3</xdr:col>
      <xdr:colOff>9525</xdr:colOff>
      <xdr:row>12</xdr:row>
      <xdr:rowOff>85724</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93C86ADB-B1B4-433A-A0BE-5F68A49EF072}"/>
            </a:ext>
          </a:extLst>
        </xdr:cNvPr>
        <xdr:cNvSpPr txBox="1"/>
      </xdr:nvSpPr>
      <xdr:spPr>
        <a:xfrm>
          <a:off x="123825" y="1800225"/>
          <a:ext cx="1714500"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rPr>
            <a:t>PATIENT</a:t>
          </a:r>
        </a:p>
        <a:p>
          <a:pPr algn="ctr"/>
          <a:r>
            <a:rPr lang="en-US" sz="1400" b="1">
              <a:solidFill>
                <a:srgbClr val="002060"/>
              </a:solidFill>
            </a:rPr>
            <a:t>DEMOGRAPHICS</a:t>
          </a:r>
        </a:p>
      </xdr:txBody>
    </xdr:sp>
    <xdr:clientData/>
  </xdr:twoCellAnchor>
  <xdr:twoCellAnchor>
    <xdr:from>
      <xdr:col>0</xdr:col>
      <xdr:colOff>123824</xdr:colOff>
      <xdr:row>13</xdr:row>
      <xdr:rowOff>47625</xdr:rowOff>
    </xdr:from>
    <xdr:to>
      <xdr:col>2</xdr:col>
      <xdr:colOff>609599</xdr:colOff>
      <xdr:row>16</xdr:row>
      <xdr:rowOff>9525</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9F54C784-8A12-455A-9BEB-0CA3BE370925}"/>
            </a:ext>
          </a:extLst>
        </xdr:cNvPr>
        <xdr:cNvSpPr txBox="1"/>
      </xdr:nvSpPr>
      <xdr:spPr>
        <a:xfrm>
          <a:off x="123824" y="2524125"/>
          <a:ext cx="17049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APPOINTMENT &amp;PATIENT VISITS</a:t>
          </a:r>
          <a:endParaRPr lang="en-US" sz="1400" b="1">
            <a:solidFill>
              <a:srgbClr val="002060"/>
            </a:solidFill>
          </a:endParaRPr>
        </a:p>
      </xdr:txBody>
    </xdr:sp>
    <xdr:clientData/>
  </xdr:twoCellAnchor>
  <xdr:twoCellAnchor>
    <xdr:from>
      <xdr:col>0</xdr:col>
      <xdr:colOff>123826</xdr:colOff>
      <xdr:row>20</xdr:row>
      <xdr:rowOff>66675</xdr:rowOff>
    </xdr:from>
    <xdr:to>
      <xdr:col>2</xdr:col>
      <xdr:colOff>600076</xdr:colOff>
      <xdr:row>23</xdr:row>
      <xdr:rowOff>66675</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0DC39C71-0DF6-4332-8EA5-E7165DB7EAA1}"/>
            </a:ext>
          </a:extLst>
        </xdr:cNvPr>
        <xdr:cNvSpPr txBox="1"/>
      </xdr:nvSpPr>
      <xdr:spPr>
        <a:xfrm>
          <a:off x="123826" y="3876675"/>
          <a:ext cx="1695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BILLING &amp; INSURANCES</a:t>
          </a:r>
          <a:endParaRPr lang="en-US" sz="1400" b="1">
            <a:solidFill>
              <a:srgbClr val="002060"/>
            </a:solidFill>
          </a:endParaRPr>
        </a:p>
      </xdr:txBody>
    </xdr:sp>
    <xdr:clientData/>
  </xdr:twoCellAnchor>
  <xdr:twoCellAnchor>
    <xdr:from>
      <xdr:col>0</xdr:col>
      <xdr:colOff>133350</xdr:colOff>
      <xdr:row>16</xdr:row>
      <xdr:rowOff>133350</xdr:rowOff>
    </xdr:from>
    <xdr:to>
      <xdr:col>3</xdr:col>
      <xdr:colOff>19050</xdr:colOff>
      <xdr:row>19</xdr:row>
      <xdr:rowOff>142874</xdr:rowOff>
    </xdr:to>
    <xdr:sp macro="" textlink="">
      <xdr:nvSpPr>
        <xdr:cNvPr id="20" name="TextBox 19">
          <a:hlinkClick xmlns:r="http://schemas.openxmlformats.org/officeDocument/2006/relationships" r:id="rId6"/>
          <a:extLst>
            <a:ext uri="{FF2B5EF4-FFF2-40B4-BE49-F238E27FC236}">
              <a16:creationId xmlns:a16="http://schemas.microsoft.com/office/drawing/2014/main" id="{6B3ECBF3-DB80-4482-9A73-C4A2E0898F87}"/>
            </a:ext>
          </a:extLst>
        </xdr:cNvPr>
        <xdr:cNvSpPr txBox="1"/>
      </xdr:nvSpPr>
      <xdr:spPr>
        <a:xfrm>
          <a:off x="133350" y="3181350"/>
          <a:ext cx="1714500"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PHYSICIANS &amp; STAFF PERFOMANCES</a:t>
          </a:r>
          <a:endParaRPr lang="en-US" sz="1400" b="1">
            <a:solidFill>
              <a:srgbClr val="002060"/>
            </a:solidFill>
          </a:endParaRPr>
        </a:p>
      </xdr:txBody>
    </xdr:sp>
    <xdr:clientData/>
  </xdr:twoCellAnchor>
  <xdr:twoCellAnchor>
    <xdr:from>
      <xdr:col>3</xdr:col>
      <xdr:colOff>295275</xdr:colOff>
      <xdr:row>20</xdr:row>
      <xdr:rowOff>152400</xdr:rowOff>
    </xdr:from>
    <xdr:to>
      <xdr:col>9</xdr:col>
      <xdr:colOff>352425</xdr:colOff>
      <xdr:row>29</xdr:row>
      <xdr:rowOff>190499</xdr:rowOff>
    </xdr:to>
    <xdr:graphicFrame macro="">
      <xdr:nvGraphicFramePr>
        <xdr:cNvPr id="24" name="Chart 2">
          <a:extLst>
            <a:ext uri="{FF2B5EF4-FFF2-40B4-BE49-F238E27FC236}">
              <a16:creationId xmlns:a16="http://schemas.microsoft.com/office/drawing/2014/main" id="{BFF41B53-A8F0-9497-8FCB-4D9EB31DB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276114</xdr:colOff>
      <xdr:row>21</xdr:row>
      <xdr:rowOff>7212</xdr:rowOff>
    </xdr:from>
    <xdr:to>
      <xdr:col>20</xdr:col>
      <xdr:colOff>314324</xdr:colOff>
      <xdr:row>29</xdr:row>
      <xdr:rowOff>114300</xdr:rowOff>
    </xdr:to>
    <xdr:graphicFrame macro="">
      <xdr:nvGraphicFramePr>
        <xdr:cNvPr id="25" name="Chart 24">
          <a:extLst>
            <a:ext uri="{FF2B5EF4-FFF2-40B4-BE49-F238E27FC236}">
              <a16:creationId xmlns:a16="http://schemas.microsoft.com/office/drawing/2014/main" id="{4B05CF3C-3832-43EA-917E-78537EB8F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522404</xdr:colOff>
      <xdr:row>8</xdr:row>
      <xdr:rowOff>95249</xdr:rowOff>
    </xdr:from>
    <xdr:to>
      <xdr:col>15</xdr:col>
      <xdr:colOff>150548</xdr:colOff>
      <xdr:row>18</xdr:row>
      <xdr:rowOff>95250</xdr:rowOff>
    </xdr:to>
    <xdr:sp macro="" textlink="">
      <xdr:nvSpPr>
        <xdr:cNvPr id="26" name="Rectangle 25">
          <a:extLst>
            <a:ext uri="{FF2B5EF4-FFF2-40B4-BE49-F238E27FC236}">
              <a16:creationId xmlns:a16="http://schemas.microsoft.com/office/drawing/2014/main" id="{A4268F60-52BD-9E74-DC54-1AE375CD79BD}"/>
            </a:ext>
          </a:extLst>
        </xdr:cNvPr>
        <xdr:cNvSpPr/>
      </xdr:nvSpPr>
      <xdr:spPr>
        <a:xfrm>
          <a:off x="5399204" y="1619249"/>
          <a:ext cx="3895344" cy="190500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503186</xdr:colOff>
      <xdr:row>8</xdr:row>
      <xdr:rowOff>85724</xdr:rowOff>
    </xdr:from>
    <xdr:to>
      <xdr:col>12</xdr:col>
      <xdr:colOff>238125</xdr:colOff>
      <xdr:row>10</xdr:row>
      <xdr:rowOff>70484</xdr:rowOff>
    </xdr:to>
    <xdr:sp macro="" textlink="">
      <xdr:nvSpPr>
        <xdr:cNvPr id="10" name="TextBox 9">
          <a:extLst>
            <a:ext uri="{FF2B5EF4-FFF2-40B4-BE49-F238E27FC236}">
              <a16:creationId xmlns:a16="http://schemas.microsoft.com/office/drawing/2014/main" id="{2C6690FF-D8FB-4638-AE04-7E79BFB8821E}"/>
            </a:ext>
          </a:extLst>
        </xdr:cNvPr>
        <xdr:cNvSpPr txBox="1"/>
      </xdr:nvSpPr>
      <xdr:spPr>
        <a:xfrm>
          <a:off x="5379986" y="1609724"/>
          <a:ext cx="217333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91440" rtlCol="0" anchor="ctr"/>
        <a:lstStyle/>
        <a:p>
          <a:pPr algn="ctr"/>
          <a:r>
            <a:rPr lang="en-US" sz="1800" b="1"/>
            <a:t>Top</a:t>
          </a:r>
          <a:r>
            <a:rPr lang="en-US" sz="1800" b="1" baseline="0"/>
            <a:t> 5 Doctor Ratings</a:t>
          </a:r>
          <a:endParaRPr lang="en-US" sz="1800" b="1"/>
        </a:p>
      </xdr:txBody>
    </xdr:sp>
    <xdr:clientData/>
  </xdr:twoCellAnchor>
  <xdr:twoCellAnchor>
    <xdr:from>
      <xdr:col>8</xdr:col>
      <xdr:colOff>561975</xdr:colOff>
      <xdr:row>9</xdr:row>
      <xdr:rowOff>190499</xdr:rowOff>
    </xdr:from>
    <xdr:to>
      <xdr:col>15</xdr:col>
      <xdr:colOff>38100</xdr:colOff>
      <xdr:row>18</xdr:row>
      <xdr:rowOff>114300</xdr:rowOff>
    </xdr:to>
    <xdr:graphicFrame macro="">
      <xdr:nvGraphicFramePr>
        <xdr:cNvPr id="27" name="Chart 26">
          <a:extLst>
            <a:ext uri="{FF2B5EF4-FFF2-40B4-BE49-F238E27FC236}">
              <a16:creationId xmlns:a16="http://schemas.microsoft.com/office/drawing/2014/main" id="{07F9DCBE-A9D7-4A33-9143-493B16F1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xdr:colOff>
      <xdr:row>0</xdr:row>
      <xdr:rowOff>0</xdr:rowOff>
    </xdr:from>
    <xdr:to>
      <xdr:col>21</xdr:col>
      <xdr:colOff>57148</xdr:colOff>
      <xdr:row>33</xdr:row>
      <xdr:rowOff>152400</xdr:rowOff>
    </xdr:to>
    <xdr:sp macro="" textlink="">
      <xdr:nvSpPr>
        <xdr:cNvPr id="2" name="Rectangle 1">
          <a:extLst>
            <a:ext uri="{FF2B5EF4-FFF2-40B4-BE49-F238E27FC236}">
              <a16:creationId xmlns:a16="http://schemas.microsoft.com/office/drawing/2014/main" id="{D4E37D08-BCAD-40BD-B6B4-A77459FF55B2}"/>
            </a:ext>
          </a:extLst>
        </xdr:cNvPr>
        <xdr:cNvSpPr/>
      </xdr:nvSpPr>
      <xdr:spPr>
        <a:xfrm>
          <a:off x="1962149" y="0"/>
          <a:ext cx="10896599" cy="64389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406911</xdr:colOff>
      <xdr:row>0</xdr:row>
      <xdr:rowOff>133350</xdr:rowOff>
    </xdr:from>
    <xdr:to>
      <xdr:col>20</xdr:col>
      <xdr:colOff>390524</xdr:colOff>
      <xdr:row>3</xdr:row>
      <xdr:rowOff>47625</xdr:rowOff>
    </xdr:to>
    <xdr:sp macro="" textlink="">
      <xdr:nvSpPr>
        <xdr:cNvPr id="3" name="TextBox 2">
          <a:extLst>
            <a:ext uri="{FF2B5EF4-FFF2-40B4-BE49-F238E27FC236}">
              <a16:creationId xmlns:a16="http://schemas.microsoft.com/office/drawing/2014/main" id="{7C1387D0-D493-46EE-B08F-C8AD4376AE0F}"/>
            </a:ext>
          </a:extLst>
        </xdr:cNvPr>
        <xdr:cNvSpPr txBox="1"/>
      </xdr:nvSpPr>
      <xdr:spPr>
        <a:xfrm>
          <a:off x="2235711" y="133350"/>
          <a:ext cx="10346813" cy="485775"/>
        </a:xfrm>
        <a:prstGeom prst="rect">
          <a:avLst/>
        </a:prstGeom>
        <a:noFill/>
        <a:ln w="28575" cmpd="sng">
          <a:solidFill>
            <a:srgbClr val="002060"/>
          </a:solidFill>
          <a:prstDash val="lg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Healthcare &amp; Patient Data</a:t>
          </a:r>
        </a:p>
      </xdr:txBody>
    </xdr:sp>
    <xdr:clientData/>
  </xdr:twoCellAnchor>
  <xdr:twoCellAnchor>
    <xdr:from>
      <xdr:col>3</xdr:col>
      <xdr:colOff>246179</xdr:colOff>
      <xdr:row>19</xdr:row>
      <xdr:rowOff>9525</xdr:rowOff>
    </xdr:from>
    <xdr:to>
      <xdr:col>9</xdr:col>
      <xdr:colOff>483923</xdr:colOff>
      <xdr:row>29</xdr:row>
      <xdr:rowOff>134493</xdr:rowOff>
    </xdr:to>
    <xdr:sp macro="" textlink="">
      <xdr:nvSpPr>
        <xdr:cNvPr id="4" name="Rectangle 3">
          <a:extLst>
            <a:ext uri="{FF2B5EF4-FFF2-40B4-BE49-F238E27FC236}">
              <a16:creationId xmlns:a16="http://schemas.microsoft.com/office/drawing/2014/main" id="{A7D12A82-D6CC-4344-A6FE-7E931E82DE23}"/>
            </a:ext>
          </a:extLst>
        </xdr:cNvPr>
        <xdr:cNvSpPr/>
      </xdr:nvSpPr>
      <xdr:spPr>
        <a:xfrm>
          <a:off x="2074979" y="3629025"/>
          <a:ext cx="3895344" cy="202996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544461</xdr:colOff>
      <xdr:row>4</xdr:row>
      <xdr:rowOff>104776</xdr:rowOff>
    </xdr:from>
    <xdr:to>
      <xdr:col>20</xdr:col>
      <xdr:colOff>266700</xdr:colOff>
      <xdr:row>8</xdr:row>
      <xdr:rowOff>9526</xdr:rowOff>
    </xdr:to>
    <mc:AlternateContent xmlns:mc="http://schemas.openxmlformats.org/markup-compatibility/2006" xmlns:a14="http://schemas.microsoft.com/office/drawing/2010/main">
      <mc:Choice Requires="a14">
        <xdr:graphicFrame macro="">
          <xdr:nvGraphicFramePr>
            <xdr:cNvPr id="5" name="Department 3">
              <a:extLst>
                <a:ext uri="{FF2B5EF4-FFF2-40B4-BE49-F238E27FC236}">
                  <a16:creationId xmlns:a16="http://schemas.microsoft.com/office/drawing/2014/main" id="{1139162C-2AEA-4847-B669-690DE3A299CF}"/>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2373261" y="866776"/>
              <a:ext cx="1008543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279399</xdr:colOff>
      <xdr:row>19</xdr:row>
      <xdr:rowOff>32475</xdr:rowOff>
    </xdr:from>
    <xdr:to>
      <xdr:col>9</xdr:col>
      <xdr:colOff>259435</xdr:colOff>
      <xdr:row>20</xdr:row>
      <xdr:rowOff>180975</xdr:rowOff>
    </xdr:to>
    <xdr:sp macro="" textlink="">
      <xdr:nvSpPr>
        <xdr:cNvPr id="6" name="TextBox 5">
          <a:extLst>
            <a:ext uri="{FF2B5EF4-FFF2-40B4-BE49-F238E27FC236}">
              <a16:creationId xmlns:a16="http://schemas.microsoft.com/office/drawing/2014/main" id="{340771C4-63A9-4783-9120-6014CDB89117}"/>
            </a:ext>
          </a:extLst>
        </xdr:cNvPr>
        <xdr:cNvSpPr txBox="1"/>
      </xdr:nvSpPr>
      <xdr:spPr>
        <a:xfrm>
          <a:off x="2108199" y="3651975"/>
          <a:ext cx="3637636" cy="33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Totale</a:t>
          </a:r>
          <a:r>
            <a:rPr lang="en-US" sz="1800" b="1" baseline="0"/>
            <a:t> Bill vs Paid Bill</a:t>
          </a:r>
          <a:endParaRPr lang="en-US" sz="1800" b="1"/>
        </a:p>
      </xdr:txBody>
    </xdr:sp>
    <xdr:clientData/>
  </xdr:twoCellAnchor>
  <xdr:twoCellAnchor>
    <xdr:from>
      <xdr:col>14</xdr:col>
      <xdr:colOff>169431</xdr:colOff>
      <xdr:row>19</xdr:row>
      <xdr:rowOff>17510</xdr:rowOff>
    </xdr:from>
    <xdr:to>
      <xdr:col>20</xdr:col>
      <xdr:colOff>410450</xdr:colOff>
      <xdr:row>29</xdr:row>
      <xdr:rowOff>142874</xdr:rowOff>
    </xdr:to>
    <xdr:sp macro="" textlink="">
      <xdr:nvSpPr>
        <xdr:cNvPr id="7" name="Rectangle 6">
          <a:extLst>
            <a:ext uri="{FF2B5EF4-FFF2-40B4-BE49-F238E27FC236}">
              <a16:creationId xmlns:a16="http://schemas.microsoft.com/office/drawing/2014/main" id="{1CA6D127-CCA4-4876-8047-9FC2B6FE2ED2}"/>
            </a:ext>
          </a:extLst>
        </xdr:cNvPr>
        <xdr:cNvSpPr/>
      </xdr:nvSpPr>
      <xdr:spPr>
        <a:xfrm>
          <a:off x="8703831" y="3637010"/>
          <a:ext cx="3898619" cy="2030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200025</xdr:colOff>
      <xdr:row>19</xdr:row>
      <xdr:rowOff>9523</xdr:rowOff>
    </xdr:from>
    <xdr:to>
      <xdr:col>20</xdr:col>
      <xdr:colOff>342900</xdr:colOff>
      <xdr:row>21</xdr:row>
      <xdr:rowOff>38100</xdr:rowOff>
    </xdr:to>
    <xdr:sp macro="" textlink="">
      <xdr:nvSpPr>
        <xdr:cNvPr id="8" name="TextBox 7">
          <a:extLst>
            <a:ext uri="{FF2B5EF4-FFF2-40B4-BE49-F238E27FC236}">
              <a16:creationId xmlns:a16="http://schemas.microsoft.com/office/drawing/2014/main" id="{A2C4CF7F-2388-4D27-A000-CCCF1B78E6D8}"/>
            </a:ext>
          </a:extLst>
        </xdr:cNvPr>
        <xdr:cNvSpPr txBox="1"/>
      </xdr:nvSpPr>
      <xdr:spPr>
        <a:xfrm>
          <a:off x="8734425" y="3629023"/>
          <a:ext cx="3800475" cy="409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Outstanding Amount by Provider</a:t>
          </a:r>
        </a:p>
      </xdr:txBody>
    </xdr:sp>
    <xdr:clientData/>
  </xdr:twoCellAnchor>
  <xdr:twoCellAnchor editAs="oneCell">
    <xdr:from>
      <xdr:col>0</xdr:col>
      <xdr:colOff>314325</xdr:colOff>
      <xdr:row>0</xdr:row>
      <xdr:rowOff>171450</xdr:rowOff>
    </xdr:from>
    <xdr:to>
      <xdr:col>2</xdr:col>
      <xdr:colOff>314325</xdr:colOff>
      <xdr:row>7</xdr:row>
      <xdr:rowOff>57150</xdr:rowOff>
    </xdr:to>
    <xdr:pic>
      <xdr:nvPicPr>
        <xdr:cNvPr id="9" name="Graphic 8" descr="Medical">
          <a:extLst>
            <a:ext uri="{FF2B5EF4-FFF2-40B4-BE49-F238E27FC236}">
              <a16:creationId xmlns:a16="http://schemas.microsoft.com/office/drawing/2014/main" id="{33EEA1CC-4CF7-4F15-9899-81A872361C0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4325" y="171450"/>
          <a:ext cx="1219200" cy="1219200"/>
        </a:xfrm>
        <a:prstGeom prst="rect">
          <a:avLst/>
        </a:prstGeom>
      </xdr:spPr>
    </xdr:pic>
    <xdr:clientData/>
  </xdr:twoCellAnchor>
  <xdr:twoCellAnchor>
    <xdr:from>
      <xdr:col>0</xdr:col>
      <xdr:colOff>114299</xdr:colOff>
      <xdr:row>9</xdr:row>
      <xdr:rowOff>142875</xdr:rowOff>
    </xdr:from>
    <xdr:to>
      <xdr:col>3</xdr:col>
      <xdr:colOff>28574</xdr:colOff>
      <xdr:row>12</xdr:row>
      <xdr:rowOff>85725</xdr:rowOff>
    </xdr:to>
    <xdr:sp macro="" textlink="">
      <xdr:nvSpPr>
        <xdr:cNvPr id="10" name="Rectangle 9">
          <a:extLst>
            <a:ext uri="{FF2B5EF4-FFF2-40B4-BE49-F238E27FC236}">
              <a16:creationId xmlns:a16="http://schemas.microsoft.com/office/drawing/2014/main" id="{EE9FC9E9-5DD1-4D4E-BF6E-3CF8CE5CD299}"/>
            </a:ext>
          </a:extLst>
        </xdr:cNvPr>
        <xdr:cNvSpPr/>
      </xdr:nvSpPr>
      <xdr:spPr>
        <a:xfrm>
          <a:off x="114299" y="1857375"/>
          <a:ext cx="1743075" cy="51435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13</xdr:row>
      <xdr:rowOff>19050</xdr:rowOff>
    </xdr:from>
    <xdr:to>
      <xdr:col>3</xdr:col>
      <xdr:colOff>19050</xdr:colOff>
      <xdr:row>16</xdr:row>
      <xdr:rowOff>9525</xdr:rowOff>
    </xdr:to>
    <xdr:sp macro="" textlink="">
      <xdr:nvSpPr>
        <xdr:cNvPr id="11" name="Rectangle 10">
          <a:extLst>
            <a:ext uri="{FF2B5EF4-FFF2-40B4-BE49-F238E27FC236}">
              <a16:creationId xmlns:a16="http://schemas.microsoft.com/office/drawing/2014/main" id="{21C126DB-7F75-4245-A66E-E68D05221DA9}"/>
            </a:ext>
          </a:extLst>
        </xdr:cNvPr>
        <xdr:cNvSpPr/>
      </xdr:nvSpPr>
      <xdr:spPr>
        <a:xfrm>
          <a:off x="114300" y="2495550"/>
          <a:ext cx="1733550" cy="5619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20</xdr:row>
      <xdr:rowOff>104775</xdr:rowOff>
    </xdr:from>
    <xdr:to>
      <xdr:col>3</xdr:col>
      <xdr:colOff>9525</xdr:colOff>
      <xdr:row>23</xdr:row>
      <xdr:rowOff>19050</xdr:rowOff>
    </xdr:to>
    <xdr:sp macro="" textlink="">
      <xdr:nvSpPr>
        <xdr:cNvPr id="12" name="Rectangle 11">
          <a:extLst>
            <a:ext uri="{FF2B5EF4-FFF2-40B4-BE49-F238E27FC236}">
              <a16:creationId xmlns:a16="http://schemas.microsoft.com/office/drawing/2014/main" id="{02688BA9-A83E-4EF6-930D-5F6D77CAAFC8}"/>
            </a:ext>
          </a:extLst>
        </xdr:cNvPr>
        <xdr:cNvSpPr/>
      </xdr:nvSpPr>
      <xdr:spPr>
        <a:xfrm>
          <a:off x="104775" y="3914775"/>
          <a:ext cx="1733550" cy="485775"/>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16</xdr:row>
      <xdr:rowOff>142875</xdr:rowOff>
    </xdr:from>
    <xdr:to>
      <xdr:col>3</xdr:col>
      <xdr:colOff>9525</xdr:colOff>
      <xdr:row>19</xdr:row>
      <xdr:rowOff>161925</xdr:rowOff>
    </xdr:to>
    <xdr:sp macro="" textlink="">
      <xdr:nvSpPr>
        <xdr:cNvPr id="13" name="Rectangle 12">
          <a:extLst>
            <a:ext uri="{FF2B5EF4-FFF2-40B4-BE49-F238E27FC236}">
              <a16:creationId xmlns:a16="http://schemas.microsoft.com/office/drawing/2014/main" id="{A8F77F6B-021C-449E-994E-512CBCA64952}"/>
            </a:ext>
          </a:extLst>
        </xdr:cNvPr>
        <xdr:cNvSpPr/>
      </xdr:nvSpPr>
      <xdr:spPr>
        <a:xfrm>
          <a:off x="114300" y="3190875"/>
          <a:ext cx="1724025" cy="59055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9</xdr:row>
      <xdr:rowOff>85725</xdr:rowOff>
    </xdr:from>
    <xdr:to>
      <xdr:col>3</xdr:col>
      <xdr:colOff>9525</xdr:colOff>
      <xdr:row>12</xdr:row>
      <xdr:rowOff>85724</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6FCE1856-14EE-4D1C-969E-C7566A84CAFE}"/>
            </a:ext>
          </a:extLst>
        </xdr:cNvPr>
        <xdr:cNvSpPr txBox="1"/>
      </xdr:nvSpPr>
      <xdr:spPr>
        <a:xfrm>
          <a:off x="123825" y="1800225"/>
          <a:ext cx="1714500"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rPr>
            <a:t>PATIENT</a:t>
          </a:r>
        </a:p>
        <a:p>
          <a:pPr algn="ctr"/>
          <a:r>
            <a:rPr lang="en-US" sz="1400" b="1">
              <a:solidFill>
                <a:srgbClr val="002060"/>
              </a:solidFill>
            </a:rPr>
            <a:t>DEMOGRAPHICS</a:t>
          </a:r>
        </a:p>
      </xdr:txBody>
    </xdr:sp>
    <xdr:clientData/>
  </xdr:twoCellAnchor>
  <xdr:twoCellAnchor>
    <xdr:from>
      <xdr:col>0</xdr:col>
      <xdr:colOff>123824</xdr:colOff>
      <xdr:row>13</xdr:row>
      <xdr:rowOff>47625</xdr:rowOff>
    </xdr:from>
    <xdr:to>
      <xdr:col>2</xdr:col>
      <xdr:colOff>609599</xdr:colOff>
      <xdr:row>16</xdr:row>
      <xdr:rowOff>9525</xdr:rowOff>
    </xdr:to>
    <xdr:sp macro="" textlink="">
      <xdr:nvSpPr>
        <xdr:cNvPr id="16" name="TextBox 15">
          <a:hlinkClick xmlns:r="http://schemas.openxmlformats.org/officeDocument/2006/relationships" r:id="rId4"/>
          <a:extLst>
            <a:ext uri="{FF2B5EF4-FFF2-40B4-BE49-F238E27FC236}">
              <a16:creationId xmlns:a16="http://schemas.microsoft.com/office/drawing/2014/main" id="{21D2F074-CA8E-42C9-A388-07404F2F83E9}"/>
            </a:ext>
          </a:extLst>
        </xdr:cNvPr>
        <xdr:cNvSpPr txBox="1"/>
      </xdr:nvSpPr>
      <xdr:spPr>
        <a:xfrm>
          <a:off x="123824" y="2524125"/>
          <a:ext cx="17049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APPOINTMENT &amp;PATIENT VISITS</a:t>
          </a:r>
          <a:endParaRPr lang="en-US" sz="1400" b="1">
            <a:solidFill>
              <a:srgbClr val="002060"/>
            </a:solidFill>
          </a:endParaRPr>
        </a:p>
      </xdr:txBody>
    </xdr:sp>
    <xdr:clientData/>
  </xdr:twoCellAnchor>
  <xdr:twoCellAnchor>
    <xdr:from>
      <xdr:col>0</xdr:col>
      <xdr:colOff>123826</xdr:colOff>
      <xdr:row>20</xdr:row>
      <xdr:rowOff>66675</xdr:rowOff>
    </xdr:from>
    <xdr:to>
      <xdr:col>2</xdr:col>
      <xdr:colOff>600076</xdr:colOff>
      <xdr:row>23</xdr:row>
      <xdr:rowOff>66675</xdr:rowOff>
    </xdr:to>
    <xdr:sp macro="" textlink="">
      <xdr:nvSpPr>
        <xdr:cNvPr id="17" name="TextBox 16">
          <a:hlinkClick xmlns:r="http://schemas.openxmlformats.org/officeDocument/2006/relationships" r:id="rId5"/>
          <a:extLst>
            <a:ext uri="{FF2B5EF4-FFF2-40B4-BE49-F238E27FC236}">
              <a16:creationId xmlns:a16="http://schemas.microsoft.com/office/drawing/2014/main" id="{5F538B91-92AE-4295-811A-4FCE232F9680}"/>
            </a:ext>
          </a:extLst>
        </xdr:cNvPr>
        <xdr:cNvSpPr txBox="1"/>
      </xdr:nvSpPr>
      <xdr:spPr>
        <a:xfrm>
          <a:off x="123826" y="3876675"/>
          <a:ext cx="1695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BILLING &amp; INSURANCES</a:t>
          </a:r>
          <a:endParaRPr lang="en-US" sz="1400" b="1">
            <a:solidFill>
              <a:srgbClr val="002060"/>
            </a:solidFill>
          </a:endParaRPr>
        </a:p>
      </xdr:txBody>
    </xdr:sp>
    <xdr:clientData/>
  </xdr:twoCellAnchor>
  <xdr:twoCellAnchor>
    <xdr:from>
      <xdr:col>0</xdr:col>
      <xdr:colOff>133350</xdr:colOff>
      <xdr:row>16</xdr:row>
      <xdr:rowOff>133350</xdr:rowOff>
    </xdr:from>
    <xdr:to>
      <xdr:col>3</xdr:col>
      <xdr:colOff>19050</xdr:colOff>
      <xdr:row>19</xdr:row>
      <xdr:rowOff>142874</xdr:rowOff>
    </xdr:to>
    <xdr:sp macro="" textlink="">
      <xdr:nvSpPr>
        <xdr:cNvPr id="18" name="TextBox 17">
          <a:hlinkClick xmlns:r="http://schemas.openxmlformats.org/officeDocument/2006/relationships" r:id="rId6"/>
          <a:extLst>
            <a:ext uri="{FF2B5EF4-FFF2-40B4-BE49-F238E27FC236}">
              <a16:creationId xmlns:a16="http://schemas.microsoft.com/office/drawing/2014/main" id="{10BB7680-E664-4DE6-B53B-A052F2EDC7D8}"/>
            </a:ext>
          </a:extLst>
        </xdr:cNvPr>
        <xdr:cNvSpPr txBox="1"/>
      </xdr:nvSpPr>
      <xdr:spPr>
        <a:xfrm>
          <a:off x="133350" y="3181350"/>
          <a:ext cx="1714500"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2060"/>
              </a:solidFill>
              <a:latin typeface="+mn-lt"/>
              <a:ea typeface="+mn-ea"/>
              <a:cs typeface="+mn-cs"/>
            </a:rPr>
            <a:t>PHYSICIANS &amp; STAFF PERFOMANCES</a:t>
          </a:r>
          <a:endParaRPr lang="en-US" sz="1400" b="1">
            <a:solidFill>
              <a:srgbClr val="002060"/>
            </a:solidFill>
          </a:endParaRPr>
        </a:p>
      </xdr:txBody>
    </xdr:sp>
    <xdr:clientData/>
  </xdr:twoCellAnchor>
  <xdr:twoCellAnchor>
    <xdr:from>
      <xdr:col>8</xdr:col>
      <xdr:colOff>522404</xdr:colOff>
      <xdr:row>8</xdr:row>
      <xdr:rowOff>95249</xdr:rowOff>
    </xdr:from>
    <xdr:to>
      <xdr:col>15</xdr:col>
      <xdr:colOff>150548</xdr:colOff>
      <xdr:row>18</xdr:row>
      <xdr:rowOff>95250</xdr:rowOff>
    </xdr:to>
    <xdr:sp macro="" textlink="">
      <xdr:nvSpPr>
        <xdr:cNvPr id="21" name="Rectangle 20">
          <a:extLst>
            <a:ext uri="{FF2B5EF4-FFF2-40B4-BE49-F238E27FC236}">
              <a16:creationId xmlns:a16="http://schemas.microsoft.com/office/drawing/2014/main" id="{73E5380B-3C05-47DF-9E41-83AE0E36495B}"/>
            </a:ext>
          </a:extLst>
        </xdr:cNvPr>
        <xdr:cNvSpPr/>
      </xdr:nvSpPr>
      <xdr:spPr>
        <a:xfrm>
          <a:off x="5399204" y="1619249"/>
          <a:ext cx="3895344" cy="190500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503186</xdr:colOff>
      <xdr:row>8</xdr:row>
      <xdr:rowOff>85724</xdr:rowOff>
    </xdr:from>
    <xdr:to>
      <xdr:col>13</xdr:col>
      <xdr:colOff>247650</xdr:colOff>
      <xdr:row>10</xdr:row>
      <xdr:rowOff>70484</xdr:rowOff>
    </xdr:to>
    <xdr:sp macro="" textlink="">
      <xdr:nvSpPr>
        <xdr:cNvPr id="22" name="TextBox 21">
          <a:extLst>
            <a:ext uri="{FF2B5EF4-FFF2-40B4-BE49-F238E27FC236}">
              <a16:creationId xmlns:a16="http://schemas.microsoft.com/office/drawing/2014/main" id="{1B2CCD78-C895-4482-8E1A-3676318672E5}"/>
            </a:ext>
          </a:extLst>
        </xdr:cNvPr>
        <xdr:cNvSpPr txBox="1"/>
      </xdr:nvSpPr>
      <xdr:spPr>
        <a:xfrm>
          <a:off x="5379986" y="1609724"/>
          <a:ext cx="279246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91440" rtlCol="0" anchor="ctr"/>
        <a:lstStyle/>
        <a:p>
          <a:pPr algn="ctr"/>
          <a:r>
            <a:rPr lang="en-US" sz="1800" b="1"/>
            <a:t>Claims Denied by Provider</a:t>
          </a:r>
        </a:p>
      </xdr:txBody>
    </xdr:sp>
    <xdr:clientData/>
  </xdr:twoCellAnchor>
  <xdr:twoCellAnchor>
    <xdr:from>
      <xdr:col>3</xdr:col>
      <xdr:colOff>247650</xdr:colOff>
      <xdr:row>20</xdr:row>
      <xdr:rowOff>171450</xdr:rowOff>
    </xdr:from>
    <xdr:to>
      <xdr:col>9</xdr:col>
      <xdr:colOff>323850</xdr:colOff>
      <xdr:row>29</xdr:row>
      <xdr:rowOff>133350</xdr:rowOff>
    </xdr:to>
    <xdr:graphicFrame macro="">
      <xdr:nvGraphicFramePr>
        <xdr:cNvPr id="24" name="Chart 23">
          <a:extLst>
            <a:ext uri="{FF2B5EF4-FFF2-40B4-BE49-F238E27FC236}">
              <a16:creationId xmlns:a16="http://schemas.microsoft.com/office/drawing/2014/main" id="{43D24F16-C932-420E-9838-4916540D7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180976</xdr:colOff>
      <xdr:row>20</xdr:row>
      <xdr:rowOff>114300</xdr:rowOff>
    </xdr:from>
    <xdr:to>
      <xdr:col>20</xdr:col>
      <xdr:colOff>428626</xdr:colOff>
      <xdr:row>30</xdr:row>
      <xdr:rowOff>38100</xdr:rowOff>
    </xdr:to>
    <xdr:graphicFrame macro="">
      <xdr:nvGraphicFramePr>
        <xdr:cNvPr id="25" name="Chart 24">
          <a:extLst>
            <a:ext uri="{FF2B5EF4-FFF2-40B4-BE49-F238E27FC236}">
              <a16:creationId xmlns:a16="http://schemas.microsoft.com/office/drawing/2014/main" id="{571830E5-8FB5-4B03-AE2D-0817CE1CF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84253</xdr:colOff>
      <xdr:row>10</xdr:row>
      <xdr:rowOff>47624</xdr:rowOff>
    </xdr:from>
    <xdr:to>
      <xdr:col>15</xdr:col>
      <xdr:colOff>47624</xdr:colOff>
      <xdr:row>18</xdr:row>
      <xdr:rowOff>161925</xdr:rowOff>
    </xdr:to>
    <xdr:graphicFrame macro="">
      <xdr:nvGraphicFramePr>
        <xdr:cNvPr id="26" name="Chart 25">
          <a:extLst>
            <a:ext uri="{FF2B5EF4-FFF2-40B4-BE49-F238E27FC236}">
              <a16:creationId xmlns:a16="http://schemas.microsoft.com/office/drawing/2014/main" id="{93110520-0370-435E-ACA2-8477B6A64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2.56548553241" createdVersion="8" refreshedVersion="8" minRefreshableVersion="3" recordCount="100" xr:uid="{4A0EFDE4-4FE0-4721-952E-3FA11B5E4F87}">
  <cacheSource type="worksheet">
    <worksheetSource name="Table1"/>
  </cacheSource>
  <cacheFields count="26">
    <cacheField name="Patient ID" numFmtId="0">
      <sharedItems/>
    </cacheField>
    <cacheField name="Full Name" numFmtId="0">
      <sharedItems count="100">
        <s v="Rachel James"/>
        <s v="Jordan Weber"/>
        <s v="David Brown"/>
        <s v="Joshua Turner"/>
        <s v="Antonio Baxter"/>
        <s v="Terry Carr"/>
        <s v="Anthony Marshall"/>
        <s v="Elizabeth Hernandez"/>
        <s v="Donald Campbell"/>
        <s v="Brian Cole"/>
        <s v="Michelle Jones"/>
        <s v="Mark Brown"/>
        <s v="Ryan Cook"/>
        <s v="Michele Heath"/>
        <s v="Sean Castillo"/>
        <s v="Terry Gregory"/>
        <s v="Katherine Davis"/>
        <s v="Bethany Jones"/>
        <s v="Miguel Adams"/>
        <s v="Mr. Thomas Brown"/>
        <s v="Regina Diaz"/>
        <s v="Robert Morrison"/>
        <s v="Robert Chavez"/>
        <s v="Courtney Cox"/>
        <s v="Jared Nguyen"/>
        <s v="Victoria Garcia"/>
        <s v="Bobby Johnson"/>
        <s v="Alicia Berger"/>
        <s v="Crystal Evans"/>
        <s v="Melissa Martinez"/>
        <s v="Daniel Schneider"/>
        <s v="Nicole Parrish"/>
        <s v="Jacob Shepherd"/>
        <s v="Erica Fuller"/>
        <s v="Julie Turner"/>
        <s v="Timothy Alexander"/>
        <s v="Robert Crawford"/>
        <s v="Courtney Fuller"/>
        <s v="Amy Collins"/>
        <s v="Dennis Kelley"/>
        <s v="Tara Hawkins"/>
        <s v="Adam Thomas"/>
        <s v="Mr. James Kennedy"/>
        <s v="Allison Foster"/>
        <s v="Raymond Murphy"/>
        <s v="Dr. Jeremiah Williams"/>
        <s v="Joseph Baird"/>
        <s v="James Pearson"/>
        <s v="Scott Baker"/>
        <s v="Elizabeth Lynn"/>
        <s v="Jonathan Castaneda"/>
        <s v="Melissa Torres"/>
        <s v="Ronnie Gardner"/>
        <s v="Karla Jones"/>
        <s v="Jason Wilson"/>
        <s v="Ryan Robertson"/>
        <s v="Cathy Hernandez"/>
        <s v="Joshua Nicholson"/>
        <s v="Tyler Lopez"/>
        <s v="Melissa Hobbs"/>
        <s v="Kathryn Barnett"/>
        <s v="Jacob Gray"/>
        <s v="Amy Walton"/>
        <s v="Chris Thompson"/>
        <s v="Misty Hernandez"/>
        <s v="Laura Griffith"/>
        <s v="Jesse Miller"/>
        <s v="Nicholas Brown"/>
        <s v="Kyle Tyler"/>
        <s v="Johnathan Donovan"/>
        <s v="Emily Dalton"/>
        <s v="Craig Kirk"/>
        <s v="Joseph Mccarthy"/>
        <s v="Christina Bailey"/>
        <s v="Gregory Wells"/>
        <s v="Daniel Woods"/>
        <s v="Susan Martinez"/>
        <s v="Olivia Bradley"/>
        <s v="Thomas Schroeder"/>
        <s v="Lisa Blair"/>
        <s v="Annette Harding"/>
        <s v="Jeremy Mccarthy"/>
        <s v="Brenda Green"/>
        <s v="Jonathan Key"/>
        <s v="Dennis Johnson"/>
        <s v="Margaret Petersen"/>
        <s v="Amy Wu"/>
        <s v="Rachel Wheeler"/>
        <s v="Mrs. Jennifer Romero DDS"/>
        <s v="Randy Bennett"/>
        <s v="Stacie Price"/>
        <s v="Colleen Anderson"/>
        <s v="Randall Petersen"/>
        <s v="Angela Thompson"/>
        <s v="Kevin Turner"/>
        <s v="James Snyder"/>
        <s v="Christopher Nichols"/>
        <s v="Robert Miller"/>
        <s v="Jacqueline Olsen"/>
        <s v="Cindy Williams"/>
      </sharedItems>
    </cacheField>
    <cacheField name="Gender" numFmtId="0">
      <sharedItems count="3">
        <s v="Other"/>
        <s v="Male"/>
        <s v="Female"/>
      </sharedItems>
    </cacheField>
    <cacheField name="Age" numFmtId="0">
      <sharedItems containsSemiMixedTypes="0" containsString="0" containsNumber="1" containsInteger="1" minValue="18" maxValue="82"/>
    </cacheField>
    <cacheField name="Age group" numFmtId="0">
      <sharedItems count="5">
        <s v="60-74"/>
        <s v="18-29"/>
        <s v="75+"/>
        <s v="45-59"/>
        <s v="30-44"/>
      </sharedItems>
    </cacheField>
    <cacheField name="Visit Type" numFmtId="0">
      <sharedItems/>
    </cacheField>
    <cacheField name="Appointment Date" numFmtId="164">
      <sharedItems containsSemiMixedTypes="0" containsNonDate="0" containsDate="1" containsString="0" minDate="2025-02-22T00:00:00" maxDate="2025-05-22T00:00:00" count="61">
        <d v="2025-03-14T00:00:00"/>
        <d v="2025-05-16T00:00:00"/>
        <d v="2025-04-27T00:00:00"/>
        <d v="2025-04-15T00:00:00"/>
        <d v="2025-02-22T00:00:00"/>
        <d v="2025-04-18T00:00:00"/>
        <d v="2025-02-23T00:00:00"/>
        <d v="2025-02-25T00:00:00"/>
        <d v="2025-03-06T00:00:00"/>
        <d v="2025-04-14T00:00:00"/>
        <d v="2025-05-20T00:00:00"/>
        <d v="2025-04-23T00:00:00"/>
        <d v="2025-02-26T00:00:00"/>
        <d v="2025-04-19T00:00:00"/>
        <d v="2025-03-31T00:00:00"/>
        <d v="2025-05-04T00:00:00"/>
        <d v="2025-04-11T00:00:00"/>
        <d v="2025-04-17T00:00:00"/>
        <d v="2025-05-19T00:00:00"/>
        <d v="2025-04-13T00:00:00"/>
        <d v="2025-05-11T00:00:00"/>
        <d v="2025-03-29T00:00:00"/>
        <d v="2025-04-25T00:00:00"/>
        <d v="2025-05-01T00:00:00"/>
        <d v="2025-03-16T00:00:00"/>
        <d v="2025-04-24T00:00:00"/>
        <d v="2025-03-26T00:00:00"/>
        <d v="2025-04-07T00:00:00"/>
        <d v="2025-03-25T00:00:00"/>
        <d v="2025-05-07T00:00:00"/>
        <d v="2025-03-30T00:00:00"/>
        <d v="2025-05-05T00:00:00"/>
        <d v="2025-05-17T00:00:00"/>
        <d v="2025-04-29T00:00:00"/>
        <d v="2025-03-24T00:00:00"/>
        <d v="2025-03-12T00:00:00"/>
        <d v="2025-04-06T00:00:00"/>
        <d v="2025-04-26T00:00:00"/>
        <d v="2025-05-09T00:00:00"/>
        <d v="2025-03-01T00:00:00"/>
        <d v="2025-04-22T00:00:00"/>
        <d v="2025-03-17T00:00:00"/>
        <d v="2025-03-10T00:00:00"/>
        <d v="2025-03-09T00:00:00"/>
        <d v="2025-04-05T00:00:00"/>
        <d v="2025-03-11T00:00:00"/>
        <d v="2025-03-13T00:00:00"/>
        <d v="2025-04-28T00:00:00"/>
        <d v="2025-03-02T00:00:00"/>
        <d v="2025-05-12T00:00:00"/>
        <d v="2025-03-03T00:00:00"/>
        <d v="2025-04-12T00:00:00"/>
        <d v="2025-03-20T00:00:00"/>
        <d v="2025-04-16T00:00:00"/>
        <d v="2025-03-04T00:00:00"/>
        <d v="2025-03-19T00:00:00"/>
        <d v="2025-03-15T00:00:00"/>
        <d v="2025-03-18T00:00:00"/>
        <d v="2025-05-21T00:00:00"/>
        <d v="2025-05-02T00:00:00"/>
        <d v="2025-04-02T00:00:00"/>
      </sharedItems>
      <fieldGroup par="25"/>
    </cacheField>
    <cacheField name="Department" numFmtId="0">
      <sharedItems count="6">
        <s v="Dermatology"/>
        <s v="General Medicine"/>
        <s v="Neurology"/>
        <s v="Orthopedics"/>
        <s v="Cardiology"/>
        <s v="Pediatrics"/>
      </sharedItems>
    </cacheField>
    <cacheField name="Diagnosis" numFmtId="0">
      <sharedItems count="7">
        <s v="Hypertension"/>
        <s v="Flu"/>
        <s v="Back Pain"/>
        <s v="Migraine"/>
        <s v="Skin Allergy"/>
        <s v="Diabetes"/>
        <s v="Healthy Checkup"/>
      </sharedItems>
    </cacheField>
    <cacheField name="Treatment Status" numFmtId="0">
      <sharedItems/>
    </cacheField>
    <cacheField name="Next Follow-up Date" numFmtId="164">
      <sharedItems containsSemiMixedTypes="0" containsNonDate="0" containsDate="1" containsString="0" minDate="2025-05-22T00:00:00" maxDate="2025-07-21T00:00:00"/>
    </cacheField>
    <cacheField name="Last Visit Duration (min)" numFmtId="0">
      <sharedItems containsSemiMixedTypes="0" containsString="0" containsNumber="1" containsInteger="1" minValue="5" maxValue="60"/>
    </cacheField>
    <cacheField name="Doctor" numFmtId="0">
      <sharedItems count="99">
        <s v="James Rodriguez"/>
        <s v="Andrea Marshall"/>
        <s v="Rachel Cook"/>
        <s v="Brendan Sanders"/>
        <s v="Daniel Craig"/>
        <s v="William Hester"/>
        <s v="Kevin Nguyen"/>
        <s v="Samuel Smith"/>
        <s v="Justin Wood"/>
        <s v="David Gibson"/>
        <s v="Vickie Torres"/>
        <s v="Patrick Sandoval"/>
        <s v="Leah Williams"/>
        <s v="William Frost"/>
        <s v="Jessica Gregory"/>
        <s v="Maria Conrad"/>
        <s v="William Hayes"/>
        <s v="Emily Morrow"/>
        <s v="Lori Case"/>
        <s v="Paul Burnett"/>
        <s v="Harold Anderson"/>
        <s v="Elizabeth Gonzalez"/>
        <s v="Bridget George"/>
        <s v="Christopher Martinez"/>
        <s v="Sandra Mills"/>
        <s v="Tracey Herrera"/>
        <s v="Ryan Conrad"/>
        <s v="Gina Sherman"/>
        <s v="Martin James"/>
        <s v="Brandy Graham"/>
        <s v="Melissa Gardner"/>
        <s v="Nicole Jones"/>
        <s v="Adam Pitts"/>
        <s v="Amy Johnston"/>
        <s v="Richard Obrien"/>
        <s v="Marc Simon"/>
        <s v="William Hodge"/>
        <s v="Mary Torres"/>
        <s v="James Tate"/>
        <s v="Susan Johnson"/>
        <s v="Christopher Moore"/>
        <s v="Courtney Gonzalez"/>
        <s v="Nicole Monroe"/>
        <s v="Autumn Bauer"/>
        <s v="Tammy Hancock"/>
        <s v="Kyle Yates"/>
        <s v="Mr. David Deleon"/>
        <s v="Ashley Velasquez"/>
        <s v="Tommy Navarro"/>
        <s v="Philip Thompson"/>
        <s v="Karen Wong"/>
        <s v="Jessica Collins"/>
        <s v="Johnathan Moore"/>
        <s v="Phyllis Young"/>
        <s v="Mark Hart"/>
        <s v="Kathleen Smith DDS"/>
        <s v="Joshua Mckenzie"/>
        <s v="Wendy Davis"/>
        <s v="Daniel Tyler"/>
        <s v="Adam Miller"/>
        <s v="Brian Perry"/>
        <s v="Amy Smith"/>
        <s v="Darryl Schultz"/>
        <s v="Colin Reyes"/>
        <s v="Brenda Johnson"/>
        <s v="Kristy Garcia"/>
        <s v="David Flores"/>
        <s v="Angela Bass"/>
        <s v="Jennifer Miller"/>
        <s v="Melissa George"/>
        <s v="James Miller"/>
        <s v="Vernon Daniels"/>
        <s v="Paul Williamson"/>
        <s v="Ray Edwards"/>
        <s v="Tammy Gordon"/>
        <s v="Shawn Pollard"/>
        <s v="Brandy Schroeder"/>
        <s v="Patricia Harris"/>
        <s v="Robert Lindsey"/>
        <s v="Mark Foster"/>
        <s v="Jacob Smith"/>
        <s v="Jason Bentley"/>
        <s v="Samantha Powers"/>
        <s v="Desiree Mccoy"/>
        <s v="Ryan Mendez"/>
        <s v="Samantha Rangel MD"/>
        <s v="Ashley Torres"/>
        <s v="Ashley Abbott"/>
        <s v="Linda Young"/>
        <s v="Susan Chambers"/>
        <s v="Mary Ford"/>
        <s v="Nicole Brooks"/>
        <s v="Kim Blackwell"/>
        <s v="Roy Ramirez"/>
        <s v="Christopher Casey"/>
        <s v="Samuel Cruz"/>
        <s v="Sarah Hess"/>
        <s v="Heather Gutierrez"/>
        <s v="Ann Moore"/>
      </sharedItems>
    </cacheField>
    <cacheField name="Satisfaction Score" numFmtId="0">
      <sharedItems containsSemiMixedTypes="0" containsString="0" containsNumber="1" containsInteger="1" minValue="1" maxValue="10"/>
    </cacheField>
    <cacheField name="Medication Prescribed" numFmtId="0">
      <sharedItems/>
    </cacheField>
    <cacheField name="Test Ordered" numFmtId="0">
      <sharedItems count="5">
        <s v="CT Scan"/>
        <s v="Blood Test"/>
        <s v="X-Ray"/>
        <s v="MRI"/>
        <s v="None"/>
      </sharedItems>
    </cacheField>
    <cacheField name="Test Result" numFmtId="0">
      <sharedItems/>
    </cacheField>
    <cacheField name="Insurance Provider" numFmtId="0">
      <sharedItems count="6">
        <s v="Aetna"/>
        <s v="Kaiser"/>
        <s v="UnitedHealth"/>
        <s v="None"/>
        <s v="Cigna"/>
        <s v="Medicare"/>
      </sharedItems>
    </cacheField>
    <cacheField name="Bill Amount ($)" numFmtId="0">
      <sharedItems containsSemiMixedTypes="0" containsString="0" containsNumber="1" minValue="90.53" maxValue="1494.02"/>
    </cacheField>
    <cacheField name="Amount Paid ($)" numFmtId="0">
      <sharedItems containsSemiMixedTypes="0" containsString="0" containsNumber="1" minValue="74.13" maxValue="1488.1"/>
    </cacheField>
    <cacheField name="Outstanding" numFmtId="0">
      <sharedItems containsSemiMixedTypes="0" containsString="0" containsNumber="1" minValue="0" maxValue="603.23"/>
    </cacheField>
    <cacheField name="Claim Status" numFmtId="0">
      <sharedItems count="4">
        <s v="Pending"/>
        <s v="Approved"/>
        <s v="Not Submitted"/>
        <s v="Rejected"/>
      </sharedItems>
    </cacheField>
    <cacheField name="Claims denied" numFmtId="0">
      <sharedItems containsNonDate="0" containsString="0" containsBlank="1"/>
    </cacheField>
    <cacheField name="Readmission Risk" numFmtId="0">
      <sharedItems/>
    </cacheField>
    <cacheField name="Days (Appointment Date)" numFmtId="0" databaseField="0">
      <fieldGroup base="6">
        <rangePr groupBy="days" startDate="2025-02-22T00:00:00" endDate="2025-05-22T00:00:00"/>
        <groupItems count="368">
          <s v="&lt;2/2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2/2025"/>
        </groupItems>
      </fieldGroup>
    </cacheField>
    <cacheField name="Months (Appointment Date)" numFmtId="0" databaseField="0">
      <fieldGroup base="6">
        <rangePr groupBy="months" startDate="2025-02-22T00:00:00" endDate="2025-05-22T00:00:00"/>
        <groupItems count="14">
          <s v="&lt;2/22/2025"/>
          <s v="Jan"/>
          <s v="Feb"/>
          <s v="Mar"/>
          <s v="Apr"/>
          <s v="May"/>
          <s v="Jun"/>
          <s v="Jul"/>
          <s v="Aug"/>
          <s v="Sep"/>
          <s v="Oct"/>
          <s v="Nov"/>
          <s v="Dec"/>
          <s v="&gt;5/22/2025"/>
        </groupItems>
      </fieldGroup>
    </cacheField>
  </cacheFields>
  <extLst>
    <ext xmlns:x14="http://schemas.microsoft.com/office/spreadsheetml/2009/9/main" uri="{725AE2AE-9491-48be-B2B4-4EB974FC3084}">
      <x14:pivotCacheDefinition pivotCacheId="1343660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P0001"/>
    <x v="0"/>
    <x v="0"/>
    <n v="68"/>
    <x v="0"/>
    <s v="New"/>
    <x v="0"/>
    <x v="0"/>
    <x v="0"/>
    <s v="Completed"/>
    <d v="2025-06-28T00:00:00"/>
    <n v="23"/>
    <x v="0"/>
    <n v="7"/>
    <s v="No"/>
    <x v="0"/>
    <s v="Pending"/>
    <x v="0"/>
    <n v="794.03"/>
    <n v="794.03"/>
    <n v="0"/>
    <x v="0"/>
    <m/>
    <s v="Medium"/>
  </r>
  <r>
    <s v="P0002"/>
    <x v="1"/>
    <x v="1"/>
    <n v="22"/>
    <x v="1"/>
    <s v="New"/>
    <x v="1"/>
    <x v="1"/>
    <x v="1"/>
    <s v="Completed"/>
    <d v="2025-06-29T00:00:00"/>
    <n v="25"/>
    <x v="1"/>
    <n v="1"/>
    <s v="Yes"/>
    <x v="1"/>
    <s v="Abnormal"/>
    <x v="1"/>
    <n v="1029.96"/>
    <n v="1029.96"/>
    <n v="0"/>
    <x v="0"/>
    <m/>
    <s v="Low"/>
  </r>
  <r>
    <s v="P0003"/>
    <x v="2"/>
    <x v="0"/>
    <n v="76"/>
    <x v="2"/>
    <s v="New"/>
    <x v="2"/>
    <x v="0"/>
    <x v="0"/>
    <s v="Referred"/>
    <d v="2025-06-15T00:00:00"/>
    <n v="26"/>
    <x v="2"/>
    <n v="9"/>
    <s v="No"/>
    <x v="2"/>
    <s v="Normal"/>
    <x v="2"/>
    <n v="1158.6400000000001"/>
    <n v="1158.6400000000001"/>
    <n v="0"/>
    <x v="1"/>
    <m/>
    <s v="High"/>
  </r>
  <r>
    <s v="P0004"/>
    <x v="3"/>
    <x v="2"/>
    <n v="76"/>
    <x v="2"/>
    <s v="New"/>
    <x v="3"/>
    <x v="2"/>
    <x v="2"/>
    <s v="Completed"/>
    <d v="2025-05-25T00:00:00"/>
    <n v="40"/>
    <x v="3"/>
    <n v="10"/>
    <s v="Yes"/>
    <x v="2"/>
    <s v="Abnormal"/>
    <x v="2"/>
    <n v="1062.17"/>
    <n v="1062.17"/>
    <n v="0"/>
    <x v="1"/>
    <m/>
    <s v="Low"/>
  </r>
  <r>
    <s v="P0005"/>
    <x v="4"/>
    <x v="1"/>
    <n v="56"/>
    <x v="3"/>
    <s v="New"/>
    <x v="4"/>
    <x v="3"/>
    <x v="3"/>
    <s v="Referred"/>
    <d v="2025-06-09T00:00:00"/>
    <n v="27"/>
    <x v="4"/>
    <n v="6"/>
    <s v="Yes"/>
    <x v="3"/>
    <s v="Not Applicable"/>
    <x v="1"/>
    <n v="800.01"/>
    <n v="800.01"/>
    <n v="0"/>
    <x v="2"/>
    <m/>
    <s v="Low"/>
  </r>
  <r>
    <s v="P0006"/>
    <x v="5"/>
    <x v="1"/>
    <n v="22"/>
    <x v="1"/>
    <s v="New"/>
    <x v="5"/>
    <x v="4"/>
    <x v="3"/>
    <s v="Discharged"/>
    <d v="2025-05-29T00:00:00"/>
    <n v="7"/>
    <x v="5"/>
    <n v="4"/>
    <s v="Yes"/>
    <x v="0"/>
    <s v="Normal"/>
    <x v="3"/>
    <n v="924.21"/>
    <n v="699.1"/>
    <n v="225.11"/>
    <x v="3"/>
    <m/>
    <s v="Low"/>
  </r>
  <r>
    <s v="P0007"/>
    <x v="6"/>
    <x v="1"/>
    <n v="65"/>
    <x v="0"/>
    <s v="New"/>
    <x v="6"/>
    <x v="0"/>
    <x v="0"/>
    <s v="Ongoing"/>
    <d v="2025-06-30T00:00:00"/>
    <n v="27"/>
    <x v="6"/>
    <n v="2"/>
    <s v="No"/>
    <x v="2"/>
    <s v="Pending"/>
    <x v="1"/>
    <n v="685.52"/>
    <n v="685.52"/>
    <n v="0"/>
    <x v="0"/>
    <m/>
    <s v="Medium"/>
  </r>
  <r>
    <s v="P0008"/>
    <x v="7"/>
    <x v="0"/>
    <n v="55"/>
    <x v="3"/>
    <s v="New"/>
    <x v="7"/>
    <x v="5"/>
    <x v="3"/>
    <s v="Referred"/>
    <d v="2025-07-05T00:00:00"/>
    <n v="29"/>
    <x v="7"/>
    <n v="9"/>
    <s v="No"/>
    <x v="3"/>
    <s v="Not Applicable"/>
    <x v="1"/>
    <n v="503.66"/>
    <n v="503.66"/>
    <n v="0"/>
    <x v="0"/>
    <m/>
    <s v="High"/>
  </r>
  <r>
    <s v="P0009"/>
    <x v="8"/>
    <x v="0"/>
    <n v="73"/>
    <x v="0"/>
    <s v="New"/>
    <x v="8"/>
    <x v="5"/>
    <x v="2"/>
    <s v="Ongoing"/>
    <d v="2025-06-29T00:00:00"/>
    <n v="11"/>
    <x v="8"/>
    <n v="8"/>
    <s v="Yes"/>
    <x v="2"/>
    <s v="Normal"/>
    <x v="3"/>
    <n v="1322.52"/>
    <n v="719.29"/>
    <n v="603.23"/>
    <x v="1"/>
    <m/>
    <s v="Medium"/>
  </r>
  <r>
    <s v="P0010"/>
    <x v="9"/>
    <x v="0"/>
    <n v="81"/>
    <x v="2"/>
    <s v="New"/>
    <x v="9"/>
    <x v="1"/>
    <x v="3"/>
    <s v="Ongoing"/>
    <d v="2025-06-15T00:00:00"/>
    <n v="39"/>
    <x v="9"/>
    <n v="5"/>
    <s v="Yes"/>
    <x v="0"/>
    <s v="Pending"/>
    <x v="0"/>
    <n v="246.13"/>
    <n v="139.44"/>
    <n v="106.69"/>
    <x v="2"/>
    <m/>
    <s v="High"/>
  </r>
  <r>
    <s v="P0011"/>
    <x v="10"/>
    <x v="0"/>
    <n v="29"/>
    <x v="1"/>
    <s v="New"/>
    <x v="10"/>
    <x v="0"/>
    <x v="4"/>
    <s v="Referred"/>
    <d v="2025-07-19T00:00:00"/>
    <n v="38"/>
    <x v="10"/>
    <n v="1"/>
    <s v="No"/>
    <x v="0"/>
    <s v="Abnormal"/>
    <x v="0"/>
    <n v="636.39"/>
    <n v="636.39"/>
    <n v="0"/>
    <x v="2"/>
    <m/>
    <s v="High"/>
  </r>
  <r>
    <s v="P0012"/>
    <x v="11"/>
    <x v="1"/>
    <n v="30"/>
    <x v="4"/>
    <s v="New"/>
    <x v="11"/>
    <x v="2"/>
    <x v="1"/>
    <s v="Ongoing"/>
    <d v="2025-07-03T00:00:00"/>
    <n v="60"/>
    <x v="11"/>
    <n v="9"/>
    <s v="No"/>
    <x v="3"/>
    <s v="Normal"/>
    <x v="2"/>
    <n v="1095.51"/>
    <n v="1095.51"/>
    <n v="0"/>
    <x v="2"/>
    <m/>
    <s v="High"/>
  </r>
  <r>
    <s v="P0013"/>
    <x v="12"/>
    <x v="1"/>
    <n v="48"/>
    <x v="3"/>
    <s v="New"/>
    <x v="12"/>
    <x v="4"/>
    <x v="2"/>
    <s v="Discharged"/>
    <d v="2025-06-10T00:00:00"/>
    <n v="34"/>
    <x v="12"/>
    <n v="9"/>
    <s v="No"/>
    <x v="0"/>
    <s v="Normal"/>
    <x v="4"/>
    <n v="406.85"/>
    <n v="406.85"/>
    <n v="0"/>
    <x v="2"/>
    <m/>
    <s v="Medium"/>
  </r>
  <r>
    <s v="P0014"/>
    <x v="13"/>
    <x v="1"/>
    <n v="61"/>
    <x v="0"/>
    <s v="New"/>
    <x v="4"/>
    <x v="4"/>
    <x v="5"/>
    <s v="Referred"/>
    <d v="2025-05-26T00:00:00"/>
    <n v="5"/>
    <x v="13"/>
    <n v="8"/>
    <s v="Yes"/>
    <x v="3"/>
    <s v="Abnormal"/>
    <x v="4"/>
    <n v="607.39"/>
    <n v="607.39"/>
    <n v="0"/>
    <x v="0"/>
    <m/>
    <s v="High"/>
  </r>
  <r>
    <s v="P0015"/>
    <x v="14"/>
    <x v="2"/>
    <n v="45"/>
    <x v="3"/>
    <s v="New"/>
    <x v="13"/>
    <x v="5"/>
    <x v="3"/>
    <s v="Referred"/>
    <d v="2025-07-14T00:00:00"/>
    <n v="45"/>
    <x v="14"/>
    <n v="3"/>
    <s v="No"/>
    <x v="2"/>
    <s v="Not Applicable"/>
    <x v="1"/>
    <n v="1450.22"/>
    <n v="1450.22"/>
    <n v="0"/>
    <x v="3"/>
    <m/>
    <s v="High"/>
  </r>
  <r>
    <s v="P0016"/>
    <x v="15"/>
    <x v="1"/>
    <n v="46"/>
    <x v="3"/>
    <s v="New"/>
    <x v="14"/>
    <x v="4"/>
    <x v="1"/>
    <s v="Ongoing"/>
    <d v="2025-05-23T00:00:00"/>
    <n v="44"/>
    <x v="15"/>
    <n v="5"/>
    <s v="Yes"/>
    <x v="0"/>
    <s v="Pending"/>
    <x v="3"/>
    <n v="1348.55"/>
    <n v="1348.55"/>
    <n v="0"/>
    <x v="2"/>
    <m/>
    <s v="Low"/>
  </r>
  <r>
    <s v="P0017"/>
    <x v="16"/>
    <x v="0"/>
    <n v="18"/>
    <x v="1"/>
    <s v="New"/>
    <x v="15"/>
    <x v="2"/>
    <x v="2"/>
    <s v="Completed"/>
    <d v="2025-07-02T00:00:00"/>
    <n v="43"/>
    <x v="16"/>
    <n v="3"/>
    <s v="No"/>
    <x v="3"/>
    <s v="Abnormal"/>
    <x v="1"/>
    <n v="1494.02"/>
    <n v="915.86"/>
    <n v="578.16"/>
    <x v="0"/>
    <m/>
    <s v="Medium"/>
  </r>
  <r>
    <s v="P0018"/>
    <x v="17"/>
    <x v="2"/>
    <n v="25"/>
    <x v="1"/>
    <s v="New"/>
    <x v="16"/>
    <x v="4"/>
    <x v="5"/>
    <s v="Referred"/>
    <d v="2025-06-10T00:00:00"/>
    <n v="54"/>
    <x v="17"/>
    <n v="5"/>
    <s v="No"/>
    <x v="2"/>
    <s v="Pending"/>
    <x v="5"/>
    <n v="1480.38"/>
    <n v="1480.38"/>
    <n v="0"/>
    <x v="1"/>
    <m/>
    <s v="High"/>
  </r>
  <r>
    <s v="P0019"/>
    <x v="18"/>
    <x v="0"/>
    <n v="82"/>
    <x v="2"/>
    <s v="New"/>
    <x v="17"/>
    <x v="3"/>
    <x v="2"/>
    <s v="Ongoing"/>
    <d v="2025-05-30T00:00:00"/>
    <n v="56"/>
    <x v="18"/>
    <n v="4"/>
    <s v="No"/>
    <x v="0"/>
    <s v="Not Applicable"/>
    <x v="2"/>
    <n v="1101.73"/>
    <n v="1101.73"/>
    <n v="0"/>
    <x v="1"/>
    <m/>
    <s v="Low"/>
  </r>
  <r>
    <s v="P0020"/>
    <x v="19"/>
    <x v="0"/>
    <n v="82"/>
    <x v="2"/>
    <s v="New"/>
    <x v="18"/>
    <x v="4"/>
    <x v="0"/>
    <s v="Ongoing"/>
    <d v="2025-06-26T00:00:00"/>
    <n v="31"/>
    <x v="19"/>
    <n v="2"/>
    <s v="No"/>
    <x v="2"/>
    <s v="Not Applicable"/>
    <x v="3"/>
    <n v="1452.7"/>
    <n v="1452.7"/>
    <n v="0"/>
    <x v="0"/>
    <m/>
    <s v="Low"/>
  </r>
  <r>
    <s v="P0021"/>
    <x v="20"/>
    <x v="0"/>
    <n v="50"/>
    <x v="3"/>
    <s v="New"/>
    <x v="19"/>
    <x v="4"/>
    <x v="3"/>
    <s v="Ongoing"/>
    <d v="2025-05-23T00:00:00"/>
    <n v="28"/>
    <x v="20"/>
    <n v="2"/>
    <s v="Yes"/>
    <x v="1"/>
    <s v="Abnormal"/>
    <x v="3"/>
    <n v="968.38"/>
    <n v="968.38"/>
    <n v="0"/>
    <x v="2"/>
    <m/>
    <s v="Low"/>
  </r>
  <r>
    <s v="P0022"/>
    <x v="21"/>
    <x v="0"/>
    <n v="47"/>
    <x v="3"/>
    <s v="New"/>
    <x v="8"/>
    <x v="1"/>
    <x v="3"/>
    <s v="Completed"/>
    <d v="2025-06-14T00:00:00"/>
    <n v="49"/>
    <x v="21"/>
    <n v="7"/>
    <s v="Yes"/>
    <x v="4"/>
    <s v="Abnormal"/>
    <x v="4"/>
    <n v="479.53"/>
    <n v="479.53"/>
    <n v="0"/>
    <x v="1"/>
    <m/>
    <s v="Medium"/>
  </r>
  <r>
    <s v="P0023"/>
    <x v="22"/>
    <x v="1"/>
    <n v="51"/>
    <x v="3"/>
    <s v="New"/>
    <x v="20"/>
    <x v="1"/>
    <x v="0"/>
    <s v="Ongoing"/>
    <d v="2025-06-20T00:00:00"/>
    <n v="27"/>
    <x v="22"/>
    <n v="6"/>
    <s v="Yes"/>
    <x v="0"/>
    <s v="Abnormal"/>
    <x v="1"/>
    <n v="382.09"/>
    <n v="382.09"/>
    <n v="0"/>
    <x v="3"/>
    <m/>
    <s v="Low"/>
  </r>
  <r>
    <s v="P0024"/>
    <x v="23"/>
    <x v="2"/>
    <n v="66"/>
    <x v="0"/>
    <s v="New"/>
    <x v="21"/>
    <x v="0"/>
    <x v="2"/>
    <s v="Completed"/>
    <d v="2025-06-06T00:00:00"/>
    <n v="45"/>
    <x v="23"/>
    <n v="6"/>
    <s v="Yes"/>
    <x v="2"/>
    <s v="Not Applicable"/>
    <x v="5"/>
    <n v="1058.49"/>
    <n v="943.91"/>
    <n v="114.58000000000004"/>
    <x v="1"/>
    <m/>
    <s v="Low"/>
  </r>
  <r>
    <s v="P0025"/>
    <x v="24"/>
    <x v="2"/>
    <n v="18"/>
    <x v="1"/>
    <s v="New"/>
    <x v="22"/>
    <x v="5"/>
    <x v="4"/>
    <s v="Completed"/>
    <d v="2025-07-02T00:00:00"/>
    <n v="8"/>
    <x v="24"/>
    <n v="3"/>
    <s v="Yes"/>
    <x v="0"/>
    <s v="Not Applicable"/>
    <x v="2"/>
    <n v="807.36"/>
    <n v="807.36"/>
    <n v="0"/>
    <x v="2"/>
    <m/>
    <s v="High"/>
  </r>
  <r>
    <s v="P0026"/>
    <x v="25"/>
    <x v="1"/>
    <n v="29"/>
    <x v="1"/>
    <s v="New"/>
    <x v="23"/>
    <x v="3"/>
    <x v="6"/>
    <s v="Referred"/>
    <d v="2025-05-30T00:00:00"/>
    <n v="32"/>
    <x v="25"/>
    <n v="3"/>
    <s v="No"/>
    <x v="0"/>
    <s v="Pending"/>
    <x v="2"/>
    <n v="1371.77"/>
    <n v="1371.77"/>
    <n v="0"/>
    <x v="2"/>
    <m/>
    <s v="High"/>
  </r>
  <r>
    <s v="P0027"/>
    <x v="26"/>
    <x v="1"/>
    <n v="63"/>
    <x v="0"/>
    <s v="New"/>
    <x v="24"/>
    <x v="0"/>
    <x v="6"/>
    <s v="Ongoing"/>
    <d v="2025-06-26T00:00:00"/>
    <n v="57"/>
    <x v="26"/>
    <n v="8"/>
    <s v="Yes"/>
    <x v="2"/>
    <s v="Pending"/>
    <x v="1"/>
    <n v="1053.25"/>
    <n v="1053.25"/>
    <n v="0"/>
    <x v="3"/>
    <m/>
    <s v="Low"/>
  </r>
  <r>
    <s v="P0028"/>
    <x v="27"/>
    <x v="2"/>
    <n v="38"/>
    <x v="4"/>
    <s v="New"/>
    <x v="25"/>
    <x v="0"/>
    <x v="4"/>
    <s v="Completed"/>
    <d v="2025-07-11T00:00:00"/>
    <n v="7"/>
    <x v="27"/>
    <n v="6"/>
    <s v="No"/>
    <x v="1"/>
    <s v="Normal"/>
    <x v="5"/>
    <n v="104.3"/>
    <n v="74.13"/>
    <n v="30.17"/>
    <x v="3"/>
    <m/>
    <s v="High"/>
  </r>
  <r>
    <s v="P0029"/>
    <x v="28"/>
    <x v="1"/>
    <n v="49"/>
    <x v="3"/>
    <s v="New"/>
    <x v="26"/>
    <x v="4"/>
    <x v="4"/>
    <s v="Completed"/>
    <d v="2025-05-28T00:00:00"/>
    <n v="25"/>
    <x v="28"/>
    <n v="5"/>
    <s v="Yes"/>
    <x v="0"/>
    <s v="Abnormal"/>
    <x v="1"/>
    <n v="244.3"/>
    <n v="244.3"/>
    <n v="0"/>
    <x v="1"/>
    <m/>
    <s v="Low"/>
  </r>
  <r>
    <s v="P0030"/>
    <x v="29"/>
    <x v="1"/>
    <n v="42"/>
    <x v="4"/>
    <s v="New"/>
    <x v="27"/>
    <x v="3"/>
    <x v="6"/>
    <s v="Referred"/>
    <d v="2025-07-10T00:00:00"/>
    <n v="55"/>
    <x v="29"/>
    <n v="8"/>
    <s v="No"/>
    <x v="2"/>
    <s v="Not Applicable"/>
    <x v="1"/>
    <n v="1142.58"/>
    <n v="835.49"/>
    <n v="307.08999999999992"/>
    <x v="0"/>
    <m/>
    <s v="High"/>
  </r>
  <r>
    <s v="P0031"/>
    <x v="30"/>
    <x v="0"/>
    <n v="26"/>
    <x v="1"/>
    <s v="New"/>
    <x v="28"/>
    <x v="4"/>
    <x v="4"/>
    <s v="Completed"/>
    <d v="2025-07-05T00:00:00"/>
    <n v="19"/>
    <x v="30"/>
    <n v="3"/>
    <s v="No"/>
    <x v="0"/>
    <s v="Not Applicable"/>
    <x v="0"/>
    <n v="1256.94"/>
    <n v="1256.94"/>
    <n v="0"/>
    <x v="2"/>
    <m/>
    <s v="High"/>
  </r>
  <r>
    <s v="P0032"/>
    <x v="31"/>
    <x v="2"/>
    <n v="50"/>
    <x v="3"/>
    <s v="New"/>
    <x v="11"/>
    <x v="5"/>
    <x v="4"/>
    <s v="Ongoing"/>
    <d v="2025-07-06T00:00:00"/>
    <n v="27"/>
    <x v="31"/>
    <n v="4"/>
    <s v="Yes"/>
    <x v="2"/>
    <s v="Pending"/>
    <x v="0"/>
    <n v="842.24"/>
    <n v="842.24"/>
    <n v="0"/>
    <x v="2"/>
    <m/>
    <s v="High"/>
  </r>
  <r>
    <s v="P0033"/>
    <x v="32"/>
    <x v="0"/>
    <n v="69"/>
    <x v="0"/>
    <s v="New"/>
    <x v="29"/>
    <x v="1"/>
    <x v="0"/>
    <s v="Ongoing"/>
    <d v="2025-07-05T00:00:00"/>
    <n v="19"/>
    <x v="32"/>
    <n v="4"/>
    <s v="Yes"/>
    <x v="3"/>
    <s v="Normal"/>
    <x v="2"/>
    <n v="305.02"/>
    <n v="305.02"/>
    <n v="0"/>
    <x v="0"/>
    <m/>
    <s v="Medium"/>
  </r>
  <r>
    <s v="P0034"/>
    <x v="33"/>
    <x v="0"/>
    <n v="42"/>
    <x v="4"/>
    <s v="New"/>
    <x v="4"/>
    <x v="0"/>
    <x v="4"/>
    <s v="Completed"/>
    <d v="2025-06-28T00:00:00"/>
    <n v="30"/>
    <x v="33"/>
    <n v="9"/>
    <s v="No"/>
    <x v="1"/>
    <s v="Pending"/>
    <x v="3"/>
    <n v="1222.6500000000001"/>
    <n v="1222.6500000000001"/>
    <n v="0"/>
    <x v="0"/>
    <m/>
    <s v="High"/>
  </r>
  <r>
    <s v="P0035"/>
    <x v="34"/>
    <x v="0"/>
    <n v="37"/>
    <x v="4"/>
    <s v="New"/>
    <x v="30"/>
    <x v="4"/>
    <x v="5"/>
    <s v="Ongoing"/>
    <d v="2025-07-15T00:00:00"/>
    <n v="41"/>
    <x v="34"/>
    <n v="1"/>
    <s v="Yes"/>
    <x v="4"/>
    <s v="Abnormal"/>
    <x v="2"/>
    <n v="695.34"/>
    <n v="695.34"/>
    <n v="0"/>
    <x v="1"/>
    <m/>
    <s v="Medium"/>
  </r>
  <r>
    <s v="P0036"/>
    <x v="35"/>
    <x v="2"/>
    <n v="24"/>
    <x v="1"/>
    <s v="New"/>
    <x v="1"/>
    <x v="2"/>
    <x v="0"/>
    <s v="Ongoing"/>
    <d v="2025-06-14T00:00:00"/>
    <n v="27"/>
    <x v="35"/>
    <n v="5"/>
    <s v="Yes"/>
    <x v="3"/>
    <s v="Normal"/>
    <x v="2"/>
    <n v="1287.42"/>
    <n v="1287.42"/>
    <n v="0"/>
    <x v="0"/>
    <m/>
    <s v="Medium"/>
  </r>
  <r>
    <s v="P0037"/>
    <x v="36"/>
    <x v="0"/>
    <n v="23"/>
    <x v="1"/>
    <s v="New"/>
    <x v="31"/>
    <x v="3"/>
    <x v="1"/>
    <s v="Ongoing"/>
    <d v="2025-06-24T00:00:00"/>
    <n v="9"/>
    <x v="36"/>
    <n v="7"/>
    <s v="No"/>
    <x v="1"/>
    <s v="Abnormal"/>
    <x v="4"/>
    <n v="788.69"/>
    <n v="788.69"/>
    <n v="0"/>
    <x v="3"/>
    <m/>
    <s v="Low"/>
  </r>
  <r>
    <s v="P0038"/>
    <x v="37"/>
    <x v="1"/>
    <n v="71"/>
    <x v="0"/>
    <s v="New"/>
    <x v="5"/>
    <x v="1"/>
    <x v="4"/>
    <s v="Discharged"/>
    <d v="2025-06-09T00:00:00"/>
    <n v="51"/>
    <x v="37"/>
    <n v="3"/>
    <s v="No"/>
    <x v="0"/>
    <s v="Not Applicable"/>
    <x v="4"/>
    <n v="1318.64"/>
    <n v="1318.64"/>
    <n v="0"/>
    <x v="3"/>
    <m/>
    <s v="Medium"/>
  </r>
  <r>
    <s v="P0039"/>
    <x v="38"/>
    <x v="0"/>
    <n v="69"/>
    <x v="0"/>
    <s v="New"/>
    <x v="15"/>
    <x v="4"/>
    <x v="4"/>
    <s v="Ongoing"/>
    <d v="2025-07-02T00:00:00"/>
    <n v="58"/>
    <x v="38"/>
    <n v="3"/>
    <s v="Yes"/>
    <x v="4"/>
    <s v="Normal"/>
    <x v="2"/>
    <n v="834.09"/>
    <n v="834.09"/>
    <n v="0"/>
    <x v="2"/>
    <m/>
    <s v="High"/>
  </r>
  <r>
    <s v="P0040"/>
    <x v="39"/>
    <x v="0"/>
    <n v="67"/>
    <x v="0"/>
    <s v="New"/>
    <x v="13"/>
    <x v="0"/>
    <x v="1"/>
    <s v="Completed"/>
    <d v="2025-06-03T00:00:00"/>
    <n v="49"/>
    <x v="39"/>
    <n v="1"/>
    <s v="Yes"/>
    <x v="1"/>
    <s v="Normal"/>
    <x v="2"/>
    <n v="442.5"/>
    <n v="442.5"/>
    <n v="0"/>
    <x v="1"/>
    <m/>
    <s v="Low"/>
  </r>
  <r>
    <s v="P0041"/>
    <x v="40"/>
    <x v="0"/>
    <n v="23"/>
    <x v="1"/>
    <s v="New"/>
    <x v="32"/>
    <x v="1"/>
    <x v="1"/>
    <s v="Discharged"/>
    <d v="2025-05-24T00:00:00"/>
    <n v="6"/>
    <x v="40"/>
    <n v="6"/>
    <s v="Yes"/>
    <x v="0"/>
    <s v="Not Applicable"/>
    <x v="0"/>
    <n v="358.18"/>
    <n v="358.18"/>
    <n v="0"/>
    <x v="1"/>
    <m/>
    <s v="Medium"/>
  </r>
  <r>
    <s v="P0042"/>
    <x v="41"/>
    <x v="0"/>
    <n v="18"/>
    <x v="1"/>
    <s v="New"/>
    <x v="33"/>
    <x v="4"/>
    <x v="6"/>
    <s v="Ongoing"/>
    <d v="2025-06-19T00:00:00"/>
    <n v="27"/>
    <x v="41"/>
    <n v="4"/>
    <s v="Yes"/>
    <x v="1"/>
    <s v="Normal"/>
    <x v="2"/>
    <n v="1022.4"/>
    <n v="1022.4"/>
    <n v="0"/>
    <x v="2"/>
    <m/>
    <s v="High"/>
  </r>
  <r>
    <s v="P0043"/>
    <x v="42"/>
    <x v="2"/>
    <n v="58"/>
    <x v="3"/>
    <s v="New"/>
    <x v="34"/>
    <x v="4"/>
    <x v="0"/>
    <s v="Ongoing"/>
    <d v="2025-05-29T00:00:00"/>
    <n v="39"/>
    <x v="42"/>
    <n v="5"/>
    <s v="No"/>
    <x v="3"/>
    <s v="Abnormal"/>
    <x v="1"/>
    <n v="441.49"/>
    <n v="441.49"/>
    <n v="0"/>
    <x v="1"/>
    <m/>
    <s v="High"/>
  </r>
  <r>
    <s v="P0044"/>
    <x v="43"/>
    <x v="0"/>
    <n v="66"/>
    <x v="0"/>
    <s v="New"/>
    <x v="35"/>
    <x v="4"/>
    <x v="4"/>
    <s v="Completed"/>
    <d v="2025-07-13T00:00:00"/>
    <n v="30"/>
    <x v="43"/>
    <n v="8"/>
    <s v="Yes"/>
    <x v="3"/>
    <s v="Pending"/>
    <x v="5"/>
    <n v="1088.17"/>
    <n v="1088.17"/>
    <n v="0"/>
    <x v="1"/>
    <m/>
    <s v="Low"/>
  </r>
  <r>
    <s v="P0045"/>
    <x v="44"/>
    <x v="0"/>
    <n v="58"/>
    <x v="3"/>
    <s v="New"/>
    <x v="31"/>
    <x v="4"/>
    <x v="1"/>
    <s v="Completed"/>
    <d v="2025-06-19T00:00:00"/>
    <n v="47"/>
    <x v="44"/>
    <n v="1"/>
    <s v="No"/>
    <x v="0"/>
    <s v="Abnormal"/>
    <x v="5"/>
    <n v="554.28"/>
    <n v="554.28"/>
    <n v="0"/>
    <x v="2"/>
    <m/>
    <s v="Medium"/>
  </r>
  <r>
    <s v="P0046"/>
    <x v="45"/>
    <x v="1"/>
    <n v="35"/>
    <x v="4"/>
    <s v="New"/>
    <x v="36"/>
    <x v="0"/>
    <x v="0"/>
    <s v="Referred"/>
    <d v="2025-07-20T00:00:00"/>
    <n v="40"/>
    <x v="45"/>
    <n v="10"/>
    <s v="Yes"/>
    <x v="4"/>
    <s v="Not Applicable"/>
    <x v="0"/>
    <n v="1127.19"/>
    <n v="1127.19"/>
    <n v="0"/>
    <x v="1"/>
    <m/>
    <s v="Medium"/>
  </r>
  <r>
    <s v="P0047"/>
    <x v="46"/>
    <x v="1"/>
    <n v="60"/>
    <x v="0"/>
    <s v="New"/>
    <x v="22"/>
    <x v="2"/>
    <x v="4"/>
    <s v="Discharged"/>
    <d v="2025-06-17T00:00:00"/>
    <n v="34"/>
    <x v="46"/>
    <n v="8"/>
    <s v="Yes"/>
    <x v="4"/>
    <s v="Abnormal"/>
    <x v="3"/>
    <n v="429.38"/>
    <n v="429.38"/>
    <n v="0"/>
    <x v="2"/>
    <m/>
    <s v="Low"/>
  </r>
  <r>
    <s v="P0048"/>
    <x v="47"/>
    <x v="2"/>
    <n v="69"/>
    <x v="0"/>
    <s v="New"/>
    <x v="37"/>
    <x v="2"/>
    <x v="6"/>
    <s v="Completed"/>
    <d v="2025-07-09T00:00:00"/>
    <n v="30"/>
    <x v="47"/>
    <n v="7"/>
    <s v="No"/>
    <x v="1"/>
    <s v="Normal"/>
    <x v="2"/>
    <n v="171.25"/>
    <n v="171.25"/>
    <n v="0"/>
    <x v="3"/>
    <m/>
    <s v="Low"/>
  </r>
  <r>
    <s v="P0049"/>
    <x v="48"/>
    <x v="2"/>
    <n v="41"/>
    <x v="4"/>
    <s v="New"/>
    <x v="38"/>
    <x v="4"/>
    <x v="3"/>
    <s v="Completed"/>
    <d v="2025-07-10T00:00:00"/>
    <n v="25"/>
    <x v="40"/>
    <n v="9"/>
    <s v="No"/>
    <x v="4"/>
    <s v="Not Applicable"/>
    <x v="3"/>
    <n v="1062.8900000000001"/>
    <n v="1062.8900000000001"/>
    <n v="0"/>
    <x v="1"/>
    <m/>
    <s v="High"/>
  </r>
  <r>
    <s v="P0050"/>
    <x v="49"/>
    <x v="0"/>
    <n v="39"/>
    <x v="4"/>
    <s v="New"/>
    <x v="39"/>
    <x v="4"/>
    <x v="3"/>
    <s v="Discharged"/>
    <d v="2025-06-06T00:00:00"/>
    <n v="47"/>
    <x v="48"/>
    <n v="1"/>
    <s v="No"/>
    <x v="4"/>
    <s v="Normal"/>
    <x v="2"/>
    <n v="886.58"/>
    <n v="886.58"/>
    <n v="0"/>
    <x v="0"/>
    <m/>
    <s v="High"/>
  </r>
  <r>
    <s v="P0051"/>
    <x v="50"/>
    <x v="0"/>
    <n v="25"/>
    <x v="1"/>
    <s v="New"/>
    <x v="40"/>
    <x v="4"/>
    <x v="5"/>
    <s v="Discharged"/>
    <d v="2025-05-29T00:00:00"/>
    <n v="37"/>
    <x v="49"/>
    <n v="8"/>
    <s v="No"/>
    <x v="2"/>
    <s v="Normal"/>
    <x v="4"/>
    <n v="308.57"/>
    <n v="175.38"/>
    <n v="133.19"/>
    <x v="0"/>
    <m/>
    <s v="High"/>
  </r>
  <r>
    <s v="P0052"/>
    <x v="51"/>
    <x v="2"/>
    <n v="65"/>
    <x v="0"/>
    <s v="New"/>
    <x v="41"/>
    <x v="0"/>
    <x v="5"/>
    <s v="Completed"/>
    <d v="2025-06-29T00:00:00"/>
    <n v="11"/>
    <x v="50"/>
    <n v="9"/>
    <s v="No"/>
    <x v="4"/>
    <s v="Not Applicable"/>
    <x v="1"/>
    <n v="255.41"/>
    <n v="241.1"/>
    <n v="14.310000000000002"/>
    <x v="2"/>
    <m/>
    <s v="Low"/>
  </r>
  <r>
    <s v="P0053"/>
    <x v="52"/>
    <x v="1"/>
    <n v="49"/>
    <x v="3"/>
    <s v="New"/>
    <x v="26"/>
    <x v="5"/>
    <x v="5"/>
    <s v="Discharged"/>
    <d v="2025-06-18T00:00:00"/>
    <n v="45"/>
    <x v="51"/>
    <n v="6"/>
    <s v="Yes"/>
    <x v="3"/>
    <s v="Not Applicable"/>
    <x v="1"/>
    <n v="417.12"/>
    <n v="417.12"/>
    <n v="0"/>
    <x v="2"/>
    <m/>
    <s v="High"/>
  </r>
  <r>
    <s v="P0054"/>
    <x v="53"/>
    <x v="2"/>
    <n v="67"/>
    <x v="0"/>
    <s v="New"/>
    <x v="20"/>
    <x v="2"/>
    <x v="5"/>
    <s v="Referred"/>
    <d v="2025-07-03T00:00:00"/>
    <n v="52"/>
    <x v="52"/>
    <n v="7"/>
    <s v="Yes"/>
    <x v="3"/>
    <s v="Normal"/>
    <x v="2"/>
    <n v="970.63"/>
    <n v="685.03"/>
    <n v="285.60000000000002"/>
    <x v="2"/>
    <m/>
    <s v="Low"/>
  </r>
  <r>
    <s v="P0055"/>
    <x v="54"/>
    <x v="0"/>
    <n v="43"/>
    <x v="4"/>
    <s v="New"/>
    <x v="27"/>
    <x v="1"/>
    <x v="2"/>
    <s v="Discharged"/>
    <d v="2025-07-17T00:00:00"/>
    <n v="30"/>
    <x v="53"/>
    <n v="6"/>
    <s v="Yes"/>
    <x v="0"/>
    <s v="Pending"/>
    <x v="2"/>
    <n v="255.98"/>
    <n v="255.98"/>
    <n v="0"/>
    <x v="1"/>
    <m/>
    <s v="Low"/>
  </r>
  <r>
    <s v="P0056"/>
    <x v="55"/>
    <x v="2"/>
    <n v="81"/>
    <x v="2"/>
    <s v="New"/>
    <x v="42"/>
    <x v="1"/>
    <x v="2"/>
    <s v="Referred"/>
    <d v="2025-06-14T00:00:00"/>
    <n v="21"/>
    <x v="54"/>
    <n v="6"/>
    <s v="No"/>
    <x v="0"/>
    <s v="Normal"/>
    <x v="4"/>
    <n v="491.45"/>
    <n v="491.45"/>
    <n v="0"/>
    <x v="0"/>
    <m/>
    <s v="High"/>
  </r>
  <r>
    <s v="P0057"/>
    <x v="56"/>
    <x v="1"/>
    <n v="58"/>
    <x v="3"/>
    <s v="New"/>
    <x v="43"/>
    <x v="0"/>
    <x v="3"/>
    <s v="Discharged"/>
    <d v="2025-05-24T00:00:00"/>
    <n v="5"/>
    <x v="55"/>
    <n v="10"/>
    <s v="Yes"/>
    <x v="0"/>
    <s v="Abnormal"/>
    <x v="5"/>
    <n v="96.22"/>
    <n v="96.22"/>
    <n v="0"/>
    <x v="3"/>
    <m/>
    <s v="Medium"/>
  </r>
  <r>
    <s v="P0058"/>
    <x v="57"/>
    <x v="2"/>
    <n v="23"/>
    <x v="1"/>
    <s v="New"/>
    <x v="23"/>
    <x v="2"/>
    <x v="4"/>
    <s v="Ongoing"/>
    <d v="2025-07-17T00:00:00"/>
    <n v="19"/>
    <x v="56"/>
    <n v="5"/>
    <s v="No"/>
    <x v="4"/>
    <s v="Not Applicable"/>
    <x v="0"/>
    <n v="870.36"/>
    <n v="870.36"/>
    <n v="0"/>
    <x v="0"/>
    <m/>
    <s v="High"/>
  </r>
  <r>
    <s v="P0059"/>
    <x v="58"/>
    <x v="0"/>
    <n v="57"/>
    <x v="3"/>
    <s v="New"/>
    <x v="44"/>
    <x v="4"/>
    <x v="4"/>
    <s v="Referred"/>
    <d v="2025-06-22T00:00:00"/>
    <n v="38"/>
    <x v="57"/>
    <n v="4"/>
    <s v="Yes"/>
    <x v="0"/>
    <s v="Pending"/>
    <x v="1"/>
    <n v="137.18"/>
    <n v="137.18"/>
    <n v="0"/>
    <x v="0"/>
    <m/>
    <s v="Medium"/>
  </r>
  <r>
    <s v="P0060"/>
    <x v="59"/>
    <x v="0"/>
    <n v="60"/>
    <x v="0"/>
    <s v="New"/>
    <x v="26"/>
    <x v="1"/>
    <x v="3"/>
    <s v="Referred"/>
    <d v="2025-06-07T00:00:00"/>
    <n v="52"/>
    <x v="58"/>
    <n v="4"/>
    <s v="Yes"/>
    <x v="2"/>
    <s v="Abnormal"/>
    <x v="1"/>
    <n v="323.06"/>
    <n v="323.06"/>
    <n v="0"/>
    <x v="3"/>
    <m/>
    <s v="Medium"/>
  </r>
  <r>
    <s v="P0061"/>
    <x v="60"/>
    <x v="0"/>
    <n v="65"/>
    <x v="0"/>
    <s v="New"/>
    <x v="26"/>
    <x v="4"/>
    <x v="3"/>
    <s v="Referred"/>
    <d v="2025-06-11T00:00:00"/>
    <n v="54"/>
    <x v="59"/>
    <n v="6"/>
    <s v="Yes"/>
    <x v="4"/>
    <s v="Pending"/>
    <x v="1"/>
    <n v="987.22"/>
    <n v="935.7"/>
    <n v="51.519999999999982"/>
    <x v="1"/>
    <m/>
    <s v="Medium"/>
  </r>
  <r>
    <s v="P0062"/>
    <x v="61"/>
    <x v="1"/>
    <n v="35"/>
    <x v="4"/>
    <s v="New"/>
    <x v="40"/>
    <x v="0"/>
    <x v="3"/>
    <s v="Discharged"/>
    <d v="2025-05-28T00:00:00"/>
    <n v="8"/>
    <x v="60"/>
    <n v="7"/>
    <s v="Yes"/>
    <x v="0"/>
    <s v="Normal"/>
    <x v="0"/>
    <n v="941.25"/>
    <n v="941.25"/>
    <n v="0"/>
    <x v="0"/>
    <m/>
    <s v="Low"/>
  </r>
  <r>
    <s v="P0063"/>
    <x v="62"/>
    <x v="0"/>
    <n v="77"/>
    <x v="2"/>
    <s v="New"/>
    <x v="45"/>
    <x v="5"/>
    <x v="4"/>
    <s v="Discharged"/>
    <d v="2025-07-01T00:00:00"/>
    <n v="25"/>
    <x v="61"/>
    <n v="2"/>
    <s v="No"/>
    <x v="1"/>
    <s v="Pending"/>
    <x v="2"/>
    <n v="1131.5999999999999"/>
    <n v="1131.5999999999999"/>
    <n v="0"/>
    <x v="1"/>
    <m/>
    <s v="Low"/>
  </r>
  <r>
    <s v="P0064"/>
    <x v="63"/>
    <x v="2"/>
    <n v="46"/>
    <x v="3"/>
    <s v="New"/>
    <x v="38"/>
    <x v="5"/>
    <x v="1"/>
    <s v="Ongoing"/>
    <d v="2025-05-22T00:00:00"/>
    <n v="60"/>
    <x v="62"/>
    <n v="9"/>
    <s v="No"/>
    <x v="4"/>
    <s v="Abnormal"/>
    <x v="2"/>
    <n v="982.24"/>
    <n v="982.24"/>
    <n v="0"/>
    <x v="0"/>
    <m/>
    <s v="Low"/>
  </r>
  <r>
    <s v="P0065"/>
    <x v="64"/>
    <x v="0"/>
    <n v="44"/>
    <x v="4"/>
    <s v="New"/>
    <x v="13"/>
    <x v="2"/>
    <x v="5"/>
    <s v="Discharged"/>
    <d v="2025-06-15T00:00:00"/>
    <n v="32"/>
    <x v="63"/>
    <n v="5"/>
    <s v="No"/>
    <x v="0"/>
    <s v="Abnormal"/>
    <x v="0"/>
    <n v="1159.6199999999999"/>
    <n v="1159.6199999999999"/>
    <n v="0"/>
    <x v="0"/>
    <m/>
    <s v="Low"/>
  </r>
  <r>
    <s v="P0066"/>
    <x v="65"/>
    <x v="2"/>
    <n v="42"/>
    <x v="4"/>
    <s v="New"/>
    <x v="37"/>
    <x v="1"/>
    <x v="0"/>
    <s v="Discharged"/>
    <d v="2025-06-14T00:00:00"/>
    <n v="46"/>
    <x v="64"/>
    <n v="7"/>
    <s v="Yes"/>
    <x v="1"/>
    <s v="Pending"/>
    <x v="2"/>
    <n v="609.28"/>
    <n v="609.28"/>
    <n v="0"/>
    <x v="2"/>
    <m/>
    <s v="Medium"/>
  </r>
  <r>
    <s v="P0067"/>
    <x v="66"/>
    <x v="2"/>
    <n v="68"/>
    <x v="0"/>
    <s v="New"/>
    <x v="38"/>
    <x v="0"/>
    <x v="1"/>
    <s v="Discharged"/>
    <d v="2025-07-17T00:00:00"/>
    <n v="13"/>
    <x v="65"/>
    <n v="2"/>
    <s v="Yes"/>
    <x v="1"/>
    <s v="Not Applicable"/>
    <x v="4"/>
    <n v="366.8"/>
    <n v="366.8"/>
    <n v="0"/>
    <x v="3"/>
    <m/>
    <s v="Medium"/>
  </r>
  <r>
    <s v="P0068"/>
    <x v="67"/>
    <x v="0"/>
    <n v="37"/>
    <x v="4"/>
    <s v="New"/>
    <x v="46"/>
    <x v="2"/>
    <x v="4"/>
    <s v="Discharged"/>
    <d v="2025-06-19T00:00:00"/>
    <n v="11"/>
    <x v="66"/>
    <n v="2"/>
    <s v="No"/>
    <x v="4"/>
    <s v="Not Applicable"/>
    <x v="3"/>
    <n v="894.52"/>
    <n v="894.52"/>
    <n v="0"/>
    <x v="1"/>
    <m/>
    <s v="High"/>
  </r>
  <r>
    <s v="P0069"/>
    <x v="68"/>
    <x v="1"/>
    <n v="26"/>
    <x v="1"/>
    <s v="New"/>
    <x v="47"/>
    <x v="2"/>
    <x v="3"/>
    <s v="Discharged"/>
    <d v="2025-05-25T00:00:00"/>
    <n v="34"/>
    <x v="67"/>
    <n v="8"/>
    <s v="Yes"/>
    <x v="2"/>
    <s v="Abnormal"/>
    <x v="1"/>
    <n v="152.47"/>
    <n v="152.47"/>
    <n v="0"/>
    <x v="0"/>
    <m/>
    <s v="Low"/>
  </r>
  <r>
    <s v="P0070"/>
    <x v="69"/>
    <x v="1"/>
    <n v="60"/>
    <x v="0"/>
    <s v="New"/>
    <x v="48"/>
    <x v="1"/>
    <x v="5"/>
    <s v="Discharged"/>
    <d v="2025-06-19T00:00:00"/>
    <n v="17"/>
    <x v="68"/>
    <n v="5"/>
    <s v="Yes"/>
    <x v="2"/>
    <s v="Not Applicable"/>
    <x v="5"/>
    <n v="669.54"/>
    <n v="669.54"/>
    <n v="0"/>
    <x v="0"/>
    <m/>
    <s v="Medium"/>
  </r>
  <r>
    <s v="P0071"/>
    <x v="70"/>
    <x v="2"/>
    <n v="30"/>
    <x v="4"/>
    <s v="New"/>
    <x v="49"/>
    <x v="2"/>
    <x v="5"/>
    <s v="Discharged"/>
    <d v="2025-06-07T00:00:00"/>
    <n v="45"/>
    <x v="69"/>
    <n v="2"/>
    <s v="No"/>
    <x v="4"/>
    <s v="Normal"/>
    <x v="4"/>
    <n v="721.85"/>
    <n v="377.25"/>
    <n v="344.6"/>
    <x v="1"/>
    <m/>
    <s v="High"/>
  </r>
  <r>
    <s v="P0072"/>
    <x v="71"/>
    <x v="2"/>
    <n v="62"/>
    <x v="0"/>
    <s v="New"/>
    <x v="50"/>
    <x v="3"/>
    <x v="1"/>
    <s v="Referred"/>
    <d v="2025-06-10T00:00:00"/>
    <n v="20"/>
    <x v="70"/>
    <n v="3"/>
    <s v="No"/>
    <x v="4"/>
    <s v="Not Applicable"/>
    <x v="1"/>
    <n v="411.01"/>
    <n v="411.01"/>
    <n v="0"/>
    <x v="1"/>
    <m/>
    <s v="Medium"/>
  </r>
  <r>
    <s v="P0073"/>
    <x v="72"/>
    <x v="1"/>
    <n v="59"/>
    <x v="3"/>
    <s v="New"/>
    <x v="51"/>
    <x v="5"/>
    <x v="5"/>
    <s v="Ongoing"/>
    <d v="2025-06-03T00:00:00"/>
    <n v="28"/>
    <x v="71"/>
    <n v="10"/>
    <s v="Yes"/>
    <x v="3"/>
    <s v="Abnormal"/>
    <x v="1"/>
    <n v="1447.96"/>
    <n v="1161.3699999999999"/>
    <n v="286.59000000000015"/>
    <x v="3"/>
    <m/>
    <s v="High"/>
  </r>
  <r>
    <s v="P0074"/>
    <x v="73"/>
    <x v="0"/>
    <n v="58"/>
    <x v="3"/>
    <s v="New"/>
    <x v="45"/>
    <x v="0"/>
    <x v="6"/>
    <s v="Referred"/>
    <d v="2025-06-08T00:00:00"/>
    <n v="39"/>
    <x v="72"/>
    <n v="1"/>
    <s v="No"/>
    <x v="2"/>
    <s v="Abnormal"/>
    <x v="0"/>
    <n v="823.19"/>
    <n v="823.19"/>
    <n v="0"/>
    <x v="3"/>
    <m/>
    <s v="High"/>
  </r>
  <r>
    <s v="P0075"/>
    <x v="74"/>
    <x v="1"/>
    <n v="34"/>
    <x v="4"/>
    <s v="New"/>
    <x v="3"/>
    <x v="4"/>
    <x v="5"/>
    <s v="Ongoing"/>
    <d v="2025-06-18T00:00:00"/>
    <n v="12"/>
    <x v="73"/>
    <n v="3"/>
    <s v="No"/>
    <x v="0"/>
    <s v="Pending"/>
    <x v="0"/>
    <n v="1271.72"/>
    <n v="1271.72"/>
    <n v="0"/>
    <x v="1"/>
    <m/>
    <s v="Medium"/>
  </r>
  <r>
    <s v="P0076"/>
    <x v="75"/>
    <x v="2"/>
    <n v="53"/>
    <x v="3"/>
    <s v="New"/>
    <x v="39"/>
    <x v="2"/>
    <x v="5"/>
    <s v="Ongoing"/>
    <d v="2025-06-01T00:00:00"/>
    <n v="58"/>
    <x v="74"/>
    <n v="6"/>
    <s v="Yes"/>
    <x v="4"/>
    <s v="Not Applicable"/>
    <x v="0"/>
    <n v="90.53"/>
    <n v="90.53"/>
    <n v="0"/>
    <x v="2"/>
    <m/>
    <s v="Medium"/>
  </r>
  <r>
    <s v="P0077"/>
    <x v="76"/>
    <x v="2"/>
    <n v="35"/>
    <x v="4"/>
    <s v="New"/>
    <x v="52"/>
    <x v="0"/>
    <x v="4"/>
    <s v="Referred"/>
    <d v="2025-06-06T00:00:00"/>
    <n v="28"/>
    <x v="75"/>
    <n v="9"/>
    <s v="Yes"/>
    <x v="4"/>
    <s v="Normal"/>
    <x v="0"/>
    <n v="535.61"/>
    <n v="535.61"/>
    <n v="0"/>
    <x v="1"/>
    <m/>
    <s v="Medium"/>
  </r>
  <r>
    <s v="P0078"/>
    <x v="77"/>
    <x v="2"/>
    <n v="38"/>
    <x v="4"/>
    <s v="New"/>
    <x v="32"/>
    <x v="0"/>
    <x v="2"/>
    <s v="Ongoing"/>
    <d v="2025-06-08T00:00:00"/>
    <n v="6"/>
    <x v="76"/>
    <n v="6"/>
    <s v="Yes"/>
    <x v="2"/>
    <s v="Abnormal"/>
    <x v="0"/>
    <n v="1180.22"/>
    <n v="1180.22"/>
    <n v="0"/>
    <x v="1"/>
    <m/>
    <s v="Medium"/>
  </r>
  <r>
    <s v="P0079"/>
    <x v="78"/>
    <x v="0"/>
    <n v="37"/>
    <x v="4"/>
    <s v="New"/>
    <x v="22"/>
    <x v="4"/>
    <x v="5"/>
    <s v="Referred"/>
    <d v="2025-05-24T00:00:00"/>
    <n v="8"/>
    <x v="77"/>
    <n v="1"/>
    <s v="Yes"/>
    <x v="2"/>
    <s v="Normal"/>
    <x v="3"/>
    <n v="461.02"/>
    <n v="461.02"/>
    <n v="0"/>
    <x v="3"/>
    <m/>
    <s v="High"/>
  </r>
  <r>
    <s v="P0080"/>
    <x v="79"/>
    <x v="1"/>
    <n v="46"/>
    <x v="3"/>
    <s v="New"/>
    <x v="53"/>
    <x v="3"/>
    <x v="4"/>
    <s v="Completed"/>
    <d v="2025-07-04T00:00:00"/>
    <n v="58"/>
    <x v="78"/>
    <n v="7"/>
    <s v="No"/>
    <x v="2"/>
    <s v="Not Applicable"/>
    <x v="3"/>
    <n v="1415.4"/>
    <n v="1415.4"/>
    <n v="0"/>
    <x v="1"/>
    <m/>
    <s v="Medium"/>
  </r>
  <r>
    <s v="P0081"/>
    <x v="80"/>
    <x v="1"/>
    <n v="18"/>
    <x v="1"/>
    <s v="New"/>
    <x v="38"/>
    <x v="2"/>
    <x v="5"/>
    <s v="Discharged"/>
    <d v="2025-06-14T00:00:00"/>
    <n v="52"/>
    <x v="79"/>
    <n v="5"/>
    <s v="No"/>
    <x v="0"/>
    <s v="Pending"/>
    <x v="4"/>
    <n v="1066.5999999999999"/>
    <n v="1066.5999999999999"/>
    <n v="0"/>
    <x v="3"/>
    <m/>
    <s v="Medium"/>
  </r>
  <r>
    <s v="P0082"/>
    <x v="81"/>
    <x v="0"/>
    <n v="82"/>
    <x v="2"/>
    <s v="New"/>
    <x v="33"/>
    <x v="4"/>
    <x v="6"/>
    <s v="Discharged"/>
    <d v="2025-06-06T00:00:00"/>
    <n v="21"/>
    <x v="80"/>
    <n v="1"/>
    <s v="No"/>
    <x v="2"/>
    <s v="Not Applicable"/>
    <x v="1"/>
    <n v="440.67"/>
    <n v="440.67"/>
    <n v="0"/>
    <x v="3"/>
    <m/>
    <s v="Medium"/>
  </r>
  <r>
    <s v="P0083"/>
    <x v="82"/>
    <x v="2"/>
    <n v="82"/>
    <x v="2"/>
    <s v="New"/>
    <x v="40"/>
    <x v="1"/>
    <x v="1"/>
    <s v="Discharged"/>
    <d v="2025-05-28T00:00:00"/>
    <n v="50"/>
    <x v="81"/>
    <n v="6"/>
    <s v="Yes"/>
    <x v="4"/>
    <s v="Abnormal"/>
    <x v="1"/>
    <n v="1406.95"/>
    <n v="1045.9100000000001"/>
    <n v="361.03999999999996"/>
    <x v="1"/>
    <m/>
    <s v="High"/>
  </r>
  <r>
    <s v="P0084"/>
    <x v="83"/>
    <x v="1"/>
    <n v="38"/>
    <x v="4"/>
    <s v="New"/>
    <x v="1"/>
    <x v="2"/>
    <x v="5"/>
    <s v="Referred"/>
    <d v="2025-07-08T00:00:00"/>
    <n v="12"/>
    <x v="82"/>
    <n v="6"/>
    <s v="Yes"/>
    <x v="0"/>
    <s v="Not Applicable"/>
    <x v="2"/>
    <n v="365.29"/>
    <n v="295.48"/>
    <n v="69.81"/>
    <x v="0"/>
    <m/>
    <s v="Medium"/>
  </r>
  <r>
    <s v="P0085"/>
    <x v="84"/>
    <x v="0"/>
    <n v="66"/>
    <x v="0"/>
    <s v="New"/>
    <x v="10"/>
    <x v="4"/>
    <x v="6"/>
    <s v="Referred"/>
    <d v="2025-06-03T00:00:00"/>
    <n v="44"/>
    <x v="83"/>
    <n v="5"/>
    <s v="Yes"/>
    <x v="0"/>
    <s v="Abnormal"/>
    <x v="4"/>
    <n v="186.01"/>
    <n v="186.01"/>
    <n v="0"/>
    <x v="0"/>
    <m/>
    <s v="Medium"/>
  </r>
  <r>
    <s v="P0086"/>
    <x v="85"/>
    <x v="0"/>
    <n v="47"/>
    <x v="3"/>
    <s v="New"/>
    <x v="19"/>
    <x v="5"/>
    <x v="0"/>
    <s v="Discharged"/>
    <d v="2025-05-24T00:00:00"/>
    <n v="42"/>
    <x v="84"/>
    <n v="8"/>
    <s v="Yes"/>
    <x v="3"/>
    <s v="Normal"/>
    <x v="0"/>
    <n v="1488.1"/>
    <n v="1488.1"/>
    <n v="0"/>
    <x v="1"/>
    <m/>
    <s v="Low"/>
  </r>
  <r>
    <s v="P0087"/>
    <x v="86"/>
    <x v="2"/>
    <n v="32"/>
    <x v="4"/>
    <s v="New"/>
    <x v="54"/>
    <x v="1"/>
    <x v="5"/>
    <s v="Completed"/>
    <d v="2025-06-12T00:00:00"/>
    <n v="13"/>
    <x v="85"/>
    <n v="6"/>
    <s v="Yes"/>
    <x v="2"/>
    <s v="Pending"/>
    <x v="2"/>
    <n v="1417.25"/>
    <n v="1417.25"/>
    <n v="0"/>
    <x v="3"/>
    <m/>
    <s v="Low"/>
  </r>
  <r>
    <s v="P0088"/>
    <x v="87"/>
    <x v="1"/>
    <n v="36"/>
    <x v="4"/>
    <s v="New"/>
    <x v="27"/>
    <x v="1"/>
    <x v="5"/>
    <s v="Referred"/>
    <d v="2025-06-22T00:00:00"/>
    <n v="43"/>
    <x v="86"/>
    <n v="3"/>
    <s v="Yes"/>
    <x v="4"/>
    <s v="Pending"/>
    <x v="5"/>
    <n v="930.83"/>
    <n v="930.83"/>
    <n v="0"/>
    <x v="2"/>
    <m/>
    <s v="High"/>
  </r>
  <r>
    <s v="P0089"/>
    <x v="88"/>
    <x v="0"/>
    <n v="80"/>
    <x v="2"/>
    <s v="New"/>
    <x v="55"/>
    <x v="0"/>
    <x v="4"/>
    <s v="Completed"/>
    <d v="2025-05-22T00:00:00"/>
    <n v="29"/>
    <x v="87"/>
    <n v="6"/>
    <s v="Yes"/>
    <x v="0"/>
    <s v="Not Applicable"/>
    <x v="4"/>
    <n v="245.38"/>
    <n v="245.38"/>
    <n v="0"/>
    <x v="2"/>
    <m/>
    <s v="Low"/>
  </r>
  <r>
    <s v="P0090"/>
    <x v="89"/>
    <x v="0"/>
    <n v="73"/>
    <x v="0"/>
    <s v="New"/>
    <x v="33"/>
    <x v="5"/>
    <x v="0"/>
    <s v="Ongoing"/>
    <d v="2025-07-01T00:00:00"/>
    <n v="13"/>
    <x v="88"/>
    <n v="5"/>
    <s v="Yes"/>
    <x v="1"/>
    <s v="Abnormal"/>
    <x v="0"/>
    <n v="562.49"/>
    <n v="562.49"/>
    <n v="0"/>
    <x v="2"/>
    <m/>
    <s v="Medium"/>
  </r>
  <r>
    <s v="P0091"/>
    <x v="90"/>
    <x v="0"/>
    <n v="71"/>
    <x v="0"/>
    <s v="New"/>
    <x v="32"/>
    <x v="1"/>
    <x v="4"/>
    <s v="Referred"/>
    <d v="2025-06-09T00:00:00"/>
    <n v="59"/>
    <x v="89"/>
    <n v="4"/>
    <s v="Yes"/>
    <x v="3"/>
    <s v="Abnormal"/>
    <x v="2"/>
    <n v="103.58"/>
    <n v="103.58"/>
    <n v="0"/>
    <x v="1"/>
    <m/>
    <s v="Low"/>
  </r>
  <r>
    <s v="P0092"/>
    <x v="91"/>
    <x v="2"/>
    <n v="35"/>
    <x v="4"/>
    <s v="New"/>
    <x v="37"/>
    <x v="4"/>
    <x v="1"/>
    <s v="Discharged"/>
    <d v="2025-07-07T00:00:00"/>
    <n v="35"/>
    <x v="90"/>
    <n v="5"/>
    <s v="Yes"/>
    <x v="4"/>
    <s v="Pending"/>
    <x v="5"/>
    <n v="424.72"/>
    <n v="424.72"/>
    <n v="0"/>
    <x v="3"/>
    <m/>
    <s v="Low"/>
  </r>
  <r>
    <s v="P0093"/>
    <x v="92"/>
    <x v="0"/>
    <n v="32"/>
    <x v="4"/>
    <s v="New"/>
    <x v="56"/>
    <x v="3"/>
    <x v="5"/>
    <s v="Ongoing"/>
    <d v="2025-07-07T00:00:00"/>
    <n v="33"/>
    <x v="91"/>
    <n v="7"/>
    <s v="Yes"/>
    <x v="4"/>
    <s v="Pending"/>
    <x v="0"/>
    <n v="1143.68"/>
    <n v="1143.68"/>
    <n v="0"/>
    <x v="2"/>
    <m/>
    <s v="High"/>
  </r>
  <r>
    <s v="P0094"/>
    <x v="93"/>
    <x v="2"/>
    <n v="52"/>
    <x v="3"/>
    <s v="New"/>
    <x v="57"/>
    <x v="2"/>
    <x v="0"/>
    <s v="Referred"/>
    <d v="2025-07-05T00:00:00"/>
    <n v="28"/>
    <x v="92"/>
    <n v="10"/>
    <s v="Yes"/>
    <x v="1"/>
    <s v="Not Applicable"/>
    <x v="5"/>
    <n v="1092.44"/>
    <n v="1092.44"/>
    <n v="0"/>
    <x v="2"/>
    <m/>
    <s v="Medium"/>
  </r>
  <r>
    <s v="P0095"/>
    <x v="94"/>
    <x v="2"/>
    <n v="31"/>
    <x v="4"/>
    <s v="New"/>
    <x v="41"/>
    <x v="4"/>
    <x v="0"/>
    <s v="Completed"/>
    <d v="2025-05-29T00:00:00"/>
    <n v="29"/>
    <x v="93"/>
    <n v="5"/>
    <s v="Yes"/>
    <x v="4"/>
    <s v="Normal"/>
    <x v="1"/>
    <n v="509.12"/>
    <n v="509.12"/>
    <n v="0"/>
    <x v="0"/>
    <m/>
    <s v="Low"/>
  </r>
  <r>
    <s v="P0096"/>
    <x v="95"/>
    <x v="0"/>
    <n v="42"/>
    <x v="4"/>
    <s v="New"/>
    <x v="58"/>
    <x v="4"/>
    <x v="4"/>
    <s v="Discharged"/>
    <d v="2025-05-23T00:00:00"/>
    <n v="37"/>
    <x v="94"/>
    <n v="3"/>
    <s v="No"/>
    <x v="1"/>
    <s v="Abnormal"/>
    <x v="1"/>
    <n v="144.44"/>
    <n v="144.44"/>
    <n v="0"/>
    <x v="3"/>
    <m/>
    <s v="Low"/>
  </r>
  <r>
    <s v="P0097"/>
    <x v="96"/>
    <x v="0"/>
    <n v="52"/>
    <x v="3"/>
    <s v="New"/>
    <x v="59"/>
    <x v="5"/>
    <x v="0"/>
    <s v="Completed"/>
    <d v="2025-06-13T00:00:00"/>
    <n v="45"/>
    <x v="95"/>
    <n v="9"/>
    <s v="Yes"/>
    <x v="0"/>
    <s v="Normal"/>
    <x v="4"/>
    <n v="1147.58"/>
    <n v="1147.58"/>
    <n v="0"/>
    <x v="0"/>
    <m/>
    <s v="High"/>
  </r>
  <r>
    <s v="P0098"/>
    <x v="97"/>
    <x v="0"/>
    <n v="51"/>
    <x v="3"/>
    <s v="New"/>
    <x v="4"/>
    <x v="5"/>
    <x v="0"/>
    <s v="Referred"/>
    <d v="2025-05-23T00:00:00"/>
    <n v="13"/>
    <x v="96"/>
    <n v="10"/>
    <s v="Yes"/>
    <x v="2"/>
    <s v="Normal"/>
    <x v="0"/>
    <n v="180.74"/>
    <n v="180.74"/>
    <n v="0"/>
    <x v="1"/>
    <m/>
    <s v="Medium"/>
  </r>
  <r>
    <s v="P0099"/>
    <x v="98"/>
    <x v="1"/>
    <n v="25"/>
    <x v="1"/>
    <s v="New"/>
    <x v="60"/>
    <x v="3"/>
    <x v="3"/>
    <s v="Discharged"/>
    <d v="2025-06-18T00:00:00"/>
    <n v="30"/>
    <x v="97"/>
    <n v="4"/>
    <s v="No"/>
    <x v="3"/>
    <s v="Pending"/>
    <x v="1"/>
    <n v="1176.04"/>
    <n v="1176.04"/>
    <n v="0"/>
    <x v="1"/>
    <m/>
    <s v="Low"/>
  </r>
  <r>
    <s v="P0100"/>
    <x v="99"/>
    <x v="2"/>
    <n v="70"/>
    <x v="0"/>
    <s v="New"/>
    <x v="41"/>
    <x v="1"/>
    <x v="1"/>
    <s v="Discharged"/>
    <d v="2025-05-31T00:00:00"/>
    <n v="45"/>
    <x v="98"/>
    <n v="7"/>
    <s v="Yes"/>
    <x v="4"/>
    <s v="Abnormal"/>
    <x v="3"/>
    <n v="1161.46"/>
    <n v="1042.29"/>
    <n v="119.17000000000007"/>
    <x v="2"/>
    <m/>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A4A65-FA16-4754-9E54-BD0DD36C92A7}"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0">
  <location ref="A84:B90" firstHeaderRow="1" firstDataRow="1" firstDataCol="1"/>
  <pivotFields count="26">
    <pivotField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showAll="0"/>
    <pivotField showAll="0"/>
    <pivotField showAll="0"/>
    <pivotField showAll="0"/>
    <pivotField showAll="0"/>
    <pivotField axis="axisRow" showAll="0" sortType="descending">
      <items count="7">
        <item x="0"/>
        <item x="4"/>
        <item x="1"/>
        <item x="5"/>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6">
    <i>
      <x v="2"/>
    </i>
    <i>
      <x v="4"/>
    </i>
    <i>
      <x v="1"/>
    </i>
    <i>
      <x v="5"/>
    </i>
    <i>
      <x v="3"/>
    </i>
    <i>
      <x/>
    </i>
  </rowItems>
  <colItems count="1">
    <i/>
  </colItems>
  <dataFields count="1">
    <dataField name="Sum of Outstanding" fld="20" baseField="0" baseItem="0"/>
  </dataFields>
  <chartFormats count="1">
    <chartFormat chart="4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4116C9-E326-43F1-9C42-29B3FADD821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A36:B41" firstHeaderRow="1" firstDataRow="1" firstDataCol="1"/>
  <pivotFields count="26">
    <pivotField showAll="0"/>
    <pivotField showAll="0"/>
    <pivotField showAll="0"/>
    <pivotField showAll="0"/>
    <pivotField showAll="0"/>
    <pivotField showAll="0"/>
    <pivotField dataField="1"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showAll="0"/>
    <pivotField showAll="0"/>
    <pivotField showAll="0"/>
    <pivotField axis="axisRow" showAll="0" sortType="de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
    <i>
      <x v="1"/>
    </i>
    <i>
      <x v="3"/>
    </i>
    <i>
      <x v="4"/>
    </i>
    <i>
      <x v="2"/>
    </i>
    <i>
      <x/>
    </i>
  </rowItems>
  <colItems count="1">
    <i/>
  </colItems>
  <dataFields count="1">
    <dataField name="Count of Appointment Date" fld="6" subtotal="count" showDataAs="percentOfTotal" baseField="0" baseItem="0" numFmtId="9"/>
  </dataFields>
  <chartFormats count="1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5" count="1" selected="0">
            <x v="1"/>
          </reference>
        </references>
      </pivotArea>
    </chartFormat>
    <chartFormat chart="20" format="2">
      <pivotArea type="data" outline="0" fieldPosition="0">
        <references count="2">
          <reference field="4294967294" count="1" selected="0">
            <x v="0"/>
          </reference>
          <reference field="15" count="1" selected="0">
            <x v="3"/>
          </reference>
        </references>
      </pivotArea>
    </chartFormat>
    <chartFormat chart="20" format="3">
      <pivotArea type="data" outline="0" fieldPosition="0">
        <references count="2">
          <reference field="4294967294" count="1" selected="0">
            <x v="0"/>
          </reference>
          <reference field="15" count="1" selected="0">
            <x v="4"/>
          </reference>
        </references>
      </pivotArea>
    </chartFormat>
    <chartFormat chart="20" format="4">
      <pivotArea type="data" outline="0" fieldPosition="0">
        <references count="2">
          <reference field="4294967294" count="1" selected="0">
            <x v="0"/>
          </reference>
          <reference field="15" count="1" selected="0">
            <x v="2"/>
          </reference>
        </references>
      </pivotArea>
    </chartFormat>
    <chartFormat chart="20" format="5">
      <pivotArea type="data" outline="0" fieldPosition="0">
        <references count="2">
          <reference field="4294967294" count="1" selected="0">
            <x v="0"/>
          </reference>
          <reference field="15" count="1" selected="0">
            <x v="0"/>
          </reference>
        </references>
      </pivotArea>
    </chartFormat>
    <chartFormat chart="23" format="25" series="1">
      <pivotArea type="data" outline="0" fieldPosition="0">
        <references count="1">
          <reference field="4294967294" count="1" selected="0">
            <x v="0"/>
          </reference>
        </references>
      </pivotArea>
    </chartFormat>
    <chartFormat chart="23" format="26">
      <pivotArea type="data" outline="0" fieldPosition="0">
        <references count="2">
          <reference field="4294967294" count="1" selected="0">
            <x v="0"/>
          </reference>
          <reference field="15" count="1" selected="0">
            <x v="1"/>
          </reference>
        </references>
      </pivotArea>
    </chartFormat>
    <chartFormat chart="23" format="27">
      <pivotArea type="data" outline="0" fieldPosition="0">
        <references count="2">
          <reference field="4294967294" count="1" selected="0">
            <x v="0"/>
          </reference>
          <reference field="15" count="1" selected="0">
            <x v="3"/>
          </reference>
        </references>
      </pivotArea>
    </chartFormat>
    <chartFormat chart="23" format="28">
      <pivotArea type="data" outline="0" fieldPosition="0">
        <references count="2">
          <reference field="4294967294" count="1" selected="0">
            <x v="0"/>
          </reference>
          <reference field="15" count="1" selected="0">
            <x v="4"/>
          </reference>
        </references>
      </pivotArea>
    </chartFormat>
    <chartFormat chart="23" format="29">
      <pivotArea type="data" outline="0" fieldPosition="0">
        <references count="2">
          <reference field="4294967294" count="1" selected="0">
            <x v="0"/>
          </reference>
          <reference field="15" count="1" selected="0">
            <x v="2"/>
          </reference>
        </references>
      </pivotArea>
    </chartFormat>
    <chartFormat chart="23" format="30">
      <pivotArea type="data" outline="0" fieldPosition="0">
        <references count="2">
          <reference field="4294967294" count="1" selected="0">
            <x v="0"/>
          </reference>
          <reference field="15" count="1" selected="0">
            <x v="0"/>
          </reference>
        </references>
      </pivotArea>
    </chartFormat>
    <chartFormat chart="24" format="31" series="1">
      <pivotArea type="data" outline="0" fieldPosition="0">
        <references count="1">
          <reference field="4294967294" count="1" selected="0">
            <x v="0"/>
          </reference>
        </references>
      </pivotArea>
    </chartFormat>
    <chartFormat chart="24" format="32">
      <pivotArea type="data" outline="0" fieldPosition="0">
        <references count="2">
          <reference field="4294967294" count="1" selected="0">
            <x v="0"/>
          </reference>
          <reference field="15" count="1" selected="0">
            <x v="1"/>
          </reference>
        </references>
      </pivotArea>
    </chartFormat>
    <chartFormat chart="24" format="33">
      <pivotArea type="data" outline="0" fieldPosition="0">
        <references count="2">
          <reference field="4294967294" count="1" selected="0">
            <x v="0"/>
          </reference>
          <reference field="15" count="1" selected="0">
            <x v="3"/>
          </reference>
        </references>
      </pivotArea>
    </chartFormat>
    <chartFormat chart="24" format="34">
      <pivotArea type="data" outline="0" fieldPosition="0">
        <references count="2">
          <reference field="4294967294" count="1" selected="0">
            <x v="0"/>
          </reference>
          <reference field="15" count="1" selected="0">
            <x v="4"/>
          </reference>
        </references>
      </pivotArea>
    </chartFormat>
    <chartFormat chart="24" format="35">
      <pivotArea type="data" outline="0" fieldPosition="0">
        <references count="2">
          <reference field="4294967294" count="1" selected="0">
            <x v="0"/>
          </reference>
          <reference field="15" count="1" selected="0">
            <x v="2"/>
          </reference>
        </references>
      </pivotArea>
    </chartFormat>
    <chartFormat chart="24" format="36">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81B799-A990-4867-B991-235756AC1420}"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A52:B58" firstHeaderRow="1" firstDataRow="1" firstDataCol="1"/>
  <pivotFields count="26">
    <pivotField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dataField="1" showAll="0"/>
    <pivotField axis="axisRow" showAll="0" measureFilter="1" sortType="descending">
      <items count="100">
        <item x="59"/>
        <item x="32"/>
        <item x="33"/>
        <item x="61"/>
        <item x="1"/>
        <item x="67"/>
        <item x="98"/>
        <item x="87"/>
        <item x="86"/>
        <item x="47"/>
        <item x="43"/>
        <item x="29"/>
        <item x="76"/>
        <item x="64"/>
        <item x="3"/>
        <item x="60"/>
        <item x="22"/>
        <item x="94"/>
        <item x="23"/>
        <item x="40"/>
        <item x="63"/>
        <item x="41"/>
        <item x="4"/>
        <item x="58"/>
        <item x="62"/>
        <item x="66"/>
        <item x="9"/>
        <item x="83"/>
        <item x="21"/>
        <item x="17"/>
        <item x="27"/>
        <item x="20"/>
        <item x="97"/>
        <item x="80"/>
        <item x="70"/>
        <item x="0"/>
        <item x="38"/>
        <item x="81"/>
        <item x="68"/>
        <item x="51"/>
        <item x="14"/>
        <item x="52"/>
        <item x="56"/>
        <item x="8"/>
        <item x="50"/>
        <item x="55"/>
        <item x="6"/>
        <item x="92"/>
        <item x="65"/>
        <item x="45"/>
        <item x="12"/>
        <item x="88"/>
        <item x="18"/>
        <item x="35"/>
        <item x="15"/>
        <item x="79"/>
        <item x="54"/>
        <item x="28"/>
        <item x="90"/>
        <item x="37"/>
        <item x="30"/>
        <item x="69"/>
        <item x="46"/>
        <item x="91"/>
        <item x="31"/>
        <item x="42"/>
        <item x="77"/>
        <item x="11"/>
        <item x="19"/>
        <item x="72"/>
        <item x="49"/>
        <item x="53"/>
        <item x="2"/>
        <item x="73"/>
        <item x="34"/>
        <item x="78"/>
        <item x="93"/>
        <item x="26"/>
        <item x="84"/>
        <item x="82"/>
        <item x="85"/>
        <item x="95"/>
        <item x="7"/>
        <item x="24"/>
        <item x="96"/>
        <item x="75"/>
        <item x="89"/>
        <item x="39"/>
        <item x="74"/>
        <item x="44"/>
        <item x="48"/>
        <item x="25"/>
        <item x="71"/>
        <item x="10"/>
        <item x="57"/>
        <item x="13"/>
        <item x="16"/>
        <item x="5"/>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6">
    <i>
      <x v="24"/>
    </i>
    <i>
      <x v="67"/>
    </i>
    <i>
      <x v="86"/>
    </i>
    <i>
      <x v="88"/>
    </i>
    <i>
      <x v="36"/>
    </i>
    <i>
      <x v="75"/>
    </i>
  </rowItems>
  <colItems count="1">
    <i/>
  </colItems>
  <dataFields count="1">
    <dataField name="Sum of Last Visit Duration (min)" fld="11" baseField="0" baseItem="0"/>
  </dataFields>
  <chartFormats count="1">
    <chartFormat chart="3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660817-983D-4320-A528-2234A1830ADE}"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9">
  <location ref="A92:B99" firstHeaderRow="1" firstDataRow="1" firstDataCol="1"/>
  <pivotFields count="26">
    <pivotField showAll="0"/>
    <pivotField showAll="0">
      <items count="101">
        <item x="41"/>
        <item x="27"/>
        <item x="43"/>
        <item x="38"/>
        <item x="62"/>
        <item x="86"/>
        <item x="93"/>
        <item x="80"/>
        <item x="6"/>
        <item x="4"/>
        <item x="17"/>
        <item x="26"/>
        <item x="82"/>
        <item x="9"/>
        <item x="56"/>
        <item x="63"/>
        <item x="73"/>
        <item x="96"/>
        <item x="99"/>
        <item x="91"/>
        <item x="23"/>
        <item x="37"/>
        <item x="71"/>
        <item x="28"/>
        <item x="30"/>
        <item x="75"/>
        <item x="2"/>
        <item x="84"/>
        <item x="39"/>
        <item x="8"/>
        <item x="45"/>
        <item x="7"/>
        <item x="49"/>
        <item x="70"/>
        <item x="33"/>
        <item x="74"/>
        <item x="61"/>
        <item x="32"/>
        <item x="98"/>
        <item x="47"/>
        <item x="95"/>
        <item x="24"/>
        <item x="54"/>
        <item x="81"/>
        <item x="66"/>
        <item x="69"/>
        <item x="50"/>
        <item x="83"/>
        <item x="1"/>
        <item x="46"/>
        <item x="72"/>
        <item x="57"/>
        <item x="3"/>
        <item x="34"/>
        <item x="53"/>
        <item x="16"/>
        <item x="60"/>
        <item x="94"/>
        <item x="68"/>
        <item x="65"/>
        <item x="79"/>
        <item x="85"/>
        <item x="11"/>
        <item x="59"/>
        <item x="29"/>
        <item x="51"/>
        <item x="13"/>
        <item x="10"/>
        <item x="18"/>
        <item x="64"/>
        <item x="42"/>
        <item x="19"/>
        <item x="88"/>
        <item x="67"/>
        <item x="31"/>
        <item x="77"/>
        <item x="0"/>
        <item x="87"/>
        <item x="92"/>
        <item x="89"/>
        <item x="44"/>
        <item x="20"/>
        <item x="22"/>
        <item x="36"/>
        <item x="97"/>
        <item x="21"/>
        <item x="52"/>
        <item x="12"/>
        <item x="55"/>
        <item x="48"/>
        <item x="14"/>
        <item x="90"/>
        <item x="76"/>
        <item x="40"/>
        <item x="5"/>
        <item x="15"/>
        <item x="78"/>
        <item x="35"/>
        <item x="58"/>
        <item x="25"/>
        <item t="default"/>
      </items>
    </pivotField>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showAll="0"/>
    <pivotField showAll="0"/>
    <pivotField showAll="0"/>
    <pivotField showAll="0"/>
    <pivotField showAll="0"/>
    <pivotField axis="axisRow" dataField="1" showAll="0" sortType="descending">
      <items count="7">
        <item x="0"/>
        <item x="4"/>
        <item x="1"/>
        <item x="5"/>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5">
        <item h="1" x="1"/>
        <item h="1" x="2"/>
        <item h="1" x="0"/>
        <item x="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1"/>
    <field x="17"/>
  </rowFields>
  <rowItems count="7">
    <i>
      <x v="3"/>
    </i>
    <i r="1">
      <x v="2"/>
    </i>
    <i r="1">
      <x v="1"/>
    </i>
    <i r="1">
      <x v="3"/>
    </i>
    <i r="1">
      <x v="5"/>
    </i>
    <i r="1">
      <x v="4"/>
    </i>
    <i r="1">
      <x/>
    </i>
  </rowItems>
  <colItems count="1">
    <i/>
  </colItems>
  <dataFields count="1">
    <dataField name="Count of Insurance Provider" fld="17" subtotal="count" baseField="0" baseItem="0"/>
  </dataFields>
  <chartFormats count="2">
    <chartFormat chart="50" format="10" series="1">
      <pivotArea type="data" outline="0" fieldPosition="0">
        <references count="1">
          <reference field="4294967294" count="1" selected="0">
            <x v="0"/>
          </reference>
        </references>
      </pivotArea>
    </chartFormat>
    <chartFormat chart="56"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1C6E9-F7CF-40EB-A60D-7ABEFBF1EFE8}"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28:B34" firstHeaderRow="1" firstDataRow="1" firstDataCol="1"/>
  <pivotFields count="26">
    <pivotField showAll="0"/>
    <pivotField showAll="0"/>
    <pivotField showAll="0"/>
    <pivotField showAll="0"/>
    <pivotField showAll="0"/>
    <pivotField showAll="0"/>
    <pivotField dataField="1"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axis="axisRow" showAll="0" sortType="a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4"/>
    </i>
    <i>
      <x v="5"/>
    </i>
    <i>
      <x v="3"/>
    </i>
    <i>
      <x v="2"/>
    </i>
    <i>
      <x v="1"/>
    </i>
    <i>
      <x/>
    </i>
  </rowItems>
  <colItems count="1">
    <i/>
  </colItems>
  <dataFields count="1">
    <dataField name="Count of Appointment Date" fld="6" subtotal="count" baseField="0" baseItem="0"/>
  </dataFields>
  <chartFormats count="1">
    <chartFormat chart="1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F2852-B853-4ED9-A861-2D8CB76A4580}"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location ref="A43:B50" firstHeaderRow="1" firstDataRow="1" firstDataCol="1"/>
  <pivotFields count="26">
    <pivotField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axis="axisRow" showAll="0" sortType="descending">
      <items count="8">
        <item x="2"/>
        <item x="5"/>
        <item x="1"/>
        <item x="6"/>
        <item x="0"/>
        <item x="3"/>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7">
    <i>
      <x v="6"/>
    </i>
    <i>
      <x v="1"/>
    </i>
    <i>
      <x v="5"/>
    </i>
    <i>
      <x v="4"/>
    </i>
    <i>
      <x v="2"/>
    </i>
    <i>
      <x v="3"/>
    </i>
    <i>
      <x/>
    </i>
  </rowItems>
  <colItems count="1">
    <i/>
  </colItems>
  <dataFields count="1">
    <dataField name="Sum of Last Visit Duration (min)" fld="11" baseField="0" baseItem="0"/>
  </dataFields>
  <chartFormats count="1">
    <chartFormat chart="2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03892D-2B80-41C1-A163-95B2E41C60F7}"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1">
  <location ref="A76:C82" firstHeaderRow="0" firstDataRow="1" firstDataCol="1"/>
  <pivotFields count="26">
    <pivotField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showAll="0"/>
    <pivotField showAll="0"/>
    <pivotField showAll="0"/>
    <pivotField showAll="0"/>
    <pivotField showAll="0"/>
    <pivotField axis="axisRow" showAll="0">
      <items count="7">
        <item x="0"/>
        <item x="4"/>
        <item x="1"/>
        <item x="5"/>
        <item x="3"/>
        <item x="2"/>
        <item t="default"/>
      </items>
    </pivotField>
    <pivotField dataField="1" showAll="0"/>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6">
    <i>
      <x/>
    </i>
    <i>
      <x v="1"/>
    </i>
    <i>
      <x v="2"/>
    </i>
    <i>
      <x v="3"/>
    </i>
    <i>
      <x v="4"/>
    </i>
    <i>
      <x v="5"/>
    </i>
  </rowItems>
  <colFields count="1">
    <field x="-2"/>
  </colFields>
  <colItems count="2">
    <i>
      <x/>
    </i>
    <i i="1">
      <x v="1"/>
    </i>
  </colItems>
  <dataFields count="2">
    <dataField name="Sum of Bill Amount ($)" fld="18" baseField="0" baseItem="0"/>
    <dataField name="Sum of Amount Paid ($)" fld="19" baseField="0" baseItem="0"/>
  </dataFields>
  <chartFormats count="6">
    <chartFormat chart="45" format="7" series="1">
      <pivotArea type="data" outline="0" fieldPosition="0">
        <references count="1">
          <reference field="4294967294" count="1" selected="0">
            <x v="0"/>
          </reference>
        </references>
      </pivotArea>
    </chartFormat>
    <chartFormat chart="45" format="8" series="1">
      <pivotArea type="data" outline="0" fieldPosition="0">
        <references count="1">
          <reference field="4294967294" count="1" selected="0">
            <x v="1"/>
          </reference>
        </references>
      </pivotArea>
    </chartFormat>
    <chartFormat chart="48" format="9" series="1">
      <pivotArea type="data" outline="0" fieldPosition="0">
        <references count="1">
          <reference field="4294967294" count="1" selected="0">
            <x v="0"/>
          </reference>
        </references>
      </pivotArea>
    </chartFormat>
    <chartFormat chart="48" format="10" series="1">
      <pivotArea type="data" outline="0" fieldPosition="0">
        <references count="1">
          <reference field="4294967294" count="1" selected="0">
            <x v="1"/>
          </reference>
        </references>
      </pivotArea>
    </chartFormat>
    <chartFormat chart="49" format="11" series="1">
      <pivotArea type="data" outline="0" fieldPosition="0">
        <references count="1">
          <reference field="4294967294" count="1" selected="0">
            <x v="0"/>
          </reference>
        </references>
      </pivotArea>
    </chartFormat>
    <chartFormat chart="49"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99934-0F9E-4885-9736-FDE00DD519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B25" firstHeaderRow="1" firstDataRow="1" firstDataCol="1"/>
  <pivotFields count="26">
    <pivotField dataField="1"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showAll="0"/>
    <pivotField showAll="0"/>
    <pivotField showAll="0"/>
    <pivotField showAll="0"/>
    <pivotField showAll="0"/>
    <pivotField axis="axisRow" showAll="0" sortType="ascending">
      <items count="7">
        <item x="0"/>
        <item x="4"/>
        <item x="1"/>
        <item x="5"/>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7">
    <i>
      <x v="3"/>
    </i>
    <i>
      <x v="4"/>
    </i>
    <i>
      <x v="1"/>
    </i>
    <i>
      <x/>
    </i>
    <i>
      <x v="5"/>
    </i>
    <i>
      <x v="2"/>
    </i>
    <i t="grand">
      <x/>
    </i>
  </rowItems>
  <colItems count="1">
    <i/>
  </colItems>
  <dataFields count="1">
    <dataField name="Count of Patient ID" fld="0" subtotal="count" baseField="0" baseItem="0"/>
  </dataFields>
  <chartFormats count="3">
    <chartFormat chart="6"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D22DF1-08AC-44DE-8B96-ABE8C397DB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B16" firstHeaderRow="1" firstDataRow="1" firstDataCol="1"/>
  <pivotFields count="26">
    <pivotField dataField="1" showAll="0"/>
    <pivotField showAll="0"/>
    <pivotField showAll="0"/>
    <pivotField showAll="0"/>
    <pivotField axis="axisRow" showAll="0">
      <items count="6">
        <item x="1"/>
        <item x="4"/>
        <item x="3"/>
        <item x="0"/>
        <item x="2"/>
        <item t="default"/>
      </items>
    </pivotField>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Count of Patient ID" fld="0" subtotal="count" baseField="0" baseItem="0"/>
  </dataFields>
  <chartFormats count="2">
    <chartFormat chart="7"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254482-654C-45E5-9381-527D4703A6C8}"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4">
  <location ref="A67:B74" firstHeaderRow="1" firstDataRow="1" firstDataCol="1"/>
  <pivotFields count="26">
    <pivotField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showAll="0"/>
    <pivotField axis="axisRow" showAll="0" measureFilter="1" sortType="ascending">
      <items count="100">
        <item x="59"/>
        <item x="32"/>
        <item x="33"/>
        <item x="61"/>
        <item x="1"/>
        <item x="67"/>
        <item x="98"/>
        <item x="87"/>
        <item x="86"/>
        <item x="47"/>
        <item x="43"/>
        <item x="29"/>
        <item x="76"/>
        <item x="64"/>
        <item x="3"/>
        <item x="60"/>
        <item x="22"/>
        <item x="94"/>
        <item x="23"/>
        <item x="40"/>
        <item x="63"/>
        <item x="41"/>
        <item x="4"/>
        <item x="58"/>
        <item x="62"/>
        <item x="66"/>
        <item x="9"/>
        <item x="83"/>
        <item x="21"/>
        <item x="17"/>
        <item x="27"/>
        <item x="20"/>
        <item x="97"/>
        <item x="80"/>
        <item x="70"/>
        <item x="0"/>
        <item x="38"/>
        <item x="81"/>
        <item x="68"/>
        <item x="51"/>
        <item x="14"/>
        <item x="52"/>
        <item x="56"/>
        <item x="8"/>
        <item x="50"/>
        <item x="55"/>
        <item x="6"/>
        <item x="92"/>
        <item x="65"/>
        <item x="45"/>
        <item x="12"/>
        <item x="88"/>
        <item x="18"/>
        <item x="35"/>
        <item x="15"/>
        <item x="79"/>
        <item x="54"/>
        <item x="28"/>
        <item x="90"/>
        <item x="37"/>
        <item x="30"/>
        <item x="69"/>
        <item x="46"/>
        <item x="91"/>
        <item x="31"/>
        <item x="42"/>
        <item x="77"/>
        <item x="11"/>
        <item x="19"/>
        <item x="72"/>
        <item x="49"/>
        <item x="53"/>
        <item x="2"/>
        <item x="73"/>
        <item x="34"/>
        <item x="78"/>
        <item x="93"/>
        <item x="26"/>
        <item x="84"/>
        <item x="82"/>
        <item x="85"/>
        <item x="95"/>
        <item x="7"/>
        <item x="24"/>
        <item x="96"/>
        <item x="75"/>
        <item x="89"/>
        <item x="39"/>
        <item x="74"/>
        <item x="44"/>
        <item x="48"/>
        <item x="25"/>
        <item x="71"/>
        <item x="10"/>
        <item x="57"/>
        <item x="13"/>
        <item x="16"/>
        <item x="5"/>
        <item x="3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7">
    <i>
      <x v="47"/>
    </i>
    <i>
      <x v="14"/>
    </i>
    <i>
      <x v="49"/>
    </i>
    <i>
      <x v="45"/>
    </i>
    <i>
      <x v="84"/>
    </i>
    <i>
      <x v="92"/>
    </i>
    <i>
      <x v="19"/>
    </i>
  </rowItems>
  <colItems count="1">
    <i/>
  </colItems>
  <dataFields count="1">
    <dataField name="Sum of Satisfaction Score" fld="13" baseField="0" baseItem="0"/>
  </dataFields>
  <chartFormats count="1">
    <chartFormat chart="4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D5BB8A-A226-41FB-B5B7-6F257A4DF8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6">
    <pivotField dataField="1" showAll="0"/>
    <pivotField showAll="0"/>
    <pivotField axis="axisRow" showAll="0">
      <items count="4">
        <item x="2"/>
        <item x="1"/>
        <item x="0"/>
        <item t="default"/>
      </items>
    </pivotField>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Patient ID" fld="0" subtotal="count" baseField="0" baseItem="0"/>
  </dataFields>
  <chartFormats count="16">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8" format="15">
      <pivotArea type="data" outline="0" fieldPosition="0">
        <references count="2">
          <reference field="4294967294" count="1" selected="0">
            <x v="0"/>
          </reference>
          <reference field="2" count="1" selected="0">
            <x v="1"/>
          </reference>
        </references>
      </pivotArea>
    </chartFormat>
    <chartFormat chart="8" format="16">
      <pivotArea type="data" outline="0" fieldPosition="0">
        <references count="2">
          <reference field="4294967294" count="1" selected="0">
            <x v="0"/>
          </reference>
          <reference field="2" count="1" selected="0">
            <x v="2"/>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2" count="1" selected="0">
            <x v="0"/>
          </reference>
        </references>
      </pivotArea>
    </chartFormat>
    <chartFormat chart="9" format="19">
      <pivotArea type="data" outline="0" fieldPosition="0">
        <references count="2">
          <reference field="4294967294" count="1" selected="0">
            <x v="0"/>
          </reference>
          <reference field="2" count="1" selected="0">
            <x v="1"/>
          </reference>
        </references>
      </pivotArea>
    </chartFormat>
    <chartFormat chart="9" format="20">
      <pivotArea type="data" outline="0" fieldPosition="0">
        <references count="2">
          <reference field="4294967294" count="1" selected="0">
            <x v="0"/>
          </reference>
          <reference field="2" count="1" selected="0">
            <x v="2"/>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2" count="1" selected="0">
            <x v="0"/>
          </reference>
        </references>
      </pivotArea>
    </chartFormat>
    <chartFormat chart="10" format="23">
      <pivotArea type="data" outline="0" fieldPosition="0">
        <references count="2">
          <reference field="4294967294" count="1" selected="0">
            <x v="0"/>
          </reference>
          <reference field="2" count="1" selected="0">
            <x v="1"/>
          </reference>
        </references>
      </pivotArea>
    </chartFormat>
    <chartFormat chart="10" format="2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B5F580-51A7-4A3E-9BE0-CE1799DE37EA}"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A60:B65" firstHeaderRow="1" firstDataRow="1" firstDataCol="1"/>
  <pivotFields count="26">
    <pivotField showAll="0"/>
    <pivotField showAll="0"/>
    <pivotField showAll="0"/>
    <pivotField showAll="0"/>
    <pivotField showAll="0"/>
    <pivotField showAll="0"/>
    <pivotField numFmtId="164" showAll="0">
      <items count="62">
        <item x="4"/>
        <item x="6"/>
        <item x="7"/>
        <item x="12"/>
        <item x="39"/>
        <item x="48"/>
        <item x="50"/>
        <item x="54"/>
        <item x="8"/>
        <item x="43"/>
        <item x="42"/>
        <item x="45"/>
        <item x="35"/>
        <item x="46"/>
        <item x="0"/>
        <item x="56"/>
        <item x="24"/>
        <item x="41"/>
        <item x="57"/>
        <item x="55"/>
        <item x="52"/>
        <item x="34"/>
        <item x="28"/>
        <item x="26"/>
        <item x="21"/>
        <item x="30"/>
        <item x="14"/>
        <item x="60"/>
        <item x="44"/>
        <item x="36"/>
        <item x="27"/>
        <item x="16"/>
        <item x="51"/>
        <item x="19"/>
        <item x="9"/>
        <item x="3"/>
        <item x="53"/>
        <item x="17"/>
        <item x="5"/>
        <item x="13"/>
        <item x="40"/>
        <item x="11"/>
        <item x="25"/>
        <item x="22"/>
        <item x="37"/>
        <item x="2"/>
        <item x="47"/>
        <item x="33"/>
        <item x="23"/>
        <item x="59"/>
        <item x="15"/>
        <item x="31"/>
        <item x="29"/>
        <item x="38"/>
        <item x="20"/>
        <item x="49"/>
        <item x="1"/>
        <item x="32"/>
        <item x="18"/>
        <item x="10"/>
        <item x="58"/>
        <item t="default"/>
      </items>
    </pivotField>
    <pivotField showAll="0">
      <items count="7">
        <item x="4"/>
        <item x="0"/>
        <item x="1"/>
        <item x="2"/>
        <item x="3"/>
        <item x="5"/>
        <item t="default"/>
      </items>
    </pivotField>
    <pivotField showAll="0"/>
    <pivotField showAll="0"/>
    <pivotField numFmtId="164" showAll="0"/>
    <pivotField dataField="1" showAll="0"/>
    <pivotField axis="axisRow" showAll="0" measureFilter="1" sortType="descending">
      <items count="100">
        <item x="59"/>
        <item x="32"/>
        <item x="33"/>
        <item x="61"/>
        <item x="1"/>
        <item x="67"/>
        <item x="98"/>
        <item x="87"/>
        <item x="86"/>
        <item x="47"/>
        <item x="43"/>
        <item x="29"/>
        <item x="76"/>
        <item x="64"/>
        <item x="3"/>
        <item x="60"/>
        <item x="22"/>
        <item x="94"/>
        <item x="23"/>
        <item x="40"/>
        <item x="63"/>
        <item x="41"/>
        <item x="4"/>
        <item x="58"/>
        <item x="62"/>
        <item x="66"/>
        <item x="9"/>
        <item x="83"/>
        <item x="21"/>
        <item x="17"/>
        <item x="27"/>
        <item x="20"/>
        <item x="97"/>
        <item x="80"/>
        <item x="70"/>
        <item x="0"/>
        <item x="38"/>
        <item x="81"/>
        <item x="68"/>
        <item x="51"/>
        <item x="14"/>
        <item x="52"/>
        <item x="56"/>
        <item x="8"/>
        <item x="50"/>
        <item x="55"/>
        <item x="6"/>
        <item x="92"/>
        <item x="65"/>
        <item x="45"/>
        <item x="12"/>
        <item x="88"/>
        <item x="18"/>
        <item x="35"/>
        <item x="15"/>
        <item x="79"/>
        <item x="54"/>
        <item x="28"/>
        <item x="90"/>
        <item x="37"/>
        <item x="30"/>
        <item x="69"/>
        <item x="46"/>
        <item x="91"/>
        <item x="31"/>
        <item x="42"/>
        <item x="77"/>
        <item x="11"/>
        <item x="19"/>
        <item x="72"/>
        <item x="49"/>
        <item x="53"/>
        <item x="2"/>
        <item x="73"/>
        <item x="34"/>
        <item x="78"/>
        <item x="93"/>
        <item x="26"/>
        <item x="84"/>
        <item x="82"/>
        <item x="85"/>
        <item x="95"/>
        <item x="7"/>
        <item x="24"/>
        <item x="96"/>
        <item x="75"/>
        <item x="89"/>
        <item x="39"/>
        <item x="74"/>
        <item x="44"/>
        <item x="48"/>
        <item x="25"/>
        <item x="71"/>
        <item x="10"/>
        <item x="57"/>
        <item x="13"/>
        <item x="16"/>
        <item x="5"/>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5">
    <i>
      <x v="97"/>
    </i>
    <i>
      <x v="30"/>
    </i>
    <i>
      <x v="12"/>
    </i>
    <i>
      <x v="95"/>
    </i>
    <i>
      <x v="45"/>
    </i>
  </rowItems>
  <colItems count="1">
    <i/>
  </colItems>
  <dataFields count="1">
    <dataField name="Sum of Last Visit Duration (min)" fld="11" baseField="0" baseItem="0"/>
  </dataFields>
  <chartFormats count="1">
    <chartFormat chart="3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D459EE1-5A27-43E3-99C0-1610E71EE065}" sourceName="Department">
  <pivotTables>
    <pivotTable tabId="3" name="PivotTable3"/>
    <pivotTable tabId="3" name="PivotTable2"/>
    <pivotTable tabId="3" name="PivotTable4"/>
    <pivotTable tabId="3" name="PivotTable5"/>
    <pivotTable tabId="3" name="PivotTable6"/>
    <pivotTable tabId="3" name="PivotTable7"/>
    <pivotTable tabId="3" name="PivotTable9"/>
    <pivotTable tabId="3" name="PivotTable11"/>
    <pivotTable tabId="3" name="PivotTable12"/>
    <pivotTable tabId="3" name="PivotTable13"/>
    <pivotTable tabId="3" name="PivotTable14"/>
  </pivotTables>
  <data>
    <tabular pivotCacheId="1343660168">
      <items count="6">
        <i x="4" s="1"/>
        <i x="0" s="1"/>
        <i x="1"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BA32BDA-24EE-4788-9802-AEF5DCD246C2}" cache="Slicer_Department" caption="Department"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F9834C4-AE4F-477F-84C5-60DFC2C45C6B}" cache="Slicer_Department" caption="Department"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93F80464-59C0-41EC-904B-35371EFFC275}" cache="Slicer_Department" caption="Department"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51888D0B-8576-448E-A906-986682EEB097}" cache="Slicer_Department" caption="Department"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08CD9-F394-40E7-9D76-A14CC199CA84}" name="Table1" displayName="Table1" ref="A1:X101" totalsRowShown="0" headerRowDxfId="8" headerRowBorderDxfId="7" tableBorderDxfId="6">
  <autoFilter ref="A1:X101" xr:uid="{D0708CD9-F394-40E7-9D76-A14CC199CA84}"/>
  <tableColumns count="24">
    <tableColumn id="1" xr3:uid="{43331358-FDFC-4246-9235-252FA4D4699B}" name="Patient ID"/>
    <tableColumn id="2" xr3:uid="{7AFC53CE-9663-4799-A0BC-BCA1F0FC5D18}" name="Full Name"/>
    <tableColumn id="3" xr3:uid="{68914759-6C2B-4591-A53B-F1E6326B3F97}" name="Gender"/>
    <tableColumn id="4" xr3:uid="{55261723-AF4E-41F2-8C7E-50CD499E4A2C}" name="Age"/>
    <tableColumn id="21" xr3:uid="{CE6DCE25-2028-47F0-96D8-459560310A9A}" name="Age group" dataDxfId="5">
      <calculatedColumnFormula>IF(D2&lt;30,"18-29",IF(D2&lt;45,"30-44",IF(D2&lt;60,"45-59",IF(D2&lt;75,"60-74","75+"))))</calculatedColumnFormula>
    </tableColumn>
    <tableColumn id="22" xr3:uid="{783433E5-1757-4407-81A6-8D97FE5C72BE}" name="Visit Type" dataDxfId="4">
      <calculatedColumnFormula>IF(G2=_xlfn.MINIFS(G:G,A:A,A2),"New","Returning")</calculatedColumnFormula>
    </tableColumn>
    <tableColumn id="5" xr3:uid="{AF684C73-4F3C-43FB-9607-EB3F46035CB8}" name="Appointment Date" dataDxfId="3"/>
    <tableColumn id="6" xr3:uid="{19CAA4E8-CCEA-4A01-A1B5-7EC7A166DACD}" name="Department"/>
    <tableColumn id="7" xr3:uid="{09CB7E9B-64CD-46CF-9A4B-ECBDCDFDCD25}" name="Diagnosis"/>
    <tableColumn id="8" xr3:uid="{72BACCD8-020B-43B3-A6D3-DA048AEB5C22}" name="Treatment Status"/>
    <tableColumn id="9" xr3:uid="{4E3BFCB0-366B-43F4-A64B-58537EFD4674}" name="Next Follow-up Date" dataDxfId="2"/>
    <tableColumn id="10" xr3:uid="{105C091C-3029-4AD1-9BB9-FF259E2BED52}" name="Last Visit Duration (min)"/>
    <tableColumn id="11" xr3:uid="{A75D8D79-0C55-43FB-9B13-25446151B2B8}" name="Doctor"/>
    <tableColumn id="12" xr3:uid="{893F39C9-90BA-418C-8038-80A7D8C239C7}" name="Satisfaction Score"/>
    <tableColumn id="13" xr3:uid="{3385D553-2A73-497E-908D-F194156EE746}" name="Medication Prescribed"/>
    <tableColumn id="14" xr3:uid="{DC3C80D9-E656-42D7-A64D-B7A5B3B73EB7}" name="Test Ordered"/>
    <tableColumn id="15" xr3:uid="{4AF10DE6-0B22-41D6-82F2-E71607B13975}" name="Test Result"/>
    <tableColumn id="16" xr3:uid="{151FFE85-43C9-4D57-A429-5DE816C4CE85}" name="Insurance Provider"/>
    <tableColumn id="17" xr3:uid="{BB9FBF4A-A87C-4CC2-AD02-2E695B97145A}" name="Bill Amount ($)"/>
    <tableColumn id="18" xr3:uid="{B3BC12DC-FC5D-4228-B75A-BBF34F401214}" name="Amount Paid ($)"/>
    <tableColumn id="24" xr3:uid="{D4D15926-F50B-41C9-B6EB-F2548E5F3F52}" name="Outstanding" dataDxfId="1">
      <calculatedColumnFormula>Table1[[#This Row],[Bill Amount ($)]]-Table1[[#This Row],[Amount Paid ($)]]</calculatedColumnFormula>
    </tableColumn>
    <tableColumn id="19" xr3:uid="{F7D1877E-BEFE-48D3-9070-DD8D12897E9D}" name="Claim Status"/>
    <tableColumn id="25" xr3:uid="{F292B5A3-D026-40EA-A1B8-2EF7517E8686}" name="Claims denied" dataDxfId="0">
      <calculatedColumnFormula>IF(V2=Rejected,"1",ELSE V2="0")</calculatedColumnFormula>
    </tableColumn>
    <tableColumn id="20" xr3:uid="{178E3F69-75EA-4E4C-BF02-0273D3E7EC04}" name="Readmission Risk"/>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opLeftCell="S1" workbookViewId="0">
      <selection activeCell="W2" sqref="W2:W101"/>
    </sheetView>
  </sheetViews>
  <sheetFormatPr defaultRowHeight="15" x14ac:dyDescent="0.25"/>
  <cols>
    <col min="1" max="1" width="14.28515625" bestFit="1" customWidth="1"/>
    <col min="2" max="2" width="24.42578125" bestFit="1" customWidth="1"/>
    <col min="3" max="3" width="12.28515625" bestFit="1" customWidth="1"/>
    <col min="4" max="4" width="13.7109375" customWidth="1"/>
    <col min="5" max="5" width="14.5703125" bestFit="1" customWidth="1"/>
    <col min="6" max="6" width="14.5703125" customWidth="1"/>
    <col min="7" max="7" width="21" customWidth="1"/>
    <col min="8" max="8" width="16.85546875" bestFit="1" customWidth="1"/>
    <col min="9" max="9" width="16" bestFit="1" customWidth="1"/>
    <col min="10" max="10" width="20.85546875" bestFit="1" customWidth="1"/>
    <col min="11" max="11" width="23.140625" customWidth="1"/>
    <col min="12" max="12" width="27.28515625" bestFit="1" customWidth="1"/>
    <col min="13" max="13" width="20" bestFit="1" customWidth="1"/>
    <col min="14" max="14" width="21.28515625" bestFit="1" customWidth="1"/>
    <col min="15" max="15" width="26" bestFit="1" customWidth="1"/>
    <col min="16" max="16" width="17.140625" bestFit="1" customWidth="1"/>
    <col min="17" max="17" width="15.28515625" bestFit="1" customWidth="1"/>
    <col min="18" max="18" width="22.42578125" bestFit="1" customWidth="1"/>
    <col min="19" max="19" width="19" bestFit="1" customWidth="1"/>
    <col min="20" max="20" width="20" bestFit="1" customWidth="1"/>
    <col min="21" max="21" width="20" customWidth="1"/>
    <col min="22" max="22" width="16.42578125" bestFit="1" customWidth="1"/>
    <col min="23" max="23" width="16.42578125" customWidth="1"/>
    <col min="24" max="24" width="21" bestFit="1" customWidth="1"/>
  </cols>
  <sheetData>
    <row r="1" spans="1:24" x14ac:dyDescent="0.25">
      <c r="A1" s="2" t="s">
        <v>0</v>
      </c>
      <c r="B1" s="2" t="s">
        <v>1</v>
      </c>
      <c r="C1" s="2" t="s">
        <v>2</v>
      </c>
      <c r="D1" s="2" t="s">
        <v>3</v>
      </c>
      <c r="E1" s="2" t="s">
        <v>364</v>
      </c>
      <c r="F1" s="2" t="s">
        <v>371</v>
      </c>
      <c r="G1" s="2" t="s">
        <v>4</v>
      </c>
      <c r="H1" s="2" t="s">
        <v>5</v>
      </c>
      <c r="I1" s="2" t="s">
        <v>6</v>
      </c>
      <c r="J1" s="2" t="s">
        <v>7</v>
      </c>
      <c r="K1" s="2" t="s">
        <v>8</v>
      </c>
      <c r="L1" s="2" t="s">
        <v>9</v>
      </c>
      <c r="M1" s="2" t="s">
        <v>10</v>
      </c>
      <c r="N1" s="2" t="s">
        <v>11</v>
      </c>
      <c r="O1" s="2" t="s">
        <v>12</v>
      </c>
      <c r="P1" s="2" t="s">
        <v>13</v>
      </c>
      <c r="Q1" s="2" t="s">
        <v>14</v>
      </c>
      <c r="R1" s="2" t="s">
        <v>15</v>
      </c>
      <c r="S1" s="2" t="s">
        <v>16</v>
      </c>
      <c r="T1" s="2" t="s">
        <v>17</v>
      </c>
      <c r="U1" s="2" t="s">
        <v>376</v>
      </c>
      <c r="V1" s="2" t="s">
        <v>18</v>
      </c>
      <c r="W1" s="2" t="s">
        <v>378</v>
      </c>
      <c r="X1" s="2" t="s">
        <v>19</v>
      </c>
    </row>
    <row r="2" spans="1:24" x14ac:dyDescent="0.25">
      <c r="A2" t="s">
        <v>20</v>
      </c>
      <c r="B2" t="s">
        <v>120</v>
      </c>
      <c r="C2" t="s">
        <v>220</v>
      </c>
      <c r="D2">
        <v>68</v>
      </c>
      <c r="E2" t="str">
        <f t="shared" ref="E2:E33" si="0">IF(D2&lt;30,"18-29",IF(D2&lt;45,"30-44",IF(D2&lt;60,"45-59",IF(D2&lt;75,"60-74","75+"))))</f>
        <v>60-74</v>
      </c>
      <c r="F2" t="str">
        <f t="shared" ref="F2:F33" si="1">IF(G2=_xlfn.MINIFS(G:G,A:A,A2),"New","Returning")</f>
        <v>New</v>
      </c>
      <c r="G2" s="1">
        <v>45730</v>
      </c>
      <c r="H2" t="s">
        <v>223</v>
      </c>
      <c r="I2" t="s">
        <v>229</v>
      </c>
      <c r="J2" t="s">
        <v>236</v>
      </c>
      <c r="K2" s="1">
        <v>45836</v>
      </c>
      <c r="L2">
        <v>23</v>
      </c>
      <c r="M2" t="s">
        <v>240</v>
      </c>
      <c r="N2">
        <v>7</v>
      </c>
      <c r="O2" t="s">
        <v>339</v>
      </c>
      <c r="P2" t="s">
        <v>341</v>
      </c>
      <c r="Q2" t="s">
        <v>346</v>
      </c>
      <c r="R2" t="s">
        <v>350</v>
      </c>
      <c r="S2">
        <v>794.03</v>
      </c>
      <c r="T2">
        <v>794.03</v>
      </c>
      <c r="U2">
        <f>Table1[[#This Row],[Bill Amount ($)]]-Table1[[#This Row],[Amount Paid ($)]]</f>
        <v>0</v>
      </c>
      <c r="V2" t="s">
        <v>346</v>
      </c>
      <c r="X2" t="s">
        <v>358</v>
      </c>
    </row>
    <row r="3" spans="1:24" x14ac:dyDescent="0.25">
      <c r="A3" t="s">
        <v>21</v>
      </c>
      <c r="B3" t="s">
        <v>121</v>
      </c>
      <c r="C3" t="s">
        <v>221</v>
      </c>
      <c r="D3">
        <v>22</v>
      </c>
      <c r="E3" t="str">
        <f t="shared" si="0"/>
        <v>18-29</v>
      </c>
      <c r="F3" t="str">
        <f t="shared" si="1"/>
        <v>New</v>
      </c>
      <c r="G3" s="1">
        <v>45793</v>
      </c>
      <c r="H3" t="s">
        <v>224</v>
      </c>
      <c r="I3" t="s">
        <v>230</v>
      </c>
      <c r="J3" t="s">
        <v>236</v>
      </c>
      <c r="K3" s="1">
        <v>45837</v>
      </c>
      <c r="L3">
        <v>25</v>
      </c>
      <c r="M3" t="s">
        <v>241</v>
      </c>
      <c r="N3">
        <v>1</v>
      </c>
      <c r="O3" t="s">
        <v>340</v>
      </c>
      <c r="P3" t="s">
        <v>342</v>
      </c>
      <c r="Q3" t="s">
        <v>347</v>
      </c>
      <c r="R3" t="s">
        <v>351</v>
      </c>
      <c r="S3">
        <v>1029.96</v>
      </c>
      <c r="T3">
        <v>1029.96</v>
      </c>
      <c r="U3">
        <f>Table1[[#This Row],[Bill Amount ($)]]-Table1[[#This Row],[Amount Paid ($)]]</f>
        <v>0</v>
      </c>
      <c r="V3" t="s">
        <v>346</v>
      </c>
      <c r="X3" t="s">
        <v>359</v>
      </c>
    </row>
    <row r="4" spans="1:24" x14ac:dyDescent="0.25">
      <c r="A4" t="s">
        <v>22</v>
      </c>
      <c r="B4" t="s">
        <v>122</v>
      </c>
      <c r="C4" t="s">
        <v>220</v>
      </c>
      <c r="D4">
        <v>76</v>
      </c>
      <c r="E4" t="str">
        <f t="shared" si="0"/>
        <v>75+</v>
      </c>
      <c r="F4" t="str">
        <f t="shared" si="1"/>
        <v>New</v>
      </c>
      <c r="G4" s="1">
        <v>45774</v>
      </c>
      <c r="H4" t="s">
        <v>223</v>
      </c>
      <c r="I4" t="s">
        <v>229</v>
      </c>
      <c r="J4" t="s">
        <v>237</v>
      </c>
      <c r="K4" s="1">
        <v>45823</v>
      </c>
      <c r="L4">
        <v>26</v>
      </c>
      <c r="M4" t="s">
        <v>242</v>
      </c>
      <c r="N4">
        <v>9</v>
      </c>
      <c r="O4" t="s">
        <v>339</v>
      </c>
      <c r="P4" t="s">
        <v>343</v>
      </c>
      <c r="Q4" t="s">
        <v>348</v>
      </c>
      <c r="R4" t="s">
        <v>352</v>
      </c>
      <c r="S4">
        <v>1158.6400000000001</v>
      </c>
      <c r="T4">
        <v>1158.6400000000001</v>
      </c>
      <c r="U4">
        <f>Table1[[#This Row],[Bill Amount ($)]]-Table1[[#This Row],[Amount Paid ($)]]</f>
        <v>0</v>
      </c>
      <c r="V4" t="s">
        <v>355</v>
      </c>
      <c r="X4" t="s">
        <v>360</v>
      </c>
    </row>
    <row r="5" spans="1:24" x14ac:dyDescent="0.25">
      <c r="A5" t="s">
        <v>23</v>
      </c>
      <c r="B5" t="s">
        <v>123</v>
      </c>
      <c r="C5" t="s">
        <v>222</v>
      </c>
      <c r="D5">
        <v>76</v>
      </c>
      <c r="E5" t="str">
        <f t="shared" si="0"/>
        <v>75+</v>
      </c>
      <c r="F5" t="str">
        <f t="shared" si="1"/>
        <v>New</v>
      </c>
      <c r="G5" s="1">
        <v>45762</v>
      </c>
      <c r="H5" t="s">
        <v>225</v>
      </c>
      <c r="I5" t="s">
        <v>231</v>
      </c>
      <c r="J5" t="s">
        <v>236</v>
      </c>
      <c r="K5" s="1">
        <v>45802</v>
      </c>
      <c r="L5">
        <v>40</v>
      </c>
      <c r="M5" t="s">
        <v>243</v>
      </c>
      <c r="N5">
        <v>10</v>
      </c>
      <c r="O5" t="s">
        <v>340</v>
      </c>
      <c r="P5" t="s">
        <v>343</v>
      </c>
      <c r="Q5" t="s">
        <v>347</v>
      </c>
      <c r="R5" t="s">
        <v>352</v>
      </c>
      <c r="S5">
        <v>1062.17</v>
      </c>
      <c r="T5">
        <v>1062.17</v>
      </c>
      <c r="U5">
        <f>Table1[[#This Row],[Bill Amount ($)]]-Table1[[#This Row],[Amount Paid ($)]]</f>
        <v>0</v>
      </c>
      <c r="V5" t="s">
        <v>355</v>
      </c>
      <c r="X5" t="s">
        <v>359</v>
      </c>
    </row>
    <row r="6" spans="1:24" x14ac:dyDescent="0.25">
      <c r="A6" t="s">
        <v>24</v>
      </c>
      <c r="B6" t="s">
        <v>124</v>
      </c>
      <c r="C6" t="s">
        <v>221</v>
      </c>
      <c r="D6">
        <v>56</v>
      </c>
      <c r="E6" t="str">
        <f t="shared" si="0"/>
        <v>45-59</v>
      </c>
      <c r="F6" t="str">
        <f t="shared" si="1"/>
        <v>New</v>
      </c>
      <c r="G6" s="1">
        <v>45710</v>
      </c>
      <c r="H6" t="s">
        <v>226</v>
      </c>
      <c r="I6" t="s">
        <v>232</v>
      </c>
      <c r="J6" t="s">
        <v>237</v>
      </c>
      <c r="K6" s="1">
        <v>45817</v>
      </c>
      <c r="L6">
        <v>27</v>
      </c>
      <c r="M6" t="s">
        <v>244</v>
      </c>
      <c r="N6">
        <v>6</v>
      </c>
      <c r="O6" t="s">
        <v>340</v>
      </c>
      <c r="P6" t="s">
        <v>344</v>
      </c>
      <c r="Q6" t="s">
        <v>349</v>
      </c>
      <c r="R6" t="s">
        <v>351</v>
      </c>
      <c r="S6">
        <v>800.01</v>
      </c>
      <c r="T6">
        <v>800.01</v>
      </c>
      <c r="U6">
        <f>Table1[[#This Row],[Bill Amount ($)]]-Table1[[#This Row],[Amount Paid ($)]]</f>
        <v>0</v>
      </c>
      <c r="V6" t="s">
        <v>356</v>
      </c>
      <c r="X6" t="s">
        <v>359</v>
      </c>
    </row>
    <row r="7" spans="1:24" x14ac:dyDescent="0.25">
      <c r="A7" t="s">
        <v>25</v>
      </c>
      <c r="B7" t="s">
        <v>125</v>
      </c>
      <c r="C7" t="s">
        <v>221</v>
      </c>
      <c r="D7">
        <v>22</v>
      </c>
      <c r="E7" t="str">
        <f t="shared" si="0"/>
        <v>18-29</v>
      </c>
      <c r="F7" t="str">
        <f t="shared" si="1"/>
        <v>New</v>
      </c>
      <c r="G7" s="1">
        <v>45765</v>
      </c>
      <c r="H7" t="s">
        <v>227</v>
      </c>
      <c r="I7" t="s">
        <v>232</v>
      </c>
      <c r="J7" t="s">
        <v>238</v>
      </c>
      <c r="K7" s="1">
        <v>45806</v>
      </c>
      <c r="L7">
        <v>7</v>
      </c>
      <c r="M7" t="s">
        <v>245</v>
      </c>
      <c r="N7">
        <v>4</v>
      </c>
      <c r="O7" t="s">
        <v>340</v>
      </c>
      <c r="P7" t="s">
        <v>341</v>
      </c>
      <c r="Q7" t="s">
        <v>348</v>
      </c>
      <c r="R7" t="s">
        <v>345</v>
      </c>
      <c r="S7">
        <v>924.21</v>
      </c>
      <c r="T7">
        <v>699.1</v>
      </c>
      <c r="U7">
        <f>Table1[[#This Row],[Bill Amount ($)]]-Table1[[#This Row],[Amount Paid ($)]]</f>
        <v>225.11</v>
      </c>
      <c r="V7" t="s">
        <v>357</v>
      </c>
      <c r="X7" t="s">
        <v>359</v>
      </c>
    </row>
    <row r="8" spans="1:24" x14ac:dyDescent="0.25">
      <c r="A8" t="s">
        <v>26</v>
      </c>
      <c r="B8" t="s">
        <v>126</v>
      </c>
      <c r="C8" t="s">
        <v>221</v>
      </c>
      <c r="D8">
        <v>65</v>
      </c>
      <c r="E8" t="str">
        <f t="shared" si="0"/>
        <v>60-74</v>
      </c>
      <c r="F8" t="str">
        <f t="shared" si="1"/>
        <v>New</v>
      </c>
      <c r="G8" s="1">
        <v>45711</v>
      </c>
      <c r="H8" t="s">
        <v>223</v>
      </c>
      <c r="I8" t="s">
        <v>229</v>
      </c>
      <c r="J8" t="s">
        <v>239</v>
      </c>
      <c r="K8" s="1">
        <v>45838</v>
      </c>
      <c r="L8">
        <v>27</v>
      </c>
      <c r="M8" t="s">
        <v>246</v>
      </c>
      <c r="N8">
        <v>2</v>
      </c>
      <c r="O8" t="s">
        <v>339</v>
      </c>
      <c r="P8" t="s">
        <v>343</v>
      </c>
      <c r="Q8" t="s">
        <v>346</v>
      </c>
      <c r="R8" t="s">
        <v>351</v>
      </c>
      <c r="S8">
        <v>685.52</v>
      </c>
      <c r="T8">
        <v>685.52</v>
      </c>
      <c r="U8">
        <f>Table1[[#This Row],[Bill Amount ($)]]-Table1[[#This Row],[Amount Paid ($)]]</f>
        <v>0</v>
      </c>
      <c r="V8" t="s">
        <v>346</v>
      </c>
      <c r="X8" t="s">
        <v>358</v>
      </c>
    </row>
    <row r="9" spans="1:24" x14ac:dyDescent="0.25">
      <c r="A9" t="s">
        <v>27</v>
      </c>
      <c r="B9" t="s">
        <v>127</v>
      </c>
      <c r="C9" t="s">
        <v>220</v>
      </c>
      <c r="D9">
        <v>55</v>
      </c>
      <c r="E9" t="str">
        <f t="shared" si="0"/>
        <v>45-59</v>
      </c>
      <c r="F9" t="str">
        <f t="shared" si="1"/>
        <v>New</v>
      </c>
      <c r="G9" s="1">
        <v>45713</v>
      </c>
      <c r="H9" t="s">
        <v>228</v>
      </c>
      <c r="I9" t="s">
        <v>232</v>
      </c>
      <c r="J9" t="s">
        <v>237</v>
      </c>
      <c r="K9" s="1">
        <v>45843</v>
      </c>
      <c r="L9">
        <v>29</v>
      </c>
      <c r="M9" t="s">
        <v>247</v>
      </c>
      <c r="N9">
        <v>9</v>
      </c>
      <c r="O9" t="s">
        <v>339</v>
      </c>
      <c r="P9" t="s">
        <v>344</v>
      </c>
      <c r="Q9" t="s">
        <v>349</v>
      </c>
      <c r="R9" t="s">
        <v>351</v>
      </c>
      <c r="S9">
        <v>503.66</v>
      </c>
      <c r="T9">
        <v>503.66</v>
      </c>
      <c r="U9">
        <f>Table1[[#This Row],[Bill Amount ($)]]-Table1[[#This Row],[Amount Paid ($)]]</f>
        <v>0</v>
      </c>
      <c r="V9" t="s">
        <v>346</v>
      </c>
      <c r="X9" t="s">
        <v>360</v>
      </c>
    </row>
    <row r="10" spans="1:24" x14ac:dyDescent="0.25">
      <c r="A10" t="s">
        <v>28</v>
      </c>
      <c r="B10" t="s">
        <v>128</v>
      </c>
      <c r="C10" t="s">
        <v>220</v>
      </c>
      <c r="D10">
        <v>73</v>
      </c>
      <c r="E10" t="str">
        <f t="shared" si="0"/>
        <v>60-74</v>
      </c>
      <c r="F10" t="str">
        <f t="shared" si="1"/>
        <v>New</v>
      </c>
      <c r="G10" s="1">
        <v>45722</v>
      </c>
      <c r="H10" t="s">
        <v>228</v>
      </c>
      <c r="I10" t="s">
        <v>231</v>
      </c>
      <c r="J10" t="s">
        <v>239</v>
      </c>
      <c r="K10" s="1">
        <v>45837</v>
      </c>
      <c r="L10">
        <v>11</v>
      </c>
      <c r="M10" t="s">
        <v>248</v>
      </c>
      <c r="N10">
        <v>8</v>
      </c>
      <c r="O10" t="s">
        <v>340</v>
      </c>
      <c r="P10" t="s">
        <v>343</v>
      </c>
      <c r="Q10" t="s">
        <v>348</v>
      </c>
      <c r="R10" t="s">
        <v>345</v>
      </c>
      <c r="S10">
        <v>1322.52</v>
      </c>
      <c r="T10">
        <v>719.29</v>
      </c>
      <c r="U10">
        <f>Table1[[#This Row],[Bill Amount ($)]]-Table1[[#This Row],[Amount Paid ($)]]</f>
        <v>603.23</v>
      </c>
      <c r="V10" t="s">
        <v>355</v>
      </c>
      <c r="X10" t="s">
        <v>358</v>
      </c>
    </row>
    <row r="11" spans="1:24" x14ac:dyDescent="0.25">
      <c r="A11" t="s">
        <v>29</v>
      </c>
      <c r="B11" t="s">
        <v>129</v>
      </c>
      <c r="C11" t="s">
        <v>220</v>
      </c>
      <c r="D11">
        <v>81</v>
      </c>
      <c r="E11" t="str">
        <f t="shared" si="0"/>
        <v>75+</v>
      </c>
      <c r="F11" t="str">
        <f t="shared" si="1"/>
        <v>New</v>
      </c>
      <c r="G11" s="1">
        <v>45761</v>
      </c>
      <c r="H11" t="s">
        <v>224</v>
      </c>
      <c r="I11" t="s">
        <v>232</v>
      </c>
      <c r="J11" t="s">
        <v>239</v>
      </c>
      <c r="K11" s="1">
        <v>45823</v>
      </c>
      <c r="L11">
        <v>39</v>
      </c>
      <c r="M11" t="s">
        <v>249</v>
      </c>
      <c r="N11">
        <v>5</v>
      </c>
      <c r="O11" t="s">
        <v>340</v>
      </c>
      <c r="P11" t="s">
        <v>341</v>
      </c>
      <c r="Q11" t="s">
        <v>346</v>
      </c>
      <c r="R11" t="s">
        <v>350</v>
      </c>
      <c r="S11">
        <v>246.13</v>
      </c>
      <c r="T11">
        <v>139.44</v>
      </c>
      <c r="U11">
        <f>Table1[[#This Row],[Bill Amount ($)]]-Table1[[#This Row],[Amount Paid ($)]]</f>
        <v>106.69</v>
      </c>
      <c r="V11" t="s">
        <v>356</v>
      </c>
      <c r="X11" t="s">
        <v>360</v>
      </c>
    </row>
    <row r="12" spans="1:24" x14ac:dyDescent="0.25">
      <c r="A12" t="s">
        <v>30</v>
      </c>
      <c r="B12" t="s">
        <v>130</v>
      </c>
      <c r="C12" t="s">
        <v>220</v>
      </c>
      <c r="D12">
        <v>29</v>
      </c>
      <c r="E12" t="str">
        <f t="shared" si="0"/>
        <v>18-29</v>
      </c>
      <c r="F12" t="str">
        <f t="shared" si="1"/>
        <v>New</v>
      </c>
      <c r="G12" s="1">
        <v>45797</v>
      </c>
      <c r="H12" t="s">
        <v>223</v>
      </c>
      <c r="I12" t="s">
        <v>233</v>
      </c>
      <c r="J12" t="s">
        <v>237</v>
      </c>
      <c r="K12" s="1">
        <v>45857</v>
      </c>
      <c r="L12">
        <v>38</v>
      </c>
      <c r="M12" t="s">
        <v>250</v>
      </c>
      <c r="N12">
        <v>1</v>
      </c>
      <c r="O12" t="s">
        <v>339</v>
      </c>
      <c r="P12" t="s">
        <v>341</v>
      </c>
      <c r="Q12" t="s">
        <v>347</v>
      </c>
      <c r="R12" t="s">
        <v>350</v>
      </c>
      <c r="S12">
        <v>636.39</v>
      </c>
      <c r="T12">
        <v>636.39</v>
      </c>
      <c r="U12">
        <f>Table1[[#This Row],[Bill Amount ($)]]-Table1[[#This Row],[Amount Paid ($)]]</f>
        <v>0</v>
      </c>
      <c r="V12" t="s">
        <v>356</v>
      </c>
      <c r="X12" t="s">
        <v>360</v>
      </c>
    </row>
    <row r="13" spans="1:24" x14ac:dyDescent="0.25">
      <c r="A13" t="s">
        <v>31</v>
      </c>
      <c r="B13" t="s">
        <v>131</v>
      </c>
      <c r="C13" t="s">
        <v>221</v>
      </c>
      <c r="D13">
        <v>30</v>
      </c>
      <c r="E13" t="str">
        <f t="shared" si="0"/>
        <v>30-44</v>
      </c>
      <c r="F13" t="str">
        <f t="shared" si="1"/>
        <v>New</v>
      </c>
      <c r="G13" s="1">
        <v>45770</v>
      </c>
      <c r="H13" t="s">
        <v>225</v>
      </c>
      <c r="I13" t="s">
        <v>230</v>
      </c>
      <c r="J13" t="s">
        <v>239</v>
      </c>
      <c r="K13" s="1">
        <v>45841</v>
      </c>
      <c r="L13">
        <v>60</v>
      </c>
      <c r="M13" t="s">
        <v>251</v>
      </c>
      <c r="N13">
        <v>9</v>
      </c>
      <c r="O13" t="s">
        <v>339</v>
      </c>
      <c r="P13" t="s">
        <v>344</v>
      </c>
      <c r="Q13" t="s">
        <v>348</v>
      </c>
      <c r="R13" t="s">
        <v>352</v>
      </c>
      <c r="S13">
        <v>1095.51</v>
      </c>
      <c r="T13">
        <v>1095.51</v>
      </c>
      <c r="U13">
        <f>Table1[[#This Row],[Bill Amount ($)]]-Table1[[#This Row],[Amount Paid ($)]]</f>
        <v>0</v>
      </c>
      <c r="V13" t="s">
        <v>356</v>
      </c>
      <c r="X13" t="s">
        <v>360</v>
      </c>
    </row>
    <row r="14" spans="1:24" x14ac:dyDescent="0.25">
      <c r="A14" t="s">
        <v>32</v>
      </c>
      <c r="B14" t="s">
        <v>132</v>
      </c>
      <c r="C14" t="s">
        <v>221</v>
      </c>
      <c r="D14">
        <v>48</v>
      </c>
      <c r="E14" t="str">
        <f t="shared" si="0"/>
        <v>45-59</v>
      </c>
      <c r="F14" t="str">
        <f t="shared" si="1"/>
        <v>New</v>
      </c>
      <c r="G14" s="1">
        <v>45714</v>
      </c>
      <c r="H14" t="s">
        <v>227</v>
      </c>
      <c r="I14" t="s">
        <v>231</v>
      </c>
      <c r="J14" t="s">
        <v>238</v>
      </c>
      <c r="K14" s="1">
        <v>45818</v>
      </c>
      <c r="L14">
        <v>34</v>
      </c>
      <c r="M14" t="s">
        <v>252</v>
      </c>
      <c r="N14">
        <v>9</v>
      </c>
      <c r="O14" t="s">
        <v>339</v>
      </c>
      <c r="P14" t="s">
        <v>341</v>
      </c>
      <c r="Q14" t="s">
        <v>348</v>
      </c>
      <c r="R14" t="s">
        <v>353</v>
      </c>
      <c r="S14">
        <v>406.85</v>
      </c>
      <c r="T14">
        <v>406.85</v>
      </c>
      <c r="U14">
        <f>Table1[[#This Row],[Bill Amount ($)]]-Table1[[#This Row],[Amount Paid ($)]]</f>
        <v>0</v>
      </c>
      <c r="V14" t="s">
        <v>356</v>
      </c>
      <c r="X14" t="s">
        <v>358</v>
      </c>
    </row>
    <row r="15" spans="1:24" x14ac:dyDescent="0.25">
      <c r="A15" t="s">
        <v>33</v>
      </c>
      <c r="B15" t="s">
        <v>133</v>
      </c>
      <c r="C15" t="s">
        <v>221</v>
      </c>
      <c r="D15">
        <v>61</v>
      </c>
      <c r="E15" t="str">
        <f t="shared" si="0"/>
        <v>60-74</v>
      </c>
      <c r="F15" t="str">
        <f t="shared" si="1"/>
        <v>New</v>
      </c>
      <c r="G15" s="1">
        <v>45710</v>
      </c>
      <c r="H15" t="s">
        <v>227</v>
      </c>
      <c r="I15" t="s">
        <v>234</v>
      </c>
      <c r="J15" t="s">
        <v>237</v>
      </c>
      <c r="K15" s="1">
        <v>45803</v>
      </c>
      <c r="L15">
        <v>5</v>
      </c>
      <c r="M15" t="s">
        <v>253</v>
      </c>
      <c r="N15">
        <v>8</v>
      </c>
      <c r="O15" t="s">
        <v>340</v>
      </c>
      <c r="P15" t="s">
        <v>344</v>
      </c>
      <c r="Q15" t="s">
        <v>347</v>
      </c>
      <c r="R15" t="s">
        <v>353</v>
      </c>
      <c r="S15">
        <v>607.39</v>
      </c>
      <c r="T15">
        <v>607.39</v>
      </c>
      <c r="U15">
        <f>Table1[[#This Row],[Bill Amount ($)]]-Table1[[#This Row],[Amount Paid ($)]]</f>
        <v>0</v>
      </c>
      <c r="V15" t="s">
        <v>346</v>
      </c>
      <c r="X15" t="s">
        <v>360</v>
      </c>
    </row>
    <row r="16" spans="1:24" x14ac:dyDescent="0.25">
      <c r="A16" t="s">
        <v>34</v>
      </c>
      <c r="B16" t="s">
        <v>134</v>
      </c>
      <c r="C16" t="s">
        <v>222</v>
      </c>
      <c r="D16">
        <v>45</v>
      </c>
      <c r="E16" t="str">
        <f t="shared" si="0"/>
        <v>45-59</v>
      </c>
      <c r="F16" t="str">
        <f t="shared" si="1"/>
        <v>New</v>
      </c>
      <c r="G16" s="1">
        <v>45766</v>
      </c>
      <c r="H16" t="s">
        <v>228</v>
      </c>
      <c r="I16" t="s">
        <v>232</v>
      </c>
      <c r="J16" t="s">
        <v>237</v>
      </c>
      <c r="K16" s="1">
        <v>45852</v>
      </c>
      <c r="L16">
        <v>45</v>
      </c>
      <c r="M16" t="s">
        <v>254</v>
      </c>
      <c r="N16">
        <v>3</v>
      </c>
      <c r="O16" t="s">
        <v>339</v>
      </c>
      <c r="P16" t="s">
        <v>343</v>
      </c>
      <c r="Q16" t="s">
        <v>349</v>
      </c>
      <c r="R16" t="s">
        <v>351</v>
      </c>
      <c r="S16">
        <v>1450.22</v>
      </c>
      <c r="T16">
        <v>1450.22</v>
      </c>
      <c r="U16">
        <f>Table1[[#This Row],[Bill Amount ($)]]-Table1[[#This Row],[Amount Paid ($)]]</f>
        <v>0</v>
      </c>
      <c r="V16" t="s">
        <v>357</v>
      </c>
      <c r="X16" t="s">
        <v>360</v>
      </c>
    </row>
    <row r="17" spans="1:24" x14ac:dyDescent="0.25">
      <c r="A17" t="s">
        <v>35</v>
      </c>
      <c r="B17" t="s">
        <v>135</v>
      </c>
      <c r="C17" t="s">
        <v>221</v>
      </c>
      <c r="D17">
        <v>46</v>
      </c>
      <c r="E17" t="str">
        <f t="shared" si="0"/>
        <v>45-59</v>
      </c>
      <c r="F17" t="str">
        <f t="shared" si="1"/>
        <v>New</v>
      </c>
      <c r="G17" s="1">
        <v>45747</v>
      </c>
      <c r="H17" t="s">
        <v>227</v>
      </c>
      <c r="I17" t="s">
        <v>230</v>
      </c>
      <c r="J17" t="s">
        <v>239</v>
      </c>
      <c r="K17" s="1">
        <v>45800</v>
      </c>
      <c r="L17">
        <v>44</v>
      </c>
      <c r="M17" t="s">
        <v>255</v>
      </c>
      <c r="N17">
        <v>5</v>
      </c>
      <c r="O17" t="s">
        <v>340</v>
      </c>
      <c r="P17" t="s">
        <v>341</v>
      </c>
      <c r="Q17" t="s">
        <v>346</v>
      </c>
      <c r="R17" t="s">
        <v>345</v>
      </c>
      <c r="S17">
        <v>1348.55</v>
      </c>
      <c r="T17">
        <v>1348.55</v>
      </c>
      <c r="U17">
        <f>Table1[[#This Row],[Bill Amount ($)]]-Table1[[#This Row],[Amount Paid ($)]]</f>
        <v>0</v>
      </c>
      <c r="V17" t="s">
        <v>356</v>
      </c>
      <c r="X17" t="s">
        <v>359</v>
      </c>
    </row>
    <row r="18" spans="1:24" x14ac:dyDescent="0.25">
      <c r="A18" t="s">
        <v>36</v>
      </c>
      <c r="B18" t="s">
        <v>136</v>
      </c>
      <c r="C18" t="s">
        <v>220</v>
      </c>
      <c r="D18">
        <v>18</v>
      </c>
      <c r="E18" t="str">
        <f t="shared" si="0"/>
        <v>18-29</v>
      </c>
      <c r="F18" t="str">
        <f t="shared" si="1"/>
        <v>New</v>
      </c>
      <c r="G18" s="1">
        <v>45781</v>
      </c>
      <c r="H18" t="s">
        <v>225</v>
      </c>
      <c r="I18" t="s">
        <v>231</v>
      </c>
      <c r="J18" t="s">
        <v>236</v>
      </c>
      <c r="K18" s="1">
        <v>45840</v>
      </c>
      <c r="L18">
        <v>43</v>
      </c>
      <c r="M18" t="s">
        <v>256</v>
      </c>
      <c r="N18">
        <v>3</v>
      </c>
      <c r="O18" t="s">
        <v>339</v>
      </c>
      <c r="P18" t="s">
        <v>344</v>
      </c>
      <c r="Q18" t="s">
        <v>347</v>
      </c>
      <c r="R18" t="s">
        <v>351</v>
      </c>
      <c r="S18">
        <v>1494.02</v>
      </c>
      <c r="T18">
        <v>915.86</v>
      </c>
      <c r="U18">
        <f>Table1[[#This Row],[Bill Amount ($)]]-Table1[[#This Row],[Amount Paid ($)]]</f>
        <v>578.16</v>
      </c>
      <c r="V18" t="s">
        <v>346</v>
      </c>
      <c r="X18" t="s">
        <v>358</v>
      </c>
    </row>
    <row r="19" spans="1:24" x14ac:dyDescent="0.25">
      <c r="A19" t="s">
        <v>37</v>
      </c>
      <c r="B19" t="s">
        <v>137</v>
      </c>
      <c r="C19" t="s">
        <v>222</v>
      </c>
      <c r="D19">
        <v>25</v>
      </c>
      <c r="E19" t="str">
        <f t="shared" si="0"/>
        <v>18-29</v>
      </c>
      <c r="F19" t="str">
        <f t="shared" si="1"/>
        <v>New</v>
      </c>
      <c r="G19" s="1">
        <v>45758</v>
      </c>
      <c r="H19" t="s">
        <v>227</v>
      </c>
      <c r="I19" t="s">
        <v>234</v>
      </c>
      <c r="J19" t="s">
        <v>237</v>
      </c>
      <c r="K19" s="1">
        <v>45818</v>
      </c>
      <c r="L19">
        <v>54</v>
      </c>
      <c r="M19" t="s">
        <v>257</v>
      </c>
      <c r="N19">
        <v>5</v>
      </c>
      <c r="O19" t="s">
        <v>339</v>
      </c>
      <c r="P19" t="s">
        <v>343</v>
      </c>
      <c r="Q19" t="s">
        <v>346</v>
      </c>
      <c r="R19" t="s">
        <v>354</v>
      </c>
      <c r="S19">
        <v>1480.38</v>
      </c>
      <c r="T19">
        <v>1480.38</v>
      </c>
      <c r="U19">
        <f>Table1[[#This Row],[Bill Amount ($)]]-Table1[[#This Row],[Amount Paid ($)]]</f>
        <v>0</v>
      </c>
      <c r="V19" t="s">
        <v>355</v>
      </c>
      <c r="X19" t="s">
        <v>360</v>
      </c>
    </row>
    <row r="20" spans="1:24" x14ac:dyDescent="0.25">
      <c r="A20" t="s">
        <v>38</v>
      </c>
      <c r="B20" t="s">
        <v>138</v>
      </c>
      <c r="C20" t="s">
        <v>220</v>
      </c>
      <c r="D20">
        <v>82</v>
      </c>
      <c r="E20" t="str">
        <f t="shared" si="0"/>
        <v>75+</v>
      </c>
      <c r="F20" t="str">
        <f t="shared" si="1"/>
        <v>New</v>
      </c>
      <c r="G20" s="1">
        <v>45764</v>
      </c>
      <c r="H20" t="s">
        <v>226</v>
      </c>
      <c r="I20" t="s">
        <v>231</v>
      </c>
      <c r="J20" t="s">
        <v>239</v>
      </c>
      <c r="K20" s="1">
        <v>45807</v>
      </c>
      <c r="L20">
        <v>56</v>
      </c>
      <c r="M20" t="s">
        <v>258</v>
      </c>
      <c r="N20">
        <v>4</v>
      </c>
      <c r="O20" t="s">
        <v>339</v>
      </c>
      <c r="P20" t="s">
        <v>341</v>
      </c>
      <c r="Q20" t="s">
        <v>349</v>
      </c>
      <c r="R20" t="s">
        <v>352</v>
      </c>
      <c r="S20">
        <v>1101.73</v>
      </c>
      <c r="T20">
        <v>1101.73</v>
      </c>
      <c r="U20">
        <f>Table1[[#This Row],[Bill Amount ($)]]-Table1[[#This Row],[Amount Paid ($)]]</f>
        <v>0</v>
      </c>
      <c r="V20" t="s">
        <v>355</v>
      </c>
      <c r="X20" t="s">
        <v>359</v>
      </c>
    </row>
    <row r="21" spans="1:24" x14ac:dyDescent="0.25">
      <c r="A21" t="s">
        <v>39</v>
      </c>
      <c r="B21" t="s">
        <v>139</v>
      </c>
      <c r="C21" t="s">
        <v>220</v>
      </c>
      <c r="D21">
        <v>82</v>
      </c>
      <c r="E21" t="str">
        <f t="shared" si="0"/>
        <v>75+</v>
      </c>
      <c r="F21" t="str">
        <f t="shared" si="1"/>
        <v>New</v>
      </c>
      <c r="G21" s="1">
        <v>45796</v>
      </c>
      <c r="H21" t="s">
        <v>227</v>
      </c>
      <c r="I21" t="s">
        <v>229</v>
      </c>
      <c r="J21" t="s">
        <v>239</v>
      </c>
      <c r="K21" s="1">
        <v>45834</v>
      </c>
      <c r="L21">
        <v>31</v>
      </c>
      <c r="M21" t="s">
        <v>259</v>
      </c>
      <c r="N21">
        <v>2</v>
      </c>
      <c r="O21" t="s">
        <v>339</v>
      </c>
      <c r="P21" t="s">
        <v>343</v>
      </c>
      <c r="Q21" t="s">
        <v>349</v>
      </c>
      <c r="R21" t="s">
        <v>345</v>
      </c>
      <c r="S21">
        <v>1452.7</v>
      </c>
      <c r="T21">
        <v>1452.7</v>
      </c>
      <c r="U21">
        <f>Table1[[#This Row],[Bill Amount ($)]]-Table1[[#This Row],[Amount Paid ($)]]</f>
        <v>0</v>
      </c>
      <c r="V21" t="s">
        <v>346</v>
      </c>
      <c r="X21" t="s">
        <v>359</v>
      </c>
    </row>
    <row r="22" spans="1:24" x14ac:dyDescent="0.25">
      <c r="A22" t="s">
        <v>40</v>
      </c>
      <c r="B22" t="s">
        <v>140</v>
      </c>
      <c r="C22" t="s">
        <v>220</v>
      </c>
      <c r="D22">
        <v>50</v>
      </c>
      <c r="E22" t="str">
        <f t="shared" si="0"/>
        <v>45-59</v>
      </c>
      <c r="F22" t="str">
        <f t="shared" si="1"/>
        <v>New</v>
      </c>
      <c r="G22" s="1">
        <v>45760</v>
      </c>
      <c r="H22" t="s">
        <v>227</v>
      </c>
      <c r="I22" t="s">
        <v>232</v>
      </c>
      <c r="J22" t="s">
        <v>239</v>
      </c>
      <c r="K22" s="1">
        <v>45800</v>
      </c>
      <c r="L22">
        <v>28</v>
      </c>
      <c r="M22" t="s">
        <v>260</v>
      </c>
      <c r="N22">
        <v>2</v>
      </c>
      <c r="O22" t="s">
        <v>340</v>
      </c>
      <c r="P22" t="s">
        <v>342</v>
      </c>
      <c r="Q22" t="s">
        <v>347</v>
      </c>
      <c r="R22" t="s">
        <v>345</v>
      </c>
      <c r="S22">
        <v>968.38</v>
      </c>
      <c r="T22">
        <v>968.38</v>
      </c>
      <c r="U22">
        <f>Table1[[#This Row],[Bill Amount ($)]]-Table1[[#This Row],[Amount Paid ($)]]</f>
        <v>0</v>
      </c>
      <c r="V22" t="s">
        <v>356</v>
      </c>
      <c r="X22" t="s">
        <v>359</v>
      </c>
    </row>
    <row r="23" spans="1:24" x14ac:dyDescent="0.25">
      <c r="A23" t="s">
        <v>41</v>
      </c>
      <c r="B23" t="s">
        <v>141</v>
      </c>
      <c r="C23" t="s">
        <v>220</v>
      </c>
      <c r="D23">
        <v>47</v>
      </c>
      <c r="E23" t="str">
        <f t="shared" si="0"/>
        <v>45-59</v>
      </c>
      <c r="F23" t="str">
        <f t="shared" si="1"/>
        <v>New</v>
      </c>
      <c r="G23" s="1">
        <v>45722</v>
      </c>
      <c r="H23" t="s">
        <v>224</v>
      </c>
      <c r="I23" t="s">
        <v>232</v>
      </c>
      <c r="J23" t="s">
        <v>236</v>
      </c>
      <c r="K23" s="1">
        <v>45822</v>
      </c>
      <c r="L23">
        <v>49</v>
      </c>
      <c r="M23" t="s">
        <v>261</v>
      </c>
      <c r="N23">
        <v>7</v>
      </c>
      <c r="O23" t="s">
        <v>340</v>
      </c>
      <c r="P23" t="s">
        <v>345</v>
      </c>
      <c r="Q23" t="s">
        <v>347</v>
      </c>
      <c r="R23" t="s">
        <v>353</v>
      </c>
      <c r="S23">
        <v>479.53</v>
      </c>
      <c r="T23">
        <v>479.53</v>
      </c>
      <c r="U23">
        <f>Table1[[#This Row],[Bill Amount ($)]]-Table1[[#This Row],[Amount Paid ($)]]</f>
        <v>0</v>
      </c>
      <c r="V23" t="s">
        <v>355</v>
      </c>
      <c r="X23" t="s">
        <v>358</v>
      </c>
    </row>
    <row r="24" spans="1:24" x14ac:dyDescent="0.25">
      <c r="A24" t="s">
        <v>42</v>
      </c>
      <c r="B24" t="s">
        <v>142</v>
      </c>
      <c r="C24" t="s">
        <v>221</v>
      </c>
      <c r="D24">
        <v>51</v>
      </c>
      <c r="E24" t="str">
        <f t="shared" si="0"/>
        <v>45-59</v>
      </c>
      <c r="F24" t="str">
        <f t="shared" si="1"/>
        <v>New</v>
      </c>
      <c r="G24" s="1">
        <v>45788</v>
      </c>
      <c r="H24" t="s">
        <v>224</v>
      </c>
      <c r="I24" t="s">
        <v>229</v>
      </c>
      <c r="J24" t="s">
        <v>239</v>
      </c>
      <c r="K24" s="1">
        <v>45828</v>
      </c>
      <c r="L24">
        <v>27</v>
      </c>
      <c r="M24" t="s">
        <v>262</v>
      </c>
      <c r="N24">
        <v>6</v>
      </c>
      <c r="O24" t="s">
        <v>340</v>
      </c>
      <c r="P24" t="s">
        <v>341</v>
      </c>
      <c r="Q24" t="s">
        <v>347</v>
      </c>
      <c r="R24" t="s">
        <v>351</v>
      </c>
      <c r="S24">
        <v>382.09</v>
      </c>
      <c r="T24">
        <v>382.09</v>
      </c>
      <c r="U24">
        <f>Table1[[#This Row],[Bill Amount ($)]]-Table1[[#This Row],[Amount Paid ($)]]</f>
        <v>0</v>
      </c>
      <c r="V24" t="s">
        <v>357</v>
      </c>
      <c r="X24" t="s">
        <v>359</v>
      </c>
    </row>
    <row r="25" spans="1:24" x14ac:dyDescent="0.25">
      <c r="A25" t="s">
        <v>43</v>
      </c>
      <c r="B25" t="s">
        <v>143</v>
      </c>
      <c r="C25" t="s">
        <v>222</v>
      </c>
      <c r="D25">
        <v>66</v>
      </c>
      <c r="E25" t="str">
        <f t="shared" si="0"/>
        <v>60-74</v>
      </c>
      <c r="F25" t="str">
        <f t="shared" si="1"/>
        <v>New</v>
      </c>
      <c r="G25" s="1">
        <v>45745</v>
      </c>
      <c r="H25" t="s">
        <v>223</v>
      </c>
      <c r="I25" t="s">
        <v>231</v>
      </c>
      <c r="J25" t="s">
        <v>236</v>
      </c>
      <c r="K25" s="1">
        <v>45814</v>
      </c>
      <c r="L25">
        <v>45</v>
      </c>
      <c r="M25" t="s">
        <v>263</v>
      </c>
      <c r="N25">
        <v>6</v>
      </c>
      <c r="O25" t="s">
        <v>340</v>
      </c>
      <c r="P25" t="s">
        <v>343</v>
      </c>
      <c r="Q25" t="s">
        <v>349</v>
      </c>
      <c r="R25" t="s">
        <v>354</v>
      </c>
      <c r="S25">
        <v>1058.49</v>
      </c>
      <c r="T25">
        <v>943.91</v>
      </c>
      <c r="U25">
        <f>Table1[[#This Row],[Bill Amount ($)]]-Table1[[#This Row],[Amount Paid ($)]]</f>
        <v>114.58000000000004</v>
      </c>
      <c r="V25" t="s">
        <v>355</v>
      </c>
      <c r="X25" t="s">
        <v>359</v>
      </c>
    </row>
    <row r="26" spans="1:24" x14ac:dyDescent="0.25">
      <c r="A26" t="s">
        <v>44</v>
      </c>
      <c r="B26" t="s">
        <v>144</v>
      </c>
      <c r="C26" t="s">
        <v>222</v>
      </c>
      <c r="D26">
        <v>18</v>
      </c>
      <c r="E26" t="str">
        <f t="shared" si="0"/>
        <v>18-29</v>
      </c>
      <c r="F26" t="str">
        <f t="shared" si="1"/>
        <v>New</v>
      </c>
      <c r="G26" s="1">
        <v>45772</v>
      </c>
      <c r="H26" t="s">
        <v>228</v>
      </c>
      <c r="I26" t="s">
        <v>233</v>
      </c>
      <c r="J26" t="s">
        <v>236</v>
      </c>
      <c r="K26" s="1">
        <v>45840</v>
      </c>
      <c r="L26">
        <v>8</v>
      </c>
      <c r="M26" t="s">
        <v>264</v>
      </c>
      <c r="N26">
        <v>3</v>
      </c>
      <c r="O26" t="s">
        <v>340</v>
      </c>
      <c r="P26" t="s">
        <v>341</v>
      </c>
      <c r="Q26" t="s">
        <v>349</v>
      </c>
      <c r="R26" t="s">
        <v>352</v>
      </c>
      <c r="S26">
        <v>807.36</v>
      </c>
      <c r="T26">
        <v>807.36</v>
      </c>
      <c r="U26">
        <f>Table1[[#This Row],[Bill Amount ($)]]-Table1[[#This Row],[Amount Paid ($)]]</f>
        <v>0</v>
      </c>
      <c r="V26" t="s">
        <v>356</v>
      </c>
      <c r="X26" t="s">
        <v>360</v>
      </c>
    </row>
    <row r="27" spans="1:24" x14ac:dyDescent="0.25">
      <c r="A27" t="s">
        <v>45</v>
      </c>
      <c r="B27" t="s">
        <v>145</v>
      </c>
      <c r="C27" t="s">
        <v>221</v>
      </c>
      <c r="D27">
        <v>29</v>
      </c>
      <c r="E27" t="str">
        <f t="shared" si="0"/>
        <v>18-29</v>
      </c>
      <c r="F27" t="str">
        <f t="shared" si="1"/>
        <v>New</v>
      </c>
      <c r="G27" s="1">
        <v>45778</v>
      </c>
      <c r="H27" t="s">
        <v>226</v>
      </c>
      <c r="I27" t="s">
        <v>235</v>
      </c>
      <c r="J27" t="s">
        <v>237</v>
      </c>
      <c r="K27" s="1">
        <v>45807</v>
      </c>
      <c r="L27">
        <v>32</v>
      </c>
      <c r="M27" t="s">
        <v>265</v>
      </c>
      <c r="N27">
        <v>3</v>
      </c>
      <c r="O27" t="s">
        <v>339</v>
      </c>
      <c r="P27" t="s">
        <v>341</v>
      </c>
      <c r="Q27" t="s">
        <v>346</v>
      </c>
      <c r="R27" t="s">
        <v>352</v>
      </c>
      <c r="S27">
        <v>1371.77</v>
      </c>
      <c r="T27">
        <v>1371.77</v>
      </c>
      <c r="U27">
        <f>Table1[[#This Row],[Bill Amount ($)]]-Table1[[#This Row],[Amount Paid ($)]]</f>
        <v>0</v>
      </c>
      <c r="V27" t="s">
        <v>356</v>
      </c>
      <c r="X27" t="s">
        <v>360</v>
      </c>
    </row>
    <row r="28" spans="1:24" x14ac:dyDescent="0.25">
      <c r="A28" t="s">
        <v>46</v>
      </c>
      <c r="B28" t="s">
        <v>146</v>
      </c>
      <c r="C28" t="s">
        <v>221</v>
      </c>
      <c r="D28">
        <v>63</v>
      </c>
      <c r="E28" t="str">
        <f t="shared" si="0"/>
        <v>60-74</v>
      </c>
      <c r="F28" t="str">
        <f t="shared" si="1"/>
        <v>New</v>
      </c>
      <c r="G28" s="1">
        <v>45732</v>
      </c>
      <c r="H28" t="s">
        <v>223</v>
      </c>
      <c r="I28" t="s">
        <v>235</v>
      </c>
      <c r="J28" t="s">
        <v>239</v>
      </c>
      <c r="K28" s="1">
        <v>45834</v>
      </c>
      <c r="L28">
        <v>57</v>
      </c>
      <c r="M28" t="s">
        <v>266</v>
      </c>
      <c r="N28">
        <v>8</v>
      </c>
      <c r="O28" t="s">
        <v>340</v>
      </c>
      <c r="P28" t="s">
        <v>343</v>
      </c>
      <c r="Q28" t="s">
        <v>346</v>
      </c>
      <c r="R28" t="s">
        <v>351</v>
      </c>
      <c r="S28">
        <v>1053.25</v>
      </c>
      <c r="T28">
        <v>1053.25</v>
      </c>
      <c r="U28">
        <f>Table1[[#This Row],[Bill Amount ($)]]-Table1[[#This Row],[Amount Paid ($)]]</f>
        <v>0</v>
      </c>
      <c r="V28" t="s">
        <v>357</v>
      </c>
      <c r="X28" t="s">
        <v>359</v>
      </c>
    </row>
    <row r="29" spans="1:24" x14ac:dyDescent="0.25">
      <c r="A29" t="s">
        <v>47</v>
      </c>
      <c r="B29" t="s">
        <v>147</v>
      </c>
      <c r="C29" t="s">
        <v>222</v>
      </c>
      <c r="D29">
        <v>38</v>
      </c>
      <c r="E29" t="str">
        <f t="shared" si="0"/>
        <v>30-44</v>
      </c>
      <c r="F29" t="str">
        <f t="shared" si="1"/>
        <v>New</v>
      </c>
      <c r="G29" s="1">
        <v>45771</v>
      </c>
      <c r="H29" t="s">
        <v>223</v>
      </c>
      <c r="I29" t="s">
        <v>233</v>
      </c>
      <c r="J29" t="s">
        <v>236</v>
      </c>
      <c r="K29" s="1">
        <v>45849</v>
      </c>
      <c r="L29">
        <v>7</v>
      </c>
      <c r="M29" t="s">
        <v>267</v>
      </c>
      <c r="N29">
        <v>6</v>
      </c>
      <c r="O29" t="s">
        <v>339</v>
      </c>
      <c r="P29" t="s">
        <v>342</v>
      </c>
      <c r="Q29" t="s">
        <v>348</v>
      </c>
      <c r="R29" t="s">
        <v>354</v>
      </c>
      <c r="S29">
        <v>104.3</v>
      </c>
      <c r="T29">
        <v>74.13</v>
      </c>
      <c r="U29">
        <f>Table1[[#This Row],[Bill Amount ($)]]-Table1[[#This Row],[Amount Paid ($)]]</f>
        <v>30.17</v>
      </c>
      <c r="V29" t="s">
        <v>357</v>
      </c>
      <c r="X29" t="s">
        <v>360</v>
      </c>
    </row>
    <row r="30" spans="1:24" x14ac:dyDescent="0.25">
      <c r="A30" t="s">
        <v>48</v>
      </c>
      <c r="B30" t="s">
        <v>148</v>
      </c>
      <c r="C30" t="s">
        <v>221</v>
      </c>
      <c r="D30">
        <v>49</v>
      </c>
      <c r="E30" t="str">
        <f t="shared" si="0"/>
        <v>45-59</v>
      </c>
      <c r="F30" t="str">
        <f t="shared" si="1"/>
        <v>New</v>
      </c>
      <c r="G30" s="1">
        <v>45742</v>
      </c>
      <c r="H30" t="s">
        <v>227</v>
      </c>
      <c r="I30" t="s">
        <v>233</v>
      </c>
      <c r="J30" t="s">
        <v>236</v>
      </c>
      <c r="K30" s="1">
        <v>45805</v>
      </c>
      <c r="L30">
        <v>25</v>
      </c>
      <c r="M30" t="s">
        <v>268</v>
      </c>
      <c r="N30">
        <v>5</v>
      </c>
      <c r="O30" t="s">
        <v>340</v>
      </c>
      <c r="P30" t="s">
        <v>341</v>
      </c>
      <c r="Q30" t="s">
        <v>347</v>
      </c>
      <c r="R30" t="s">
        <v>351</v>
      </c>
      <c r="S30">
        <v>244.3</v>
      </c>
      <c r="T30">
        <v>244.3</v>
      </c>
      <c r="U30">
        <f>Table1[[#This Row],[Bill Amount ($)]]-Table1[[#This Row],[Amount Paid ($)]]</f>
        <v>0</v>
      </c>
      <c r="V30" t="s">
        <v>355</v>
      </c>
      <c r="X30" t="s">
        <v>359</v>
      </c>
    </row>
    <row r="31" spans="1:24" x14ac:dyDescent="0.25">
      <c r="A31" t="s">
        <v>49</v>
      </c>
      <c r="B31" t="s">
        <v>149</v>
      </c>
      <c r="C31" t="s">
        <v>221</v>
      </c>
      <c r="D31">
        <v>42</v>
      </c>
      <c r="E31" t="str">
        <f t="shared" si="0"/>
        <v>30-44</v>
      </c>
      <c r="F31" t="str">
        <f t="shared" si="1"/>
        <v>New</v>
      </c>
      <c r="G31" s="1">
        <v>45754</v>
      </c>
      <c r="H31" t="s">
        <v>226</v>
      </c>
      <c r="I31" t="s">
        <v>235</v>
      </c>
      <c r="J31" t="s">
        <v>237</v>
      </c>
      <c r="K31" s="1">
        <v>45848</v>
      </c>
      <c r="L31">
        <v>55</v>
      </c>
      <c r="M31" t="s">
        <v>269</v>
      </c>
      <c r="N31">
        <v>8</v>
      </c>
      <c r="O31" t="s">
        <v>339</v>
      </c>
      <c r="P31" t="s">
        <v>343</v>
      </c>
      <c r="Q31" t="s">
        <v>349</v>
      </c>
      <c r="R31" t="s">
        <v>351</v>
      </c>
      <c r="S31">
        <v>1142.58</v>
      </c>
      <c r="T31">
        <v>835.49</v>
      </c>
      <c r="U31">
        <f>Table1[[#This Row],[Bill Amount ($)]]-Table1[[#This Row],[Amount Paid ($)]]</f>
        <v>307.08999999999992</v>
      </c>
      <c r="V31" t="s">
        <v>346</v>
      </c>
      <c r="X31" t="s">
        <v>360</v>
      </c>
    </row>
    <row r="32" spans="1:24" x14ac:dyDescent="0.25">
      <c r="A32" t="s">
        <v>50</v>
      </c>
      <c r="B32" t="s">
        <v>150</v>
      </c>
      <c r="C32" t="s">
        <v>220</v>
      </c>
      <c r="D32">
        <v>26</v>
      </c>
      <c r="E32" t="str">
        <f t="shared" si="0"/>
        <v>18-29</v>
      </c>
      <c r="F32" t="str">
        <f t="shared" si="1"/>
        <v>New</v>
      </c>
      <c r="G32" s="1">
        <v>45741</v>
      </c>
      <c r="H32" t="s">
        <v>227</v>
      </c>
      <c r="I32" t="s">
        <v>233</v>
      </c>
      <c r="J32" t="s">
        <v>236</v>
      </c>
      <c r="K32" s="1">
        <v>45843</v>
      </c>
      <c r="L32">
        <v>19</v>
      </c>
      <c r="M32" t="s">
        <v>270</v>
      </c>
      <c r="N32">
        <v>3</v>
      </c>
      <c r="O32" t="s">
        <v>339</v>
      </c>
      <c r="P32" t="s">
        <v>341</v>
      </c>
      <c r="Q32" t="s">
        <v>349</v>
      </c>
      <c r="R32" t="s">
        <v>350</v>
      </c>
      <c r="S32">
        <v>1256.94</v>
      </c>
      <c r="T32">
        <v>1256.94</v>
      </c>
      <c r="U32">
        <f>Table1[[#This Row],[Bill Amount ($)]]-Table1[[#This Row],[Amount Paid ($)]]</f>
        <v>0</v>
      </c>
      <c r="V32" t="s">
        <v>356</v>
      </c>
      <c r="X32" t="s">
        <v>360</v>
      </c>
    </row>
    <row r="33" spans="1:24" x14ac:dyDescent="0.25">
      <c r="A33" t="s">
        <v>51</v>
      </c>
      <c r="B33" t="s">
        <v>151</v>
      </c>
      <c r="C33" t="s">
        <v>222</v>
      </c>
      <c r="D33">
        <v>50</v>
      </c>
      <c r="E33" t="str">
        <f t="shared" si="0"/>
        <v>45-59</v>
      </c>
      <c r="F33" t="str">
        <f t="shared" si="1"/>
        <v>New</v>
      </c>
      <c r="G33" s="1">
        <v>45770</v>
      </c>
      <c r="H33" t="s">
        <v>228</v>
      </c>
      <c r="I33" t="s">
        <v>233</v>
      </c>
      <c r="J33" t="s">
        <v>239</v>
      </c>
      <c r="K33" s="1">
        <v>45844</v>
      </c>
      <c r="L33">
        <v>27</v>
      </c>
      <c r="M33" t="s">
        <v>271</v>
      </c>
      <c r="N33">
        <v>4</v>
      </c>
      <c r="O33" t="s">
        <v>340</v>
      </c>
      <c r="P33" t="s">
        <v>343</v>
      </c>
      <c r="Q33" t="s">
        <v>346</v>
      </c>
      <c r="R33" t="s">
        <v>350</v>
      </c>
      <c r="S33">
        <v>842.24</v>
      </c>
      <c r="T33">
        <v>842.24</v>
      </c>
      <c r="U33">
        <f>Table1[[#This Row],[Bill Amount ($)]]-Table1[[#This Row],[Amount Paid ($)]]</f>
        <v>0</v>
      </c>
      <c r="V33" t="s">
        <v>356</v>
      </c>
      <c r="X33" t="s">
        <v>360</v>
      </c>
    </row>
    <row r="34" spans="1:24" x14ac:dyDescent="0.25">
      <c r="A34" t="s">
        <v>52</v>
      </c>
      <c r="B34" t="s">
        <v>152</v>
      </c>
      <c r="C34" t="s">
        <v>220</v>
      </c>
      <c r="D34">
        <v>69</v>
      </c>
      <c r="E34" t="str">
        <f t="shared" ref="E34:E65" si="2">IF(D34&lt;30,"18-29",IF(D34&lt;45,"30-44",IF(D34&lt;60,"45-59",IF(D34&lt;75,"60-74","75+"))))</f>
        <v>60-74</v>
      </c>
      <c r="F34" t="str">
        <f t="shared" ref="F34:F65" si="3">IF(G34=_xlfn.MINIFS(G:G,A:A,A34),"New","Returning")</f>
        <v>New</v>
      </c>
      <c r="G34" s="1">
        <v>45784</v>
      </c>
      <c r="H34" t="s">
        <v>224</v>
      </c>
      <c r="I34" t="s">
        <v>229</v>
      </c>
      <c r="J34" t="s">
        <v>239</v>
      </c>
      <c r="K34" s="1">
        <v>45843</v>
      </c>
      <c r="L34">
        <v>19</v>
      </c>
      <c r="M34" t="s">
        <v>272</v>
      </c>
      <c r="N34">
        <v>4</v>
      </c>
      <c r="O34" t="s">
        <v>340</v>
      </c>
      <c r="P34" t="s">
        <v>344</v>
      </c>
      <c r="Q34" t="s">
        <v>348</v>
      </c>
      <c r="R34" t="s">
        <v>352</v>
      </c>
      <c r="S34">
        <v>305.02</v>
      </c>
      <c r="T34">
        <v>305.02</v>
      </c>
      <c r="U34">
        <f>Table1[[#This Row],[Bill Amount ($)]]-Table1[[#This Row],[Amount Paid ($)]]</f>
        <v>0</v>
      </c>
      <c r="V34" t="s">
        <v>346</v>
      </c>
      <c r="X34" t="s">
        <v>358</v>
      </c>
    </row>
    <row r="35" spans="1:24" x14ac:dyDescent="0.25">
      <c r="A35" t="s">
        <v>53</v>
      </c>
      <c r="B35" t="s">
        <v>153</v>
      </c>
      <c r="C35" t="s">
        <v>220</v>
      </c>
      <c r="D35">
        <v>42</v>
      </c>
      <c r="E35" t="str">
        <f t="shared" si="2"/>
        <v>30-44</v>
      </c>
      <c r="F35" t="str">
        <f t="shared" si="3"/>
        <v>New</v>
      </c>
      <c r="G35" s="1">
        <v>45710</v>
      </c>
      <c r="H35" t="s">
        <v>223</v>
      </c>
      <c r="I35" t="s">
        <v>233</v>
      </c>
      <c r="J35" t="s">
        <v>236</v>
      </c>
      <c r="K35" s="1">
        <v>45836</v>
      </c>
      <c r="L35">
        <v>30</v>
      </c>
      <c r="M35" t="s">
        <v>273</v>
      </c>
      <c r="N35">
        <v>9</v>
      </c>
      <c r="O35" t="s">
        <v>339</v>
      </c>
      <c r="P35" t="s">
        <v>342</v>
      </c>
      <c r="Q35" t="s">
        <v>346</v>
      </c>
      <c r="R35" t="s">
        <v>345</v>
      </c>
      <c r="S35">
        <v>1222.6500000000001</v>
      </c>
      <c r="T35">
        <v>1222.6500000000001</v>
      </c>
      <c r="U35">
        <f>Table1[[#This Row],[Bill Amount ($)]]-Table1[[#This Row],[Amount Paid ($)]]</f>
        <v>0</v>
      </c>
      <c r="V35" t="s">
        <v>346</v>
      </c>
      <c r="X35" t="s">
        <v>360</v>
      </c>
    </row>
    <row r="36" spans="1:24" x14ac:dyDescent="0.25">
      <c r="A36" t="s">
        <v>54</v>
      </c>
      <c r="B36" t="s">
        <v>154</v>
      </c>
      <c r="C36" t="s">
        <v>220</v>
      </c>
      <c r="D36">
        <v>37</v>
      </c>
      <c r="E36" t="str">
        <f t="shared" si="2"/>
        <v>30-44</v>
      </c>
      <c r="F36" t="str">
        <f t="shared" si="3"/>
        <v>New</v>
      </c>
      <c r="G36" s="1">
        <v>45746</v>
      </c>
      <c r="H36" t="s">
        <v>227</v>
      </c>
      <c r="I36" t="s">
        <v>234</v>
      </c>
      <c r="J36" t="s">
        <v>239</v>
      </c>
      <c r="K36" s="1">
        <v>45853</v>
      </c>
      <c r="L36">
        <v>41</v>
      </c>
      <c r="M36" t="s">
        <v>274</v>
      </c>
      <c r="N36">
        <v>1</v>
      </c>
      <c r="O36" t="s">
        <v>340</v>
      </c>
      <c r="P36" t="s">
        <v>345</v>
      </c>
      <c r="Q36" t="s">
        <v>347</v>
      </c>
      <c r="R36" t="s">
        <v>352</v>
      </c>
      <c r="S36">
        <v>695.34</v>
      </c>
      <c r="T36">
        <v>695.34</v>
      </c>
      <c r="U36">
        <f>Table1[[#This Row],[Bill Amount ($)]]-Table1[[#This Row],[Amount Paid ($)]]</f>
        <v>0</v>
      </c>
      <c r="V36" t="s">
        <v>355</v>
      </c>
      <c r="X36" t="s">
        <v>358</v>
      </c>
    </row>
    <row r="37" spans="1:24" x14ac:dyDescent="0.25">
      <c r="A37" t="s">
        <v>55</v>
      </c>
      <c r="B37" t="s">
        <v>155</v>
      </c>
      <c r="C37" t="s">
        <v>222</v>
      </c>
      <c r="D37">
        <v>24</v>
      </c>
      <c r="E37" t="str">
        <f t="shared" si="2"/>
        <v>18-29</v>
      </c>
      <c r="F37" t="str">
        <f t="shared" si="3"/>
        <v>New</v>
      </c>
      <c r="G37" s="1">
        <v>45793</v>
      </c>
      <c r="H37" t="s">
        <v>225</v>
      </c>
      <c r="I37" t="s">
        <v>229</v>
      </c>
      <c r="J37" t="s">
        <v>239</v>
      </c>
      <c r="K37" s="1">
        <v>45822</v>
      </c>
      <c r="L37">
        <v>27</v>
      </c>
      <c r="M37" t="s">
        <v>275</v>
      </c>
      <c r="N37">
        <v>5</v>
      </c>
      <c r="O37" t="s">
        <v>340</v>
      </c>
      <c r="P37" t="s">
        <v>344</v>
      </c>
      <c r="Q37" t="s">
        <v>348</v>
      </c>
      <c r="R37" t="s">
        <v>352</v>
      </c>
      <c r="S37">
        <v>1287.42</v>
      </c>
      <c r="T37">
        <v>1287.42</v>
      </c>
      <c r="U37">
        <f>Table1[[#This Row],[Bill Amount ($)]]-Table1[[#This Row],[Amount Paid ($)]]</f>
        <v>0</v>
      </c>
      <c r="V37" t="s">
        <v>346</v>
      </c>
      <c r="X37" t="s">
        <v>358</v>
      </c>
    </row>
    <row r="38" spans="1:24" x14ac:dyDescent="0.25">
      <c r="A38" t="s">
        <v>56</v>
      </c>
      <c r="B38" t="s">
        <v>156</v>
      </c>
      <c r="C38" t="s">
        <v>220</v>
      </c>
      <c r="D38">
        <v>23</v>
      </c>
      <c r="E38" t="str">
        <f t="shared" si="2"/>
        <v>18-29</v>
      </c>
      <c r="F38" t="str">
        <f t="shared" si="3"/>
        <v>New</v>
      </c>
      <c r="G38" s="1">
        <v>45782</v>
      </c>
      <c r="H38" t="s">
        <v>226</v>
      </c>
      <c r="I38" t="s">
        <v>230</v>
      </c>
      <c r="J38" t="s">
        <v>239</v>
      </c>
      <c r="K38" s="1">
        <v>45832</v>
      </c>
      <c r="L38">
        <v>9</v>
      </c>
      <c r="M38" t="s">
        <v>276</v>
      </c>
      <c r="N38">
        <v>7</v>
      </c>
      <c r="O38" t="s">
        <v>339</v>
      </c>
      <c r="P38" t="s">
        <v>342</v>
      </c>
      <c r="Q38" t="s">
        <v>347</v>
      </c>
      <c r="R38" t="s">
        <v>353</v>
      </c>
      <c r="S38">
        <v>788.69</v>
      </c>
      <c r="T38">
        <v>788.69</v>
      </c>
      <c r="U38">
        <f>Table1[[#This Row],[Bill Amount ($)]]-Table1[[#This Row],[Amount Paid ($)]]</f>
        <v>0</v>
      </c>
      <c r="V38" t="s">
        <v>357</v>
      </c>
      <c r="X38" t="s">
        <v>359</v>
      </c>
    </row>
    <row r="39" spans="1:24" x14ac:dyDescent="0.25">
      <c r="A39" t="s">
        <v>57</v>
      </c>
      <c r="B39" t="s">
        <v>157</v>
      </c>
      <c r="C39" t="s">
        <v>221</v>
      </c>
      <c r="D39">
        <v>71</v>
      </c>
      <c r="E39" t="str">
        <f t="shared" si="2"/>
        <v>60-74</v>
      </c>
      <c r="F39" t="str">
        <f t="shared" si="3"/>
        <v>New</v>
      </c>
      <c r="G39" s="1">
        <v>45765</v>
      </c>
      <c r="H39" t="s">
        <v>224</v>
      </c>
      <c r="I39" t="s">
        <v>233</v>
      </c>
      <c r="J39" t="s">
        <v>238</v>
      </c>
      <c r="K39" s="1">
        <v>45817</v>
      </c>
      <c r="L39">
        <v>51</v>
      </c>
      <c r="M39" t="s">
        <v>277</v>
      </c>
      <c r="N39">
        <v>3</v>
      </c>
      <c r="O39" t="s">
        <v>339</v>
      </c>
      <c r="P39" t="s">
        <v>341</v>
      </c>
      <c r="Q39" t="s">
        <v>349</v>
      </c>
      <c r="R39" t="s">
        <v>353</v>
      </c>
      <c r="S39">
        <v>1318.64</v>
      </c>
      <c r="T39">
        <v>1318.64</v>
      </c>
      <c r="U39">
        <f>Table1[[#This Row],[Bill Amount ($)]]-Table1[[#This Row],[Amount Paid ($)]]</f>
        <v>0</v>
      </c>
      <c r="V39" t="s">
        <v>357</v>
      </c>
      <c r="X39" t="s">
        <v>358</v>
      </c>
    </row>
    <row r="40" spans="1:24" x14ac:dyDescent="0.25">
      <c r="A40" t="s">
        <v>58</v>
      </c>
      <c r="B40" t="s">
        <v>158</v>
      </c>
      <c r="C40" t="s">
        <v>220</v>
      </c>
      <c r="D40">
        <v>69</v>
      </c>
      <c r="E40" t="str">
        <f t="shared" si="2"/>
        <v>60-74</v>
      </c>
      <c r="F40" t="str">
        <f t="shared" si="3"/>
        <v>New</v>
      </c>
      <c r="G40" s="1">
        <v>45781</v>
      </c>
      <c r="H40" t="s">
        <v>227</v>
      </c>
      <c r="I40" t="s">
        <v>233</v>
      </c>
      <c r="J40" t="s">
        <v>239</v>
      </c>
      <c r="K40" s="1">
        <v>45840</v>
      </c>
      <c r="L40">
        <v>58</v>
      </c>
      <c r="M40" t="s">
        <v>278</v>
      </c>
      <c r="N40">
        <v>3</v>
      </c>
      <c r="O40" t="s">
        <v>340</v>
      </c>
      <c r="P40" t="s">
        <v>345</v>
      </c>
      <c r="Q40" t="s">
        <v>348</v>
      </c>
      <c r="R40" t="s">
        <v>352</v>
      </c>
      <c r="S40">
        <v>834.09</v>
      </c>
      <c r="T40">
        <v>834.09</v>
      </c>
      <c r="U40">
        <f>Table1[[#This Row],[Bill Amount ($)]]-Table1[[#This Row],[Amount Paid ($)]]</f>
        <v>0</v>
      </c>
      <c r="V40" t="s">
        <v>356</v>
      </c>
      <c r="X40" t="s">
        <v>360</v>
      </c>
    </row>
    <row r="41" spans="1:24" x14ac:dyDescent="0.25">
      <c r="A41" t="s">
        <v>59</v>
      </c>
      <c r="B41" t="s">
        <v>159</v>
      </c>
      <c r="C41" t="s">
        <v>220</v>
      </c>
      <c r="D41">
        <v>67</v>
      </c>
      <c r="E41" t="str">
        <f t="shared" si="2"/>
        <v>60-74</v>
      </c>
      <c r="F41" t="str">
        <f t="shared" si="3"/>
        <v>New</v>
      </c>
      <c r="G41" s="1">
        <v>45766</v>
      </c>
      <c r="H41" t="s">
        <v>223</v>
      </c>
      <c r="I41" t="s">
        <v>230</v>
      </c>
      <c r="J41" t="s">
        <v>236</v>
      </c>
      <c r="K41" s="1">
        <v>45811</v>
      </c>
      <c r="L41">
        <v>49</v>
      </c>
      <c r="M41" t="s">
        <v>279</v>
      </c>
      <c r="N41">
        <v>1</v>
      </c>
      <c r="O41" t="s">
        <v>340</v>
      </c>
      <c r="P41" t="s">
        <v>342</v>
      </c>
      <c r="Q41" t="s">
        <v>348</v>
      </c>
      <c r="R41" t="s">
        <v>352</v>
      </c>
      <c r="S41">
        <v>442.5</v>
      </c>
      <c r="T41">
        <v>442.5</v>
      </c>
      <c r="U41">
        <f>Table1[[#This Row],[Bill Amount ($)]]-Table1[[#This Row],[Amount Paid ($)]]</f>
        <v>0</v>
      </c>
      <c r="V41" t="s">
        <v>355</v>
      </c>
      <c r="X41" t="s">
        <v>359</v>
      </c>
    </row>
    <row r="42" spans="1:24" x14ac:dyDescent="0.25">
      <c r="A42" t="s">
        <v>60</v>
      </c>
      <c r="B42" t="s">
        <v>160</v>
      </c>
      <c r="C42" t="s">
        <v>220</v>
      </c>
      <c r="D42">
        <v>23</v>
      </c>
      <c r="E42" t="str">
        <f t="shared" si="2"/>
        <v>18-29</v>
      </c>
      <c r="F42" t="str">
        <f t="shared" si="3"/>
        <v>New</v>
      </c>
      <c r="G42" s="1">
        <v>45794</v>
      </c>
      <c r="H42" t="s">
        <v>224</v>
      </c>
      <c r="I42" t="s">
        <v>230</v>
      </c>
      <c r="J42" t="s">
        <v>238</v>
      </c>
      <c r="K42" s="1">
        <v>45801</v>
      </c>
      <c r="L42">
        <v>6</v>
      </c>
      <c r="M42" t="s">
        <v>280</v>
      </c>
      <c r="N42">
        <v>6</v>
      </c>
      <c r="O42" t="s">
        <v>340</v>
      </c>
      <c r="P42" t="s">
        <v>341</v>
      </c>
      <c r="Q42" t="s">
        <v>349</v>
      </c>
      <c r="R42" t="s">
        <v>350</v>
      </c>
      <c r="S42">
        <v>358.18</v>
      </c>
      <c r="T42">
        <v>358.18</v>
      </c>
      <c r="U42">
        <f>Table1[[#This Row],[Bill Amount ($)]]-Table1[[#This Row],[Amount Paid ($)]]</f>
        <v>0</v>
      </c>
      <c r="V42" t="s">
        <v>355</v>
      </c>
      <c r="X42" t="s">
        <v>358</v>
      </c>
    </row>
    <row r="43" spans="1:24" x14ac:dyDescent="0.25">
      <c r="A43" t="s">
        <v>61</v>
      </c>
      <c r="B43" t="s">
        <v>161</v>
      </c>
      <c r="C43" t="s">
        <v>220</v>
      </c>
      <c r="D43">
        <v>18</v>
      </c>
      <c r="E43" t="str">
        <f t="shared" si="2"/>
        <v>18-29</v>
      </c>
      <c r="F43" t="str">
        <f t="shared" si="3"/>
        <v>New</v>
      </c>
      <c r="G43" s="1">
        <v>45776</v>
      </c>
      <c r="H43" t="s">
        <v>227</v>
      </c>
      <c r="I43" t="s">
        <v>235</v>
      </c>
      <c r="J43" t="s">
        <v>239</v>
      </c>
      <c r="K43" s="1">
        <v>45827</v>
      </c>
      <c r="L43">
        <v>27</v>
      </c>
      <c r="M43" t="s">
        <v>281</v>
      </c>
      <c r="N43">
        <v>4</v>
      </c>
      <c r="O43" t="s">
        <v>340</v>
      </c>
      <c r="P43" t="s">
        <v>342</v>
      </c>
      <c r="Q43" t="s">
        <v>348</v>
      </c>
      <c r="R43" t="s">
        <v>352</v>
      </c>
      <c r="S43">
        <v>1022.4</v>
      </c>
      <c r="T43">
        <v>1022.4</v>
      </c>
      <c r="U43">
        <f>Table1[[#This Row],[Bill Amount ($)]]-Table1[[#This Row],[Amount Paid ($)]]</f>
        <v>0</v>
      </c>
      <c r="V43" t="s">
        <v>356</v>
      </c>
      <c r="X43" t="s">
        <v>360</v>
      </c>
    </row>
    <row r="44" spans="1:24" x14ac:dyDescent="0.25">
      <c r="A44" t="s">
        <v>62</v>
      </c>
      <c r="B44" t="s">
        <v>162</v>
      </c>
      <c r="C44" t="s">
        <v>222</v>
      </c>
      <c r="D44">
        <v>58</v>
      </c>
      <c r="E44" t="str">
        <f t="shared" si="2"/>
        <v>45-59</v>
      </c>
      <c r="F44" t="str">
        <f t="shared" si="3"/>
        <v>New</v>
      </c>
      <c r="G44" s="1">
        <v>45740</v>
      </c>
      <c r="H44" t="s">
        <v>227</v>
      </c>
      <c r="I44" t="s">
        <v>229</v>
      </c>
      <c r="J44" t="s">
        <v>239</v>
      </c>
      <c r="K44" s="1">
        <v>45806</v>
      </c>
      <c r="L44">
        <v>39</v>
      </c>
      <c r="M44" t="s">
        <v>282</v>
      </c>
      <c r="N44">
        <v>5</v>
      </c>
      <c r="O44" t="s">
        <v>339</v>
      </c>
      <c r="P44" t="s">
        <v>344</v>
      </c>
      <c r="Q44" t="s">
        <v>347</v>
      </c>
      <c r="R44" t="s">
        <v>351</v>
      </c>
      <c r="S44">
        <v>441.49</v>
      </c>
      <c r="T44">
        <v>441.49</v>
      </c>
      <c r="U44">
        <f>Table1[[#This Row],[Bill Amount ($)]]-Table1[[#This Row],[Amount Paid ($)]]</f>
        <v>0</v>
      </c>
      <c r="V44" t="s">
        <v>355</v>
      </c>
      <c r="X44" t="s">
        <v>360</v>
      </c>
    </row>
    <row r="45" spans="1:24" x14ac:dyDescent="0.25">
      <c r="A45" t="s">
        <v>63</v>
      </c>
      <c r="B45" t="s">
        <v>163</v>
      </c>
      <c r="C45" t="s">
        <v>220</v>
      </c>
      <c r="D45">
        <v>66</v>
      </c>
      <c r="E45" t="str">
        <f t="shared" si="2"/>
        <v>60-74</v>
      </c>
      <c r="F45" t="str">
        <f t="shared" si="3"/>
        <v>New</v>
      </c>
      <c r="G45" s="1">
        <v>45728</v>
      </c>
      <c r="H45" t="s">
        <v>227</v>
      </c>
      <c r="I45" t="s">
        <v>233</v>
      </c>
      <c r="J45" t="s">
        <v>236</v>
      </c>
      <c r="K45" s="1">
        <v>45851</v>
      </c>
      <c r="L45">
        <v>30</v>
      </c>
      <c r="M45" t="s">
        <v>283</v>
      </c>
      <c r="N45">
        <v>8</v>
      </c>
      <c r="O45" t="s">
        <v>340</v>
      </c>
      <c r="P45" t="s">
        <v>344</v>
      </c>
      <c r="Q45" t="s">
        <v>346</v>
      </c>
      <c r="R45" t="s">
        <v>354</v>
      </c>
      <c r="S45">
        <v>1088.17</v>
      </c>
      <c r="T45">
        <v>1088.17</v>
      </c>
      <c r="U45">
        <f>Table1[[#This Row],[Bill Amount ($)]]-Table1[[#This Row],[Amount Paid ($)]]</f>
        <v>0</v>
      </c>
      <c r="V45" t="s">
        <v>355</v>
      </c>
      <c r="X45" t="s">
        <v>359</v>
      </c>
    </row>
    <row r="46" spans="1:24" x14ac:dyDescent="0.25">
      <c r="A46" t="s">
        <v>64</v>
      </c>
      <c r="B46" t="s">
        <v>164</v>
      </c>
      <c r="C46" t="s">
        <v>220</v>
      </c>
      <c r="D46">
        <v>58</v>
      </c>
      <c r="E46" t="str">
        <f t="shared" si="2"/>
        <v>45-59</v>
      </c>
      <c r="F46" t="str">
        <f t="shared" si="3"/>
        <v>New</v>
      </c>
      <c r="G46" s="1">
        <v>45782</v>
      </c>
      <c r="H46" t="s">
        <v>227</v>
      </c>
      <c r="I46" t="s">
        <v>230</v>
      </c>
      <c r="J46" t="s">
        <v>236</v>
      </c>
      <c r="K46" s="1">
        <v>45827</v>
      </c>
      <c r="L46">
        <v>47</v>
      </c>
      <c r="M46" t="s">
        <v>284</v>
      </c>
      <c r="N46">
        <v>1</v>
      </c>
      <c r="O46" t="s">
        <v>339</v>
      </c>
      <c r="P46" t="s">
        <v>341</v>
      </c>
      <c r="Q46" t="s">
        <v>347</v>
      </c>
      <c r="R46" t="s">
        <v>354</v>
      </c>
      <c r="S46">
        <v>554.28</v>
      </c>
      <c r="T46">
        <v>554.28</v>
      </c>
      <c r="U46">
        <f>Table1[[#This Row],[Bill Amount ($)]]-Table1[[#This Row],[Amount Paid ($)]]</f>
        <v>0</v>
      </c>
      <c r="V46" t="s">
        <v>356</v>
      </c>
      <c r="X46" t="s">
        <v>358</v>
      </c>
    </row>
    <row r="47" spans="1:24" x14ac:dyDescent="0.25">
      <c r="A47" t="s">
        <v>65</v>
      </c>
      <c r="B47" t="s">
        <v>165</v>
      </c>
      <c r="C47" t="s">
        <v>221</v>
      </c>
      <c r="D47">
        <v>35</v>
      </c>
      <c r="E47" t="str">
        <f t="shared" si="2"/>
        <v>30-44</v>
      </c>
      <c r="F47" t="str">
        <f t="shared" si="3"/>
        <v>New</v>
      </c>
      <c r="G47" s="1">
        <v>45753</v>
      </c>
      <c r="H47" t="s">
        <v>223</v>
      </c>
      <c r="I47" t="s">
        <v>229</v>
      </c>
      <c r="J47" t="s">
        <v>237</v>
      </c>
      <c r="K47" s="1">
        <v>45858</v>
      </c>
      <c r="L47">
        <v>40</v>
      </c>
      <c r="M47" t="s">
        <v>285</v>
      </c>
      <c r="N47">
        <v>10</v>
      </c>
      <c r="O47" t="s">
        <v>340</v>
      </c>
      <c r="P47" t="s">
        <v>345</v>
      </c>
      <c r="Q47" t="s">
        <v>349</v>
      </c>
      <c r="R47" t="s">
        <v>350</v>
      </c>
      <c r="S47">
        <v>1127.19</v>
      </c>
      <c r="T47">
        <v>1127.19</v>
      </c>
      <c r="U47">
        <f>Table1[[#This Row],[Bill Amount ($)]]-Table1[[#This Row],[Amount Paid ($)]]</f>
        <v>0</v>
      </c>
      <c r="V47" t="s">
        <v>355</v>
      </c>
      <c r="X47" t="s">
        <v>358</v>
      </c>
    </row>
    <row r="48" spans="1:24" x14ac:dyDescent="0.25">
      <c r="A48" t="s">
        <v>66</v>
      </c>
      <c r="B48" t="s">
        <v>166</v>
      </c>
      <c r="C48" t="s">
        <v>221</v>
      </c>
      <c r="D48">
        <v>60</v>
      </c>
      <c r="E48" t="str">
        <f t="shared" si="2"/>
        <v>60-74</v>
      </c>
      <c r="F48" t="str">
        <f t="shared" si="3"/>
        <v>New</v>
      </c>
      <c r="G48" s="1">
        <v>45772</v>
      </c>
      <c r="H48" t="s">
        <v>225</v>
      </c>
      <c r="I48" t="s">
        <v>233</v>
      </c>
      <c r="J48" t="s">
        <v>238</v>
      </c>
      <c r="K48" s="1">
        <v>45825</v>
      </c>
      <c r="L48">
        <v>34</v>
      </c>
      <c r="M48" t="s">
        <v>286</v>
      </c>
      <c r="N48">
        <v>8</v>
      </c>
      <c r="O48" t="s">
        <v>340</v>
      </c>
      <c r="P48" t="s">
        <v>345</v>
      </c>
      <c r="Q48" t="s">
        <v>347</v>
      </c>
      <c r="R48" t="s">
        <v>345</v>
      </c>
      <c r="S48">
        <v>429.38</v>
      </c>
      <c r="T48">
        <v>429.38</v>
      </c>
      <c r="U48">
        <f>Table1[[#This Row],[Bill Amount ($)]]-Table1[[#This Row],[Amount Paid ($)]]</f>
        <v>0</v>
      </c>
      <c r="V48" t="s">
        <v>356</v>
      </c>
      <c r="X48" t="s">
        <v>359</v>
      </c>
    </row>
    <row r="49" spans="1:24" x14ac:dyDescent="0.25">
      <c r="A49" t="s">
        <v>67</v>
      </c>
      <c r="B49" t="s">
        <v>167</v>
      </c>
      <c r="C49" t="s">
        <v>222</v>
      </c>
      <c r="D49">
        <v>69</v>
      </c>
      <c r="E49" t="str">
        <f t="shared" si="2"/>
        <v>60-74</v>
      </c>
      <c r="F49" t="str">
        <f t="shared" si="3"/>
        <v>New</v>
      </c>
      <c r="G49" s="1">
        <v>45773</v>
      </c>
      <c r="H49" t="s">
        <v>225</v>
      </c>
      <c r="I49" t="s">
        <v>235</v>
      </c>
      <c r="J49" t="s">
        <v>236</v>
      </c>
      <c r="K49" s="1">
        <v>45847</v>
      </c>
      <c r="L49">
        <v>30</v>
      </c>
      <c r="M49" t="s">
        <v>287</v>
      </c>
      <c r="N49">
        <v>7</v>
      </c>
      <c r="O49" t="s">
        <v>339</v>
      </c>
      <c r="P49" t="s">
        <v>342</v>
      </c>
      <c r="Q49" t="s">
        <v>348</v>
      </c>
      <c r="R49" t="s">
        <v>352</v>
      </c>
      <c r="S49">
        <v>171.25</v>
      </c>
      <c r="T49">
        <v>171.25</v>
      </c>
      <c r="U49">
        <f>Table1[[#This Row],[Bill Amount ($)]]-Table1[[#This Row],[Amount Paid ($)]]</f>
        <v>0</v>
      </c>
      <c r="V49" t="s">
        <v>357</v>
      </c>
      <c r="X49" t="s">
        <v>359</v>
      </c>
    </row>
    <row r="50" spans="1:24" x14ac:dyDescent="0.25">
      <c r="A50" t="s">
        <v>68</v>
      </c>
      <c r="B50" t="s">
        <v>168</v>
      </c>
      <c r="C50" t="s">
        <v>222</v>
      </c>
      <c r="D50">
        <v>41</v>
      </c>
      <c r="E50" t="str">
        <f t="shared" si="2"/>
        <v>30-44</v>
      </c>
      <c r="F50" t="str">
        <f t="shared" si="3"/>
        <v>New</v>
      </c>
      <c r="G50" s="1">
        <v>45786</v>
      </c>
      <c r="H50" t="s">
        <v>227</v>
      </c>
      <c r="I50" t="s">
        <v>232</v>
      </c>
      <c r="J50" t="s">
        <v>236</v>
      </c>
      <c r="K50" s="1">
        <v>45848</v>
      </c>
      <c r="L50">
        <v>25</v>
      </c>
      <c r="M50" t="s">
        <v>280</v>
      </c>
      <c r="N50">
        <v>9</v>
      </c>
      <c r="O50" t="s">
        <v>339</v>
      </c>
      <c r="P50" t="s">
        <v>345</v>
      </c>
      <c r="Q50" t="s">
        <v>349</v>
      </c>
      <c r="R50" t="s">
        <v>345</v>
      </c>
      <c r="S50">
        <v>1062.8900000000001</v>
      </c>
      <c r="T50">
        <v>1062.8900000000001</v>
      </c>
      <c r="U50">
        <f>Table1[[#This Row],[Bill Amount ($)]]-Table1[[#This Row],[Amount Paid ($)]]</f>
        <v>0</v>
      </c>
      <c r="V50" t="s">
        <v>355</v>
      </c>
      <c r="X50" t="s">
        <v>360</v>
      </c>
    </row>
    <row r="51" spans="1:24" x14ac:dyDescent="0.25">
      <c r="A51" t="s">
        <v>69</v>
      </c>
      <c r="B51" t="s">
        <v>169</v>
      </c>
      <c r="C51" t="s">
        <v>220</v>
      </c>
      <c r="D51">
        <v>39</v>
      </c>
      <c r="E51" t="str">
        <f t="shared" si="2"/>
        <v>30-44</v>
      </c>
      <c r="F51" t="str">
        <f t="shared" si="3"/>
        <v>New</v>
      </c>
      <c r="G51" s="1">
        <v>45717</v>
      </c>
      <c r="H51" t="s">
        <v>227</v>
      </c>
      <c r="I51" t="s">
        <v>232</v>
      </c>
      <c r="J51" t="s">
        <v>238</v>
      </c>
      <c r="K51" s="1">
        <v>45814</v>
      </c>
      <c r="L51">
        <v>47</v>
      </c>
      <c r="M51" t="s">
        <v>288</v>
      </c>
      <c r="N51">
        <v>1</v>
      </c>
      <c r="O51" t="s">
        <v>339</v>
      </c>
      <c r="P51" t="s">
        <v>345</v>
      </c>
      <c r="Q51" t="s">
        <v>348</v>
      </c>
      <c r="R51" t="s">
        <v>352</v>
      </c>
      <c r="S51">
        <v>886.58</v>
      </c>
      <c r="T51">
        <v>886.58</v>
      </c>
      <c r="U51">
        <f>Table1[[#This Row],[Bill Amount ($)]]-Table1[[#This Row],[Amount Paid ($)]]</f>
        <v>0</v>
      </c>
      <c r="V51" t="s">
        <v>346</v>
      </c>
      <c r="X51" t="s">
        <v>360</v>
      </c>
    </row>
    <row r="52" spans="1:24" x14ac:dyDescent="0.25">
      <c r="A52" t="s">
        <v>70</v>
      </c>
      <c r="B52" t="s">
        <v>170</v>
      </c>
      <c r="C52" t="s">
        <v>220</v>
      </c>
      <c r="D52">
        <v>25</v>
      </c>
      <c r="E52" t="str">
        <f t="shared" si="2"/>
        <v>18-29</v>
      </c>
      <c r="F52" t="str">
        <f t="shared" si="3"/>
        <v>New</v>
      </c>
      <c r="G52" s="1">
        <v>45769</v>
      </c>
      <c r="H52" t="s">
        <v>227</v>
      </c>
      <c r="I52" t="s">
        <v>234</v>
      </c>
      <c r="J52" t="s">
        <v>238</v>
      </c>
      <c r="K52" s="1">
        <v>45806</v>
      </c>
      <c r="L52">
        <v>37</v>
      </c>
      <c r="M52" t="s">
        <v>289</v>
      </c>
      <c r="N52">
        <v>8</v>
      </c>
      <c r="O52" t="s">
        <v>339</v>
      </c>
      <c r="P52" t="s">
        <v>343</v>
      </c>
      <c r="Q52" t="s">
        <v>348</v>
      </c>
      <c r="R52" t="s">
        <v>353</v>
      </c>
      <c r="S52">
        <v>308.57</v>
      </c>
      <c r="T52">
        <v>175.38</v>
      </c>
      <c r="U52">
        <f>Table1[[#This Row],[Bill Amount ($)]]-Table1[[#This Row],[Amount Paid ($)]]</f>
        <v>133.19</v>
      </c>
      <c r="V52" t="s">
        <v>346</v>
      </c>
      <c r="X52" t="s">
        <v>360</v>
      </c>
    </row>
    <row r="53" spans="1:24" x14ac:dyDescent="0.25">
      <c r="A53" t="s">
        <v>71</v>
      </c>
      <c r="B53" t="s">
        <v>171</v>
      </c>
      <c r="C53" t="s">
        <v>222</v>
      </c>
      <c r="D53">
        <v>65</v>
      </c>
      <c r="E53" t="str">
        <f t="shared" si="2"/>
        <v>60-74</v>
      </c>
      <c r="F53" t="str">
        <f t="shared" si="3"/>
        <v>New</v>
      </c>
      <c r="G53" s="1">
        <v>45733</v>
      </c>
      <c r="H53" t="s">
        <v>223</v>
      </c>
      <c r="I53" t="s">
        <v>234</v>
      </c>
      <c r="J53" t="s">
        <v>236</v>
      </c>
      <c r="K53" s="1">
        <v>45837</v>
      </c>
      <c r="L53">
        <v>11</v>
      </c>
      <c r="M53" t="s">
        <v>290</v>
      </c>
      <c r="N53">
        <v>9</v>
      </c>
      <c r="O53" t="s">
        <v>339</v>
      </c>
      <c r="P53" t="s">
        <v>345</v>
      </c>
      <c r="Q53" t="s">
        <v>349</v>
      </c>
      <c r="R53" t="s">
        <v>351</v>
      </c>
      <c r="S53">
        <v>255.41</v>
      </c>
      <c r="T53">
        <v>241.1</v>
      </c>
      <c r="U53">
        <f>Table1[[#This Row],[Bill Amount ($)]]-Table1[[#This Row],[Amount Paid ($)]]</f>
        <v>14.310000000000002</v>
      </c>
      <c r="V53" t="s">
        <v>356</v>
      </c>
      <c r="X53" t="s">
        <v>359</v>
      </c>
    </row>
    <row r="54" spans="1:24" x14ac:dyDescent="0.25">
      <c r="A54" t="s">
        <v>72</v>
      </c>
      <c r="B54" t="s">
        <v>172</v>
      </c>
      <c r="C54" t="s">
        <v>221</v>
      </c>
      <c r="D54">
        <v>49</v>
      </c>
      <c r="E54" t="str">
        <f t="shared" si="2"/>
        <v>45-59</v>
      </c>
      <c r="F54" t="str">
        <f t="shared" si="3"/>
        <v>New</v>
      </c>
      <c r="G54" s="1">
        <v>45742</v>
      </c>
      <c r="H54" t="s">
        <v>228</v>
      </c>
      <c r="I54" t="s">
        <v>234</v>
      </c>
      <c r="J54" t="s">
        <v>238</v>
      </c>
      <c r="K54" s="1">
        <v>45826</v>
      </c>
      <c r="L54">
        <v>45</v>
      </c>
      <c r="M54" t="s">
        <v>291</v>
      </c>
      <c r="N54">
        <v>6</v>
      </c>
      <c r="O54" t="s">
        <v>340</v>
      </c>
      <c r="P54" t="s">
        <v>344</v>
      </c>
      <c r="Q54" t="s">
        <v>349</v>
      </c>
      <c r="R54" t="s">
        <v>351</v>
      </c>
      <c r="S54">
        <v>417.12</v>
      </c>
      <c r="T54">
        <v>417.12</v>
      </c>
      <c r="U54">
        <f>Table1[[#This Row],[Bill Amount ($)]]-Table1[[#This Row],[Amount Paid ($)]]</f>
        <v>0</v>
      </c>
      <c r="V54" t="s">
        <v>356</v>
      </c>
      <c r="X54" t="s">
        <v>360</v>
      </c>
    </row>
    <row r="55" spans="1:24" x14ac:dyDescent="0.25">
      <c r="A55" t="s">
        <v>73</v>
      </c>
      <c r="B55" t="s">
        <v>173</v>
      </c>
      <c r="C55" t="s">
        <v>222</v>
      </c>
      <c r="D55">
        <v>67</v>
      </c>
      <c r="E55" t="str">
        <f t="shared" si="2"/>
        <v>60-74</v>
      </c>
      <c r="F55" t="str">
        <f t="shared" si="3"/>
        <v>New</v>
      </c>
      <c r="G55" s="1">
        <v>45788</v>
      </c>
      <c r="H55" t="s">
        <v>225</v>
      </c>
      <c r="I55" t="s">
        <v>234</v>
      </c>
      <c r="J55" t="s">
        <v>237</v>
      </c>
      <c r="K55" s="1">
        <v>45841</v>
      </c>
      <c r="L55">
        <v>52</v>
      </c>
      <c r="M55" t="s">
        <v>292</v>
      </c>
      <c r="N55">
        <v>7</v>
      </c>
      <c r="O55" t="s">
        <v>340</v>
      </c>
      <c r="P55" t="s">
        <v>344</v>
      </c>
      <c r="Q55" t="s">
        <v>348</v>
      </c>
      <c r="R55" t="s">
        <v>352</v>
      </c>
      <c r="S55">
        <v>970.63</v>
      </c>
      <c r="T55">
        <v>685.03</v>
      </c>
      <c r="U55">
        <f>Table1[[#This Row],[Bill Amount ($)]]-Table1[[#This Row],[Amount Paid ($)]]</f>
        <v>285.60000000000002</v>
      </c>
      <c r="V55" t="s">
        <v>356</v>
      </c>
      <c r="X55" t="s">
        <v>359</v>
      </c>
    </row>
    <row r="56" spans="1:24" x14ac:dyDescent="0.25">
      <c r="A56" t="s">
        <v>74</v>
      </c>
      <c r="B56" t="s">
        <v>174</v>
      </c>
      <c r="C56" t="s">
        <v>220</v>
      </c>
      <c r="D56">
        <v>43</v>
      </c>
      <c r="E56" t="str">
        <f t="shared" si="2"/>
        <v>30-44</v>
      </c>
      <c r="F56" t="str">
        <f t="shared" si="3"/>
        <v>New</v>
      </c>
      <c r="G56" s="1">
        <v>45754</v>
      </c>
      <c r="H56" t="s">
        <v>224</v>
      </c>
      <c r="I56" t="s">
        <v>231</v>
      </c>
      <c r="J56" t="s">
        <v>238</v>
      </c>
      <c r="K56" s="1">
        <v>45855</v>
      </c>
      <c r="L56">
        <v>30</v>
      </c>
      <c r="M56" t="s">
        <v>293</v>
      </c>
      <c r="N56">
        <v>6</v>
      </c>
      <c r="O56" t="s">
        <v>340</v>
      </c>
      <c r="P56" t="s">
        <v>341</v>
      </c>
      <c r="Q56" t="s">
        <v>346</v>
      </c>
      <c r="R56" t="s">
        <v>352</v>
      </c>
      <c r="S56">
        <v>255.98</v>
      </c>
      <c r="T56">
        <v>255.98</v>
      </c>
      <c r="U56">
        <f>Table1[[#This Row],[Bill Amount ($)]]-Table1[[#This Row],[Amount Paid ($)]]</f>
        <v>0</v>
      </c>
      <c r="V56" t="s">
        <v>355</v>
      </c>
      <c r="X56" t="s">
        <v>359</v>
      </c>
    </row>
    <row r="57" spans="1:24" x14ac:dyDescent="0.25">
      <c r="A57" t="s">
        <v>75</v>
      </c>
      <c r="B57" t="s">
        <v>175</v>
      </c>
      <c r="C57" t="s">
        <v>222</v>
      </c>
      <c r="D57">
        <v>81</v>
      </c>
      <c r="E57" t="str">
        <f t="shared" si="2"/>
        <v>75+</v>
      </c>
      <c r="F57" t="str">
        <f t="shared" si="3"/>
        <v>New</v>
      </c>
      <c r="G57" s="1">
        <v>45726</v>
      </c>
      <c r="H57" t="s">
        <v>224</v>
      </c>
      <c r="I57" t="s">
        <v>231</v>
      </c>
      <c r="J57" t="s">
        <v>237</v>
      </c>
      <c r="K57" s="1">
        <v>45822</v>
      </c>
      <c r="L57">
        <v>21</v>
      </c>
      <c r="M57" t="s">
        <v>294</v>
      </c>
      <c r="N57">
        <v>6</v>
      </c>
      <c r="O57" t="s">
        <v>339</v>
      </c>
      <c r="P57" t="s">
        <v>341</v>
      </c>
      <c r="Q57" t="s">
        <v>348</v>
      </c>
      <c r="R57" t="s">
        <v>353</v>
      </c>
      <c r="S57">
        <v>491.45</v>
      </c>
      <c r="T57">
        <v>491.45</v>
      </c>
      <c r="U57">
        <f>Table1[[#This Row],[Bill Amount ($)]]-Table1[[#This Row],[Amount Paid ($)]]</f>
        <v>0</v>
      </c>
      <c r="V57" t="s">
        <v>346</v>
      </c>
      <c r="X57" t="s">
        <v>360</v>
      </c>
    </row>
    <row r="58" spans="1:24" x14ac:dyDescent="0.25">
      <c r="A58" t="s">
        <v>76</v>
      </c>
      <c r="B58" t="s">
        <v>176</v>
      </c>
      <c r="C58" t="s">
        <v>221</v>
      </c>
      <c r="D58">
        <v>58</v>
      </c>
      <c r="E58" t="str">
        <f t="shared" si="2"/>
        <v>45-59</v>
      </c>
      <c r="F58" t="str">
        <f t="shared" si="3"/>
        <v>New</v>
      </c>
      <c r="G58" s="1">
        <v>45725</v>
      </c>
      <c r="H58" t="s">
        <v>223</v>
      </c>
      <c r="I58" t="s">
        <v>232</v>
      </c>
      <c r="J58" t="s">
        <v>238</v>
      </c>
      <c r="K58" s="1">
        <v>45801</v>
      </c>
      <c r="L58">
        <v>5</v>
      </c>
      <c r="M58" t="s">
        <v>295</v>
      </c>
      <c r="N58">
        <v>10</v>
      </c>
      <c r="O58" t="s">
        <v>340</v>
      </c>
      <c r="P58" t="s">
        <v>341</v>
      </c>
      <c r="Q58" t="s">
        <v>347</v>
      </c>
      <c r="R58" t="s">
        <v>354</v>
      </c>
      <c r="S58">
        <v>96.22</v>
      </c>
      <c r="T58">
        <v>96.22</v>
      </c>
      <c r="U58">
        <f>Table1[[#This Row],[Bill Amount ($)]]-Table1[[#This Row],[Amount Paid ($)]]</f>
        <v>0</v>
      </c>
      <c r="V58" t="s">
        <v>357</v>
      </c>
      <c r="X58" t="s">
        <v>358</v>
      </c>
    </row>
    <row r="59" spans="1:24" x14ac:dyDescent="0.25">
      <c r="A59" t="s">
        <v>77</v>
      </c>
      <c r="B59" t="s">
        <v>177</v>
      </c>
      <c r="C59" t="s">
        <v>222</v>
      </c>
      <c r="D59">
        <v>23</v>
      </c>
      <c r="E59" t="str">
        <f t="shared" si="2"/>
        <v>18-29</v>
      </c>
      <c r="F59" t="str">
        <f t="shared" si="3"/>
        <v>New</v>
      </c>
      <c r="G59" s="1">
        <v>45778</v>
      </c>
      <c r="H59" t="s">
        <v>225</v>
      </c>
      <c r="I59" t="s">
        <v>233</v>
      </c>
      <c r="J59" t="s">
        <v>239</v>
      </c>
      <c r="K59" s="1">
        <v>45855</v>
      </c>
      <c r="L59">
        <v>19</v>
      </c>
      <c r="M59" t="s">
        <v>296</v>
      </c>
      <c r="N59">
        <v>5</v>
      </c>
      <c r="O59" t="s">
        <v>339</v>
      </c>
      <c r="P59" t="s">
        <v>345</v>
      </c>
      <c r="Q59" t="s">
        <v>349</v>
      </c>
      <c r="R59" t="s">
        <v>350</v>
      </c>
      <c r="S59">
        <v>870.36</v>
      </c>
      <c r="T59">
        <v>870.36</v>
      </c>
      <c r="U59">
        <f>Table1[[#This Row],[Bill Amount ($)]]-Table1[[#This Row],[Amount Paid ($)]]</f>
        <v>0</v>
      </c>
      <c r="V59" t="s">
        <v>346</v>
      </c>
      <c r="X59" t="s">
        <v>360</v>
      </c>
    </row>
    <row r="60" spans="1:24" x14ac:dyDescent="0.25">
      <c r="A60" t="s">
        <v>78</v>
      </c>
      <c r="B60" t="s">
        <v>178</v>
      </c>
      <c r="C60" t="s">
        <v>220</v>
      </c>
      <c r="D60">
        <v>57</v>
      </c>
      <c r="E60" t="str">
        <f t="shared" si="2"/>
        <v>45-59</v>
      </c>
      <c r="F60" t="str">
        <f t="shared" si="3"/>
        <v>New</v>
      </c>
      <c r="G60" s="1">
        <v>45752</v>
      </c>
      <c r="H60" t="s">
        <v>227</v>
      </c>
      <c r="I60" t="s">
        <v>233</v>
      </c>
      <c r="J60" t="s">
        <v>237</v>
      </c>
      <c r="K60" s="1">
        <v>45830</v>
      </c>
      <c r="L60">
        <v>38</v>
      </c>
      <c r="M60" t="s">
        <v>297</v>
      </c>
      <c r="N60">
        <v>4</v>
      </c>
      <c r="O60" t="s">
        <v>340</v>
      </c>
      <c r="P60" t="s">
        <v>341</v>
      </c>
      <c r="Q60" t="s">
        <v>346</v>
      </c>
      <c r="R60" t="s">
        <v>351</v>
      </c>
      <c r="S60">
        <v>137.18</v>
      </c>
      <c r="T60">
        <v>137.18</v>
      </c>
      <c r="U60">
        <f>Table1[[#This Row],[Bill Amount ($)]]-Table1[[#This Row],[Amount Paid ($)]]</f>
        <v>0</v>
      </c>
      <c r="V60" t="s">
        <v>346</v>
      </c>
      <c r="X60" t="s">
        <v>358</v>
      </c>
    </row>
    <row r="61" spans="1:24" x14ac:dyDescent="0.25">
      <c r="A61" t="s">
        <v>79</v>
      </c>
      <c r="B61" t="s">
        <v>179</v>
      </c>
      <c r="C61" t="s">
        <v>220</v>
      </c>
      <c r="D61">
        <v>60</v>
      </c>
      <c r="E61" t="str">
        <f t="shared" si="2"/>
        <v>60-74</v>
      </c>
      <c r="F61" t="str">
        <f t="shared" si="3"/>
        <v>New</v>
      </c>
      <c r="G61" s="1">
        <v>45742</v>
      </c>
      <c r="H61" t="s">
        <v>224</v>
      </c>
      <c r="I61" t="s">
        <v>232</v>
      </c>
      <c r="J61" t="s">
        <v>237</v>
      </c>
      <c r="K61" s="1">
        <v>45815</v>
      </c>
      <c r="L61">
        <v>52</v>
      </c>
      <c r="M61" t="s">
        <v>298</v>
      </c>
      <c r="N61">
        <v>4</v>
      </c>
      <c r="O61" t="s">
        <v>340</v>
      </c>
      <c r="P61" t="s">
        <v>343</v>
      </c>
      <c r="Q61" t="s">
        <v>347</v>
      </c>
      <c r="R61" t="s">
        <v>351</v>
      </c>
      <c r="S61">
        <v>323.06</v>
      </c>
      <c r="T61">
        <v>323.06</v>
      </c>
      <c r="U61">
        <f>Table1[[#This Row],[Bill Amount ($)]]-Table1[[#This Row],[Amount Paid ($)]]</f>
        <v>0</v>
      </c>
      <c r="V61" t="s">
        <v>357</v>
      </c>
      <c r="X61" t="s">
        <v>358</v>
      </c>
    </row>
    <row r="62" spans="1:24" x14ac:dyDescent="0.25">
      <c r="A62" t="s">
        <v>80</v>
      </c>
      <c r="B62" t="s">
        <v>180</v>
      </c>
      <c r="C62" t="s">
        <v>220</v>
      </c>
      <c r="D62">
        <v>65</v>
      </c>
      <c r="E62" t="str">
        <f t="shared" si="2"/>
        <v>60-74</v>
      </c>
      <c r="F62" t="str">
        <f t="shared" si="3"/>
        <v>New</v>
      </c>
      <c r="G62" s="1">
        <v>45742</v>
      </c>
      <c r="H62" t="s">
        <v>227</v>
      </c>
      <c r="I62" t="s">
        <v>232</v>
      </c>
      <c r="J62" t="s">
        <v>237</v>
      </c>
      <c r="K62" s="1">
        <v>45819</v>
      </c>
      <c r="L62">
        <v>54</v>
      </c>
      <c r="M62" t="s">
        <v>299</v>
      </c>
      <c r="N62">
        <v>6</v>
      </c>
      <c r="O62" t="s">
        <v>340</v>
      </c>
      <c r="P62" t="s">
        <v>345</v>
      </c>
      <c r="Q62" t="s">
        <v>346</v>
      </c>
      <c r="R62" t="s">
        <v>351</v>
      </c>
      <c r="S62">
        <v>987.22</v>
      </c>
      <c r="T62">
        <v>935.7</v>
      </c>
      <c r="U62">
        <f>Table1[[#This Row],[Bill Amount ($)]]-Table1[[#This Row],[Amount Paid ($)]]</f>
        <v>51.519999999999982</v>
      </c>
      <c r="V62" t="s">
        <v>355</v>
      </c>
      <c r="X62" t="s">
        <v>358</v>
      </c>
    </row>
    <row r="63" spans="1:24" x14ac:dyDescent="0.25">
      <c r="A63" t="s">
        <v>81</v>
      </c>
      <c r="B63" t="s">
        <v>181</v>
      </c>
      <c r="C63" t="s">
        <v>221</v>
      </c>
      <c r="D63">
        <v>35</v>
      </c>
      <c r="E63" t="str">
        <f t="shared" si="2"/>
        <v>30-44</v>
      </c>
      <c r="F63" t="str">
        <f t="shared" si="3"/>
        <v>New</v>
      </c>
      <c r="G63" s="1">
        <v>45769</v>
      </c>
      <c r="H63" t="s">
        <v>223</v>
      </c>
      <c r="I63" t="s">
        <v>232</v>
      </c>
      <c r="J63" t="s">
        <v>238</v>
      </c>
      <c r="K63" s="1">
        <v>45805</v>
      </c>
      <c r="L63">
        <v>8</v>
      </c>
      <c r="M63" t="s">
        <v>300</v>
      </c>
      <c r="N63">
        <v>7</v>
      </c>
      <c r="O63" t="s">
        <v>340</v>
      </c>
      <c r="P63" t="s">
        <v>341</v>
      </c>
      <c r="Q63" t="s">
        <v>348</v>
      </c>
      <c r="R63" t="s">
        <v>350</v>
      </c>
      <c r="S63">
        <v>941.25</v>
      </c>
      <c r="T63">
        <v>941.25</v>
      </c>
      <c r="U63">
        <f>Table1[[#This Row],[Bill Amount ($)]]-Table1[[#This Row],[Amount Paid ($)]]</f>
        <v>0</v>
      </c>
      <c r="V63" t="s">
        <v>346</v>
      </c>
      <c r="X63" t="s">
        <v>359</v>
      </c>
    </row>
    <row r="64" spans="1:24" x14ac:dyDescent="0.25">
      <c r="A64" t="s">
        <v>82</v>
      </c>
      <c r="B64" t="s">
        <v>182</v>
      </c>
      <c r="C64" t="s">
        <v>220</v>
      </c>
      <c r="D64">
        <v>77</v>
      </c>
      <c r="E64" t="str">
        <f t="shared" si="2"/>
        <v>75+</v>
      </c>
      <c r="F64" t="str">
        <f t="shared" si="3"/>
        <v>New</v>
      </c>
      <c r="G64" s="1">
        <v>45727</v>
      </c>
      <c r="H64" t="s">
        <v>228</v>
      </c>
      <c r="I64" t="s">
        <v>233</v>
      </c>
      <c r="J64" t="s">
        <v>238</v>
      </c>
      <c r="K64" s="1">
        <v>45839</v>
      </c>
      <c r="L64">
        <v>25</v>
      </c>
      <c r="M64" t="s">
        <v>301</v>
      </c>
      <c r="N64">
        <v>2</v>
      </c>
      <c r="O64" t="s">
        <v>339</v>
      </c>
      <c r="P64" t="s">
        <v>342</v>
      </c>
      <c r="Q64" t="s">
        <v>346</v>
      </c>
      <c r="R64" t="s">
        <v>352</v>
      </c>
      <c r="S64">
        <v>1131.5999999999999</v>
      </c>
      <c r="T64">
        <v>1131.5999999999999</v>
      </c>
      <c r="U64">
        <f>Table1[[#This Row],[Bill Amount ($)]]-Table1[[#This Row],[Amount Paid ($)]]</f>
        <v>0</v>
      </c>
      <c r="V64" t="s">
        <v>355</v>
      </c>
      <c r="X64" t="s">
        <v>359</v>
      </c>
    </row>
    <row r="65" spans="1:24" x14ac:dyDescent="0.25">
      <c r="A65" t="s">
        <v>83</v>
      </c>
      <c r="B65" t="s">
        <v>183</v>
      </c>
      <c r="C65" t="s">
        <v>222</v>
      </c>
      <c r="D65">
        <v>46</v>
      </c>
      <c r="E65" t="str">
        <f t="shared" si="2"/>
        <v>45-59</v>
      </c>
      <c r="F65" t="str">
        <f t="shared" si="3"/>
        <v>New</v>
      </c>
      <c r="G65" s="1">
        <v>45786</v>
      </c>
      <c r="H65" t="s">
        <v>228</v>
      </c>
      <c r="I65" t="s">
        <v>230</v>
      </c>
      <c r="J65" t="s">
        <v>239</v>
      </c>
      <c r="K65" s="1">
        <v>45799</v>
      </c>
      <c r="L65">
        <v>60</v>
      </c>
      <c r="M65" t="s">
        <v>302</v>
      </c>
      <c r="N65">
        <v>9</v>
      </c>
      <c r="O65" t="s">
        <v>339</v>
      </c>
      <c r="P65" t="s">
        <v>345</v>
      </c>
      <c r="Q65" t="s">
        <v>347</v>
      </c>
      <c r="R65" t="s">
        <v>352</v>
      </c>
      <c r="S65">
        <v>982.24</v>
      </c>
      <c r="T65">
        <v>982.24</v>
      </c>
      <c r="U65">
        <f>Table1[[#This Row],[Bill Amount ($)]]-Table1[[#This Row],[Amount Paid ($)]]</f>
        <v>0</v>
      </c>
      <c r="V65" t="s">
        <v>346</v>
      </c>
      <c r="X65" t="s">
        <v>359</v>
      </c>
    </row>
    <row r="66" spans="1:24" x14ac:dyDescent="0.25">
      <c r="A66" t="s">
        <v>84</v>
      </c>
      <c r="B66" t="s">
        <v>184</v>
      </c>
      <c r="C66" t="s">
        <v>220</v>
      </c>
      <c r="D66">
        <v>44</v>
      </c>
      <c r="E66" t="str">
        <f t="shared" ref="E66:E97" si="4">IF(D66&lt;30,"18-29",IF(D66&lt;45,"30-44",IF(D66&lt;60,"45-59",IF(D66&lt;75,"60-74","75+"))))</f>
        <v>30-44</v>
      </c>
      <c r="F66" t="str">
        <f t="shared" ref="F66:F97" si="5">IF(G66=_xlfn.MINIFS(G:G,A:A,A66),"New","Returning")</f>
        <v>New</v>
      </c>
      <c r="G66" s="1">
        <v>45766</v>
      </c>
      <c r="H66" t="s">
        <v>225</v>
      </c>
      <c r="I66" t="s">
        <v>234</v>
      </c>
      <c r="J66" t="s">
        <v>238</v>
      </c>
      <c r="K66" s="1">
        <v>45823</v>
      </c>
      <c r="L66">
        <v>32</v>
      </c>
      <c r="M66" t="s">
        <v>303</v>
      </c>
      <c r="N66">
        <v>5</v>
      </c>
      <c r="O66" t="s">
        <v>339</v>
      </c>
      <c r="P66" t="s">
        <v>341</v>
      </c>
      <c r="Q66" t="s">
        <v>347</v>
      </c>
      <c r="R66" t="s">
        <v>350</v>
      </c>
      <c r="S66">
        <v>1159.6199999999999</v>
      </c>
      <c r="T66">
        <v>1159.6199999999999</v>
      </c>
      <c r="U66">
        <f>Table1[[#This Row],[Bill Amount ($)]]-Table1[[#This Row],[Amount Paid ($)]]</f>
        <v>0</v>
      </c>
      <c r="V66" t="s">
        <v>346</v>
      </c>
      <c r="X66" t="s">
        <v>359</v>
      </c>
    </row>
    <row r="67" spans="1:24" x14ac:dyDescent="0.25">
      <c r="A67" t="s">
        <v>85</v>
      </c>
      <c r="B67" t="s">
        <v>185</v>
      </c>
      <c r="C67" t="s">
        <v>222</v>
      </c>
      <c r="D67">
        <v>42</v>
      </c>
      <c r="E67" t="str">
        <f t="shared" si="4"/>
        <v>30-44</v>
      </c>
      <c r="F67" t="str">
        <f t="shared" si="5"/>
        <v>New</v>
      </c>
      <c r="G67" s="1">
        <v>45773</v>
      </c>
      <c r="H67" t="s">
        <v>224</v>
      </c>
      <c r="I67" t="s">
        <v>229</v>
      </c>
      <c r="J67" t="s">
        <v>238</v>
      </c>
      <c r="K67" s="1">
        <v>45822</v>
      </c>
      <c r="L67">
        <v>46</v>
      </c>
      <c r="M67" t="s">
        <v>304</v>
      </c>
      <c r="N67">
        <v>7</v>
      </c>
      <c r="O67" t="s">
        <v>340</v>
      </c>
      <c r="P67" t="s">
        <v>342</v>
      </c>
      <c r="Q67" t="s">
        <v>346</v>
      </c>
      <c r="R67" t="s">
        <v>352</v>
      </c>
      <c r="S67">
        <v>609.28</v>
      </c>
      <c r="T67">
        <v>609.28</v>
      </c>
      <c r="U67">
        <f>Table1[[#This Row],[Bill Amount ($)]]-Table1[[#This Row],[Amount Paid ($)]]</f>
        <v>0</v>
      </c>
      <c r="V67" t="s">
        <v>356</v>
      </c>
      <c r="X67" t="s">
        <v>358</v>
      </c>
    </row>
    <row r="68" spans="1:24" x14ac:dyDescent="0.25">
      <c r="A68" t="s">
        <v>86</v>
      </c>
      <c r="B68" t="s">
        <v>186</v>
      </c>
      <c r="C68" t="s">
        <v>222</v>
      </c>
      <c r="D68">
        <v>68</v>
      </c>
      <c r="E68" t="str">
        <f t="shared" si="4"/>
        <v>60-74</v>
      </c>
      <c r="F68" t="str">
        <f t="shared" si="5"/>
        <v>New</v>
      </c>
      <c r="G68" s="1">
        <v>45786</v>
      </c>
      <c r="H68" t="s">
        <v>223</v>
      </c>
      <c r="I68" t="s">
        <v>230</v>
      </c>
      <c r="J68" t="s">
        <v>238</v>
      </c>
      <c r="K68" s="1">
        <v>45855</v>
      </c>
      <c r="L68">
        <v>13</v>
      </c>
      <c r="M68" t="s">
        <v>305</v>
      </c>
      <c r="N68">
        <v>2</v>
      </c>
      <c r="O68" t="s">
        <v>340</v>
      </c>
      <c r="P68" t="s">
        <v>342</v>
      </c>
      <c r="Q68" t="s">
        <v>349</v>
      </c>
      <c r="R68" t="s">
        <v>353</v>
      </c>
      <c r="S68">
        <v>366.8</v>
      </c>
      <c r="T68">
        <v>366.8</v>
      </c>
      <c r="U68">
        <f>Table1[[#This Row],[Bill Amount ($)]]-Table1[[#This Row],[Amount Paid ($)]]</f>
        <v>0</v>
      </c>
      <c r="V68" t="s">
        <v>357</v>
      </c>
      <c r="X68" t="s">
        <v>358</v>
      </c>
    </row>
    <row r="69" spans="1:24" x14ac:dyDescent="0.25">
      <c r="A69" t="s">
        <v>87</v>
      </c>
      <c r="B69" t="s">
        <v>187</v>
      </c>
      <c r="C69" t="s">
        <v>220</v>
      </c>
      <c r="D69">
        <v>37</v>
      </c>
      <c r="E69" t="str">
        <f t="shared" si="4"/>
        <v>30-44</v>
      </c>
      <c r="F69" t="str">
        <f t="shared" si="5"/>
        <v>New</v>
      </c>
      <c r="G69" s="1">
        <v>45729</v>
      </c>
      <c r="H69" t="s">
        <v>225</v>
      </c>
      <c r="I69" t="s">
        <v>233</v>
      </c>
      <c r="J69" t="s">
        <v>238</v>
      </c>
      <c r="K69" s="1">
        <v>45827</v>
      </c>
      <c r="L69">
        <v>11</v>
      </c>
      <c r="M69" t="s">
        <v>306</v>
      </c>
      <c r="N69">
        <v>2</v>
      </c>
      <c r="O69" t="s">
        <v>339</v>
      </c>
      <c r="P69" t="s">
        <v>345</v>
      </c>
      <c r="Q69" t="s">
        <v>349</v>
      </c>
      <c r="R69" t="s">
        <v>345</v>
      </c>
      <c r="S69">
        <v>894.52</v>
      </c>
      <c r="T69">
        <v>894.52</v>
      </c>
      <c r="U69">
        <f>Table1[[#This Row],[Bill Amount ($)]]-Table1[[#This Row],[Amount Paid ($)]]</f>
        <v>0</v>
      </c>
      <c r="V69" t="s">
        <v>355</v>
      </c>
      <c r="X69" t="s">
        <v>360</v>
      </c>
    </row>
    <row r="70" spans="1:24" x14ac:dyDescent="0.25">
      <c r="A70" t="s">
        <v>88</v>
      </c>
      <c r="B70" t="s">
        <v>188</v>
      </c>
      <c r="C70" t="s">
        <v>221</v>
      </c>
      <c r="D70">
        <v>26</v>
      </c>
      <c r="E70" t="str">
        <f t="shared" si="4"/>
        <v>18-29</v>
      </c>
      <c r="F70" t="str">
        <f t="shared" si="5"/>
        <v>New</v>
      </c>
      <c r="G70" s="1">
        <v>45775</v>
      </c>
      <c r="H70" t="s">
        <v>225</v>
      </c>
      <c r="I70" t="s">
        <v>232</v>
      </c>
      <c r="J70" t="s">
        <v>238</v>
      </c>
      <c r="K70" s="1">
        <v>45802</v>
      </c>
      <c r="L70">
        <v>34</v>
      </c>
      <c r="M70" t="s">
        <v>307</v>
      </c>
      <c r="N70">
        <v>8</v>
      </c>
      <c r="O70" t="s">
        <v>340</v>
      </c>
      <c r="P70" t="s">
        <v>343</v>
      </c>
      <c r="Q70" t="s">
        <v>347</v>
      </c>
      <c r="R70" t="s">
        <v>351</v>
      </c>
      <c r="S70">
        <v>152.47</v>
      </c>
      <c r="T70">
        <v>152.47</v>
      </c>
      <c r="U70">
        <f>Table1[[#This Row],[Bill Amount ($)]]-Table1[[#This Row],[Amount Paid ($)]]</f>
        <v>0</v>
      </c>
      <c r="V70" t="s">
        <v>346</v>
      </c>
      <c r="X70" t="s">
        <v>359</v>
      </c>
    </row>
    <row r="71" spans="1:24" x14ac:dyDescent="0.25">
      <c r="A71" t="s">
        <v>89</v>
      </c>
      <c r="B71" t="s">
        <v>189</v>
      </c>
      <c r="C71" t="s">
        <v>221</v>
      </c>
      <c r="D71">
        <v>60</v>
      </c>
      <c r="E71" t="str">
        <f t="shared" si="4"/>
        <v>60-74</v>
      </c>
      <c r="F71" t="str">
        <f t="shared" si="5"/>
        <v>New</v>
      </c>
      <c r="G71" s="1">
        <v>45718</v>
      </c>
      <c r="H71" t="s">
        <v>224</v>
      </c>
      <c r="I71" t="s">
        <v>234</v>
      </c>
      <c r="J71" t="s">
        <v>238</v>
      </c>
      <c r="K71" s="1">
        <v>45827</v>
      </c>
      <c r="L71">
        <v>17</v>
      </c>
      <c r="M71" t="s">
        <v>308</v>
      </c>
      <c r="N71">
        <v>5</v>
      </c>
      <c r="O71" t="s">
        <v>340</v>
      </c>
      <c r="P71" t="s">
        <v>343</v>
      </c>
      <c r="Q71" t="s">
        <v>349</v>
      </c>
      <c r="R71" t="s">
        <v>354</v>
      </c>
      <c r="S71">
        <v>669.54</v>
      </c>
      <c r="T71">
        <v>669.54</v>
      </c>
      <c r="U71">
        <f>Table1[[#This Row],[Bill Amount ($)]]-Table1[[#This Row],[Amount Paid ($)]]</f>
        <v>0</v>
      </c>
      <c r="V71" t="s">
        <v>346</v>
      </c>
      <c r="X71" t="s">
        <v>358</v>
      </c>
    </row>
    <row r="72" spans="1:24" x14ac:dyDescent="0.25">
      <c r="A72" t="s">
        <v>90</v>
      </c>
      <c r="B72" t="s">
        <v>190</v>
      </c>
      <c r="C72" t="s">
        <v>222</v>
      </c>
      <c r="D72">
        <v>30</v>
      </c>
      <c r="E72" t="str">
        <f t="shared" si="4"/>
        <v>30-44</v>
      </c>
      <c r="F72" t="str">
        <f t="shared" si="5"/>
        <v>New</v>
      </c>
      <c r="G72" s="1">
        <v>45789</v>
      </c>
      <c r="H72" t="s">
        <v>225</v>
      </c>
      <c r="I72" t="s">
        <v>234</v>
      </c>
      <c r="J72" t="s">
        <v>238</v>
      </c>
      <c r="K72" s="1">
        <v>45815</v>
      </c>
      <c r="L72">
        <v>45</v>
      </c>
      <c r="M72" t="s">
        <v>309</v>
      </c>
      <c r="N72">
        <v>2</v>
      </c>
      <c r="O72" t="s">
        <v>339</v>
      </c>
      <c r="P72" t="s">
        <v>345</v>
      </c>
      <c r="Q72" t="s">
        <v>348</v>
      </c>
      <c r="R72" t="s">
        <v>353</v>
      </c>
      <c r="S72">
        <v>721.85</v>
      </c>
      <c r="T72">
        <v>377.25</v>
      </c>
      <c r="U72">
        <f>Table1[[#This Row],[Bill Amount ($)]]-Table1[[#This Row],[Amount Paid ($)]]</f>
        <v>344.6</v>
      </c>
      <c r="V72" t="s">
        <v>355</v>
      </c>
      <c r="X72" t="s">
        <v>360</v>
      </c>
    </row>
    <row r="73" spans="1:24" x14ac:dyDescent="0.25">
      <c r="A73" t="s">
        <v>91</v>
      </c>
      <c r="B73" t="s">
        <v>191</v>
      </c>
      <c r="C73" t="s">
        <v>222</v>
      </c>
      <c r="D73">
        <v>62</v>
      </c>
      <c r="E73" t="str">
        <f t="shared" si="4"/>
        <v>60-74</v>
      </c>
      <c r="F73" t="str">
        <f t="shared" si="5"/>
        <v>New</v>
      </c>
      <c r="G73" s="1">
        <v>45719</v>
      </c>
      <c r="H73" t="s">
        <v>226</v>
      </c>
      <c r="I73" t="s">
        <v>230</v>
      </c>
      <c r="J73" t="s">
        <v>237</v>
      </c>
      <c r="K73" s="1">
        <v>45818</v>
      </c>
      <c r="L73">
        <v>20</v>
      </c>
      <c r="M73" t="s">
        <v>310</v>
      </c>
      <c r="N73">
        <v>3</v>
      </c>
      <c r="O73" t="s">
        <v>339</v>
      </c>
      <c r="P73" t="s">
        <v>345</v>
      </c>
      <c r="Q73" t="s">
        <v>349</v>
      </c>
      <c r="R73" t="s">
        <v>351</v>
      </c>
      <c r="S73">
        <v>411.01</v>
      </c>
      <c r="T73">
        <v>411.01</v>
      </c>
      <c r="U73">
        <f>Table1[[#This Row],[Bill Amount ($)]]-Table1[[#This Row],[Amount Paid ($)]]</f>
        <v>0</v>
      </c>
      <c r="V73" t="s">
        <v>355</v>
      </c>
      <c r="X73" t="s">
        <v>358</v>
      </c>
    </row>
    <row r="74" spans="1:24" x14ac:dyDescent="0.25">
      <c r="A74" t="s">
        <v>92</v>
      </c>
      <c r="B74" t="s">
        <v>192</v>
      </c>
      <c r="C74" t="s">
        <v>221</v>
      </c>
      <c r="D74">
        <v>59</v>
      </c>
      <c r="E74" t="str">
        <f t="shared" si="4"/>
        <v>45-59</v>
      </c>
      <c r="F74" t="str">
        <f t="shared" si="5"/>
        <v>New</v>
      </c>
      <c r="G74" s="1">
        <v>45759</v>
      </c>
      <c r="H74" t="s">
        <v>228</v>
      </c>
      <c r="I74" t="s">
        <v>234</v>
      </c>
      <c r="J74" t="s">
        <v>239</v>
      </c>
      <c r="K74" s="1">
        <v>45811</v>
      </c>
      <c r="L74">
        <v>28</v>
      </c>
      <c r="M74" t="s">
        <v>311</v>
      </c>
      <c r="N74">
        <v>10</v>
      </c>
      <c r="O74" t="s">
        <v>340</v>
      </c>
      <c r="P74" t="s">
        <v>344</v>
      </c>
      <c r="Q74" t="s">
        <v>347</v>
      </c>
      <c r="R74" t="s">
        <v>351</v>
      </c>
      <c r="S74">
        <v>1447.96</v>
      </c>
      <c r="T74">
        <v>1161.3699999999999</v>
      </c>
      <c r="U74">
        <f>Table1[[#This Row],[Bill Amount ($)]]-Table1[[#This Row],[Amount Paid ($)]]</f>
        <v>286.59000000000015</v>
      </c>
      <c r="V74" t="s">
        <v>357</v>
      </c>
      <c r="X74" t="s">
        <v>360</v>
      </c>
    </row>
    <row r="75" spans="1:24" x14ac:dyDescent="0.25">
      <c r="A75" t="s">
        <v>93</v>
      </c>
      <c r="B75" t="s">
        <v>193</v>
      </c>
      <c r="C75" t="s">
        <v>220</v>
      </c>
      <c r="D75">
        <v>58</v>
      </c>
      <c r="E75" t="str">
        <f t="shared" si="4"/>
        <v>45-59</v>
      </c>
      <c r="F75" t="str">
        <f t="shared" si="5"/>
        <v>New</v>
      </c>
      <c r="G75" s="1">
        <v>45727</v>
      </c>
      <c r="H75" t="s">
        <v>223</v>
      </c>
      <c r="I75" t="s">
        <v>235</v>
      </c>
      <c r="J75" t="s">
        <v>237</v>
      </c>
      <c r="K75" s="1">
        <v>45816</v>
      </c>
      <c r="L75">
        <v>39</v>
      </c>
      <c r="M75" t="s">
        <v>312</v>
      </c>
      <c r="N75">
        <v>1</v>
      </c>
      <c r="O75" t="s">
        <v>339</v>
      </c>
      <c r="P75" t="s">
        <v>343</v>
      </c>
      <c r="Q75" t="s">
        <v>347</v>
      </c>
      <c r="R75" t="s">
        <v>350</v>
      </c>
      <c r="S75">
        <v>823.19</v>
      </c>
      <c r="T75">
        <v>823.19</v>
      </c>
      <c r="U75">
        <f>Table1[[#This Row],[Bill Amount ($)]]-Table1[[#This Row],[Amount Paid ($)]]</f>
        <v>0</v>
      </c>
      <c r="V75" t="s">
        <v>357</v>
      </c>
      <c r="X75" t="s">
        <v>360</v>
      </c>
    </row>
    <row r="76" spans="1:24" x14ac:dyDescent="0.25">
      <c r="A76" t="s">
        <v>94</v>
      </c>
      <c r="B76" t="s">
        <v>194</v>
      </c>
      <c r="C76" t="s">
        <v>221</v>
      </c>
      <c r="D76">
        <v>34</v>
      </c>
      <c r="E76" t="str">
        <f t="shared" si="4"/>
        <v>30-44</v>
      </c>
      <c r="F76" t="str">
        <f t="shared" si="5"/>
        <v>New</v>
      </c>
      <c r="G76" s="1">
        <v>45762</v>
      </c>
      <c r="H76" t="s">
        <v>227</v>
      </c>
      <c r="I76" t="s">
        <v>234</v>
      </c>
      <c r="J76" t="s">
        <v>239</v>
      </c>
      <c r="K76" s="1">
        <v>45826</v>
      </c>
      <c r="L76">
        <v>12</v>
      </c>
      <c r="M76" t="s">
        <v>313</v>
      </c>
      <c r="N76">
        <v>3</v>
      </c>
      <c r="O76" t="s">
        <v>339</v>
      </c>
      <c r="P76" t="s">
        <v>341</v>
      </c>
      <c r="Q76" t="s">
        <v>346</v>
      </c>
      <c r="R76" t="s">
        <v>350</v>
      </c>
      <c r="S76">
        <v>1271.72</v>
      </c>
      <c r="T76">
        <v>1271.72</v>
      </c>
      <c r="U76">
        <f>Table1[[#This Row],[Bill Amount ($)]]-Table1[[#This Row],[Amount Paid ($)]]</f>
        <v>0</v>
      </c>
      <c r="V76" t="s">
        <v>355</v>
      </c>
      <c r="X76" t="s">
        <v>358</v>
      </c>
    </row>
    <row r="77" spans="1:24" x14ac:dyDescent="0.25">
      <c r="A77" t="s">
        <v>95</v>
      </c>
      <c r="B77" t="s">
        <v>195</v>
      </c>
      <c r="C77" t="s">
        <v>222</v>
      </c>
      <c r="D77">
        <v>53</v>
      </c>
      <c r="E77" t="str">
        <f t="shared" si="4"/>
        <v>45-59</v>
      </c>
      <c r="F77" t="str">
        <f t="shared" si="5"/>
        <v>New</v>
      </c>
      <c r="G77" s="1">
        <v>45717</v>
      </c>
      <c r="H77" t="s">
        <v>225</v>
      </c>
      <c r="I77" t="s">
        <v>234</v>
      </c>
      <c r="J77" t="s">
        <v>239</v>
      </c>
      <c r="K77" s="1">
        <v>45809</v>
      </c>
      <c r="L77">
        <v>58</v>
      </c>
      <c r="M77" t="s">
        <v>314</v>
      </c>
      <c r="N77">
        <v>6</v>
      </c>
      <c r="O77" t="s">
        <v>340</v>
      </c>
      <c r="P77" t="s">
        <v>345</v>
      </c>
      <c r="Q77" t="s">
        <v>349</v>
      </c>
      <c r="R77" t="s">
        <v>350</v>
      </c>
      <c r="S77">
        <v>90.53</v>
      </c>
      <c r="T77">
        <v>90.53</v>
      </c>
      <c r="U77">
        <f>Table1[[#This Row],[Bill Amount ($)]]-Table1[[#This Row],[Amount Paid ($)]]</f>
        <v>0</v>
      </c>
      <c r="V77" t="s">
        <v>356</v>
      </c>
      <c r="X77" t="s">
        <v>358</v>
      </c>
    </row>
    <row r="78" spans="1:24" x14ac:dyDescent="0.25">
      <c r="A78" t="s">
        <v>96</v>
      </c>
      <c r="B78" t="s">
        <v>196</v>
      </c>
      <c r="C78" t="s">
        <v>222</v>
      </c>
      <c r="D78">
        <v>35</v>
      </c>
      <c r="E78" t="str">
        <f t="shared" si="4"/>
        <v>30-44</v>
      </c>
      <c r="F78" t="str">
        <f t="shared" si="5"/>
        <v>New</v>
      </c>
      <c r="G78" s="1">
        <v>45736</v>
      </c>
      <c r="H78" t="s">
        <v>223</v>
      </c>
      <c r="I78" t="s">
        <v>233</v>
      </c>
      <c r="J78" t="s">
        <v>237</v>
      </c>
      <c r="K78" s="1">
        <v>45814</v>
      </c>
      <c r="L78">
        <v>28</v>
      </c>
      <c r="M78" t="s">
        <v>315</v>
      </c>
      <c r="N78">
        <v>9</v>
      </c>
      <c r="O78" t="s">
        <v>340</v>
      </c>
      <c r="P78" t="s">
        <v>345</v>
      </c>
      <c r="Q78" t="s">
        <v>348</v>
      </c>
      <c r="R78" t="s">
        <v>350</v>
      </c>
      <c r="S78">
        <v>535.61</v>
      </c>
      <c r="T78">
        <v>535.61</v>
      </c>
      <c r="U78">
        <f>Table1[[#This Row],[Bill Amount ($)]]-Table1[[#This Row],[Amount Paid ($)]]</f>
        <v>0</v>
      </c>
      <c r="V78" t="s">
        <v>355</v>
      </c>
      <c r="X78" t="s">
        <v>358</v>
      </c>
    </row>
    <row r="79" spans="1:24" x14ac:dyDescent="0.25">
      <c r="A79" t="s">
        <v>97</v>
      </c>
      <c r="B79" t="s">
        <v>197</v>
      </c>
      <c r="C79" t="s">
        <v>222</v>
      </c>
      <c r="D79">
        <v>38</v>
      </c>
      <c r="E79" t="str">
        <f t="shared" si="4"/>
        <v>30-44</v>
      </c>
      <c r="F79" t="str">
        <f t="shared" si="5"/>
        <v>New</v>
      </c>
      <c r="G79" s="1">
        <v>45794</v>
      </c>
      <c r="H79" t="s">
        <v>223</v>
      </c>
      <c r="I79" t="s">
        <v>231</v>
      </c>
      <c r="J79" t="s">
        <v>239</v>
      </c>
      <c r="K79" s="1">
        <v>45816</v>
      </c>
      <c r="L79">
        <v>6</v>
      </c>
      <c r="M79" t="s">
        <v>316</v>
      </c>
      <c r="N79">
        <v>6</v>
      </c>
      <c r="O79" t="s">
        <v>340</v>
      </c>
      <c r="P79" t="s">
        <v>343</v>
      </c>
      <c r="Q79" t="s">
        <v>347</v>
      </c>
      <c r="R79" t="s">
        <v>350</v>
      </c>
      <c r="S79">
        <v>1180.22</v>
      </c>
      <c r="T79">
        <v>1180.22</v>
      </c>
      <c r="U79">
        <f>Table1[[#This Row],[Bill Amount ($)]]-Table1[[#This Row],[Amount Paid ($)]]</f>
        <v>0</v>
      </c>
      <c r="V79" t="s">
        <v>355</v>
      </c>
      <c r="X79" t="s">
        <v>358</v>
      </c>
    </row>
    <row r="80" spans="1:24" x14ac:dyDescent="0.25">
      <c r="A80" t="s">
        <v>98</v>
      </c>
      <c r="B80" t="s">
        <v>198</v>
      </c>
      <c r="C80" t="s">
        <v>220</v>
      </c>
      <c r="D80">
        <v>37</v>
      </c>
      <c r="E80" t="str">
        <f t="shared" si="4"/>
        <v>30-44</v>
      </c>
      <c r="F80" t="str">
        <f t="shared" si="5"/>
        <v>New</v>
      </c>
      <c r="G80" s="1">
        <v>45772</v>
      </c>
      <c r="H80" t="s">
        <v>227</v>
      </c>
      <c r="I80" t="s">
        <v>234</v>
      </c>
      <c r="J80" t="s">
        <v>237</v>
      </c>
      <c r="K80" s="1">
        <v>45801</v>
      </c>
      <c r="L80">
        <v>8</v>
      </c>
      <c r="M80" t="s">
        <v>317</v>
      </c>
      <c r="N80">
        <v>1</v>
      </c>
      <c r="O80" t="s">
        <v>340</v>
      </c>
      <c r="P80" t="s">
        <v>343</v>
      </c>
      <c r="Q80" t="s">
        <v>348</v>
      </c>
      <c r="R80" t="s">
        <v>345</v>
      </c>
      <c r="S80">
        <v>461.02</v>
      </c>
      <c r="T80">
        <v>461.02</v>
      </c>
      <c r="U80">
        <f>Table1[[#This Row],[Bill Amount ($)]]-Table1[[#This Row],[Amount Paid ($)]]</f>
        <v>0</v>
      </c>
      <c r="V80" t="s">
        <v>357</v>
      </c>
      <c r="X80" t="s">
        <v>360</v>
      </c>
    </row>
    <row r="81" spans="1:24" x14ac:dyDescent="0.25">
      <c r="A81" t="s">
        <v>99</v>
      </c>
      <c r="B81" t="s">
        <v>199</v>
      </c>
      <c r="C81" t="s">
        <v>221</v>
      </c>
      <c r="D81">
        <v>46</v>
      </c>
      <c r="E81" t="str">
        <f t="shared" si="4"/>
        <v>45-59</v>
      </c>
      <c r="F81" t="str">
        <f t="shared" si="5"/>
        <v>New</v>
      </c>
      <c r="G81" s="1">
        <v>45763</v>
      </c>
      <c r="H81" t="s">
        <v>226</v>
      </c>
      <c r="I81" t="s">
        <v>233</v>
      </c>
      <c r="J81" t="s">
        <v>236</v>
      </c>
      <c r="K81" s="1">
        <v>45842</v>
      </c>
      <c r="L81">
        <v>58</v>
      </c>
      <c r="M81" t="s">
        <v>318</v>
      </c>
      <c r="N81">
        <v>7</v>
      </c>
      <c r="O81" t="s">
        <v>339</v>
      </c>
      <c r="P81" t="s">
        <v>343</v>
      </c>
      <c r="Q81" t="s">
        <v>349</v>
      </c>
      <c r="R81" t="s">
        <v>345</v>
      </c>
      <c r="S81">
        <v>1415.4</v>
      </c>
      <c r="T81">
        <v>1415.4</v>
      </c>
      <c r="U81">
        <f>Table1[[#This Row],[Bill Amount ($)]]-Table1[[#This Row],[Amount Paid ($)]]</f>
        <v>0</v>
      </c>
      <c r="V81" t="s">
        <v>355</v>
      </c>
      <c r="X81" t="s">
        <v>358</v>
      </c>
    </row>
    <row r="82" spans="1:24" x14ac:dyDescent="0.25">
      <c r="A82" t="s">
        <v>100</v>
      </c>
      <c r="B82" t="s">
        <v>200</v>
      </c>
      <c r="C82" t="s">
        <v>221</v>
      </c>
      <c r="D82">
        <v>18</v>
      </c>
      <c r="E82" t="str">
        <f t="shared" si="4"/>
        <v>18-29</v>
      </c>
      <c r="F82" t="str">
        <f t="shared" si="5"/>
        <v>New</v>
      </c>
      <c r="G82" s="1">
        <v>45786</v>
      </c>
      <c r="H82" t="s">
        <v>225</v>
      </c>
      <c r="I82" t="s">
        <v>234</v>
      </c>
      <c r="J82" t="s">
        <v>238</v>
      </c>
      <c r="K82" s="1">
        <v>45822</v>
      </c>
      <c r="L82">
        <v>52</v>
      </c>
      <c r="M82" t="s">
        <v>319</v>
      </c>
      <c r="N82">
        <v>5</v>
      </c>
      <c r="O82" t="s">
        <v>339</v>
      </c>
      <c r="P82" t="s">
        <v>341</v>
      </c>
      <c r="Q82" t="s">
        <v>346</v>
      </c>
      <c r="R82" t="s">
        <v>353</v>
      </c>
      <c r="S82">
        <v>1066.5999999999999</v>
      </c>
      <c r="T82">
        <v>1066.5999999999999</v>
      </c>
      <c r="U82">
        <f>Table1[[#This Row],[Bill Amount ($)]]-Table1[[#This Row],[Amount Paid ($)]]</f>
        <v>0</v>
      </c>
      <c r="V82" t="s">
        <v>357</v>
      </c>
      <c r="X82" t="s">
        <v>358</v>
      </c>
    </row>
    <row r="83" spans="1:24" x14ac:dyDescent="0.25">
      <c r="A83" t="s">
        <v>101</v>
      </c>
      <c r="B83" t="s">
        <v>201</v>
      </c>
      <c r="C83" t="s">
        <v>220</v>
      </c>
      <c r="D83">
        <v>82</v>
      </c>
      <c r="E83" t="str">
        <f t="shared" si="4"/>
        <v>75+</v>
      </c>
      <c r="F83" t="str">
        <f t="shared" si="5"/>
        <v>New</v>
      </c>
      <c r="G83" s="1">
        <v>45776</v>
      </c>
      <c r="H83" t="s">
        <v>227</v>
      </c>
      <c r="I83" t="s">
        <v>235</v>
      </c>
      <c r="J83" t="s">
        <v>238</v>
      </c>
      <c r="K83" s="1">
        <v>45814</v>
      </c>
      <c r="L83">
        <v>21</v>
      </c>
      <c r="M83" t="s">
        <v>320</v>
      </c>
      <c r="N83">
        <v>1</v>
      </c>
      <c r="O83" t="s">
        <v>339</v>
      </c>
      <c r="P83" t="s">
        <v>343</v>
      </c>
      <c r="Q83" t="s">
        <v>349</v>
      </c>
      <c r="R83" t="s">
        <v>351</v>
      </c>
      <c r="S83">
        <v>440.67</v>
      </c>
      <c r="T83">
        <v>440.67</v>
      </c>
      <c r="U83">
        <f>Table1[[#This Row],[Bill Amount ($)]]-Table1[[#This Row],[Amount Paid ($)]]</f>
        <v>0</v>
      </c>
      <c r="V83" t="s">
        <v>357</v>
      </c>
      <c r="X83" t="s">
        <v>358</v>
      </c>
    </row>
    <row r="84" spans="1:24" x14ac:dyDescent="0.25">
      <c r="A84" t="s">
        <v>102</v>
      </c>
      <c r="B84" t="s">
        <v>202</v>
      </c>
      <c r="C84" t="s">
        <v>222</v>
      </c>
      <c r="D84">
        <v>82</v>
      </c>
      <c r="E84" t="str">
        <f t="shared" si="4"/>
        <v>75+</v>
      </c>
      <c r="F84" t="str">
        <f t="shared" si="5"/>
        <v>New</v>
      </c>
      <c r="G84" s="1">
        <v>45769</v>
      </c>
      <c r="H84" t="s">
        <v>224</v>
      </c>
      <c r="I84" t="s">
        <v>230</v>
      </c>
      <c r="J84" t="s">
        <v>238</v>
      </c>
      <c r="K84" s="1">
        <v>45805</v>
      </c>
      <c r="L84">
        <v>50</v>
      </c>
      <c r="M84" t="s">
        <v>321</v>
      </c>
      <c r="N84">
        <v>6</v>
      </c>
      <c r="O84" t="s">
        <v>340</v>
      </c>
      <c r="P84" t="s">
        <v>345</v>
      </c>
      <c r="Q84" t="s">
        <v>347</v>
      </c>
      <c r="R84" t="s">
        <v>351</v>
      </c>
      <c r="S84">
        <v>1406.95</v>
      </c>
      <c r="T84">
        <v>1045.9100000000001</v>
      </c>
      <c r="U84">
        <f>Table1[[#This Row],[Bill Amount ($)]]-Table1[[#This Row],[Amount Paid ($)]]</f>
        <v>361.03999999999996</v>
      </c>
      <c r="V84" t="s">
        <v>355</v>
      </c>
      <c r="X84" t="s">
        <v>360</v>
      </c>
    </row>
    <row r="85" spans="1:24" x14ac:dyDescent="0.25">
      <c r="A85" t="s">
        <v>103</v>
      </c>
      <c r="B85" t="s">
        <v>203</v>
      </c>
      <c r="C85" t="s">
        <v>221</v>
      </c>
      <c r="D85">
        <v>38</v>
      </c>
      <c r="E85" t="str">
        <f t="shared" si="4"/>
        <v>30-44</v>
      </c>
      <c r="F85" t="str">
        <f t="shared" si="5"/>
        <v>New</v>
      </c>
      <c r="G85" s="1">
        <v>45793</v>
      </c>
      <c r="H85" t="s">
        <v>225</v>
      </c>
      <c r="I85" t="s">
        <v>234</v>
      </c>
      <c r="J85" t="s">
        <v>237</v>
      </c>
      <c r="K85" s="1">
        <v>45846</v>
      </c>
      <c r="L85">
        <v>12</v>
      </c>
      <c r="M85" t="s">
        <v>322</v>
      </c>
      <c r="N85">
        <v>6</v>
      </c>
      <c r="O85" t="s">
        <v>340</v>
      </c>
      <c r="P85" t="s">
        <v>341</v>
      </c>
      <c r="Q85" t="s">
        <v>349</v>
      </c>
      <c r="R85" t="s">
        <v>352</v>
      </c>
      <c r="S85">
        <v>365.29</v>
      </c>
      <c r="T85">
        <v>295.48</v>
      </c>
      <c r="U85">
        <f>Table1[[#This Row],[Bill Amount ($)]]-Table1[[#This Row],[Amount Paid ($)]]</f>
        <v>69.81</v>
      </c>
      <c r="V85" t="s">
        <v>346</v>
      </c>
      <c r="X85" t="s">
        <v>358</v>
      </c>
    </row>
    <row r="86" spans="1:24" x14ac:dyDescent="0.25">
      <c r="A86" t="s">
        <v>104</v>
      </c>
      <c r="B86" t="s">
        <v>204</v>
      </c>
      <c r="C86" t="s">
        <v>220</v>
      </c>
      <c r="D86">
        <v>66</v>
      </c>
      <c r="E86" t="str">
        <f t="shared" si="4"/>
        <v>60-74</v>
      </c>
      <c r="F86" t="str">
        <f t="shared" si="5"/>
        <v>New</v>
      </c>
      <c r="G86" s="1">
        <v>45797</v>
      </c>
      <c r="H86" t="s">
        <v>227</v>
      </c>
      <c r="I86" t="s">
        <v>235</v>
      </c>
      <c r="J86" t="s">
        <v>237</v>
      </c>
      <c r="K86" s="1">
        <v>45811</v>
      </c>
      <c r="L86">
        <v>44</v>
      </c>
      <c r="M86" t="s">
        <v>323</v>
      </c>
      <c r="N86">
        <v>5</v>
      </c>
      <c r="O86" t="s">
        <v>340</v>
      </c>
      <c r="P86" t="s">
        <v>341</v>
      </c>
      <c r="Q86" t="s">
        <v>347</v>
      </c>
      <c r="R86" t="s">
        <v>353</v>
      </c>
      <c r="S86">
        <v>186.01</v>
      </c>
      <c r="T86">
        <v>186.01</v>
      </c>
      <c r="U86">
        <f>Table1[[#This Row],[Bill Amount ($)]]-Table1[[#This Row],[Amount Paid ($)]]</f>
        <v>0</v>
      </c>
      <c r="V86" t="s">
        <v>346</v>
      </c>
      <c r="X86" t="s">
        <v>358</v>
      </c>
    </row>
    <row r="87" spans="1:24" x14ac:dyDescent="0.25">
      <c r="A87" t="s">
        <v>105</v>
      </c>
      <c r="B87" t="s">
        <v>205</v>
      </c>
      <c r="C87" t="s">
        <v>220</v>
      </c>
      <c r="D87">
        <v>47</v>
      </c>
      <c r="E87" t="str">
        <f t="shared" si="4"/>
        <v>45-59</v>
      </c>
      <c r="F87" t="str">
        <f t="shared" si="5"/>
        <v>New</v>
      </c>
      <c r="G87" s="1">
        <v>45760</v>
      </c>
      <c r="H87" t="s">
        <v>228</v>
      </c>
      <c r="I87" t="s">
        <v>229</v>
      </c>
      <c r="J87" t="s">
        <v>238</v>
      </c>
      <c r="K87" s="1">
        <v>45801</v>
      </c>
      <c r="L87">
        <v>42</v>
      </c>
      <c r="M87" t="s">
        <v>324</v>
      </c>
      <c r="N87">
        <v>8</v>
      </c>
      <c r="O87" t="s">
        <v>340</v>
      </c>
      <c r="P87" t="s">
        <v>344</v>
      </c>
      <c r="Q87" t="s">
        <v>348</v>
      </c>
      <c r="R87" t="s">
        <v>350</v>
      </c>
      <c r="S87">
        <v>1488.1</v>
      </c>
      <c r="T87">
        <v>1488.1</v>
      </c>
      <c r="U87">
        <f>Table1[[#This Row],[Bill Amount ($)]]-Table1[[#This Row],[Amount Paid ($)]]</f>
        <v>0</v>
      </c>
      <c r="V87" t="s">
        <v>355</v>
      </c>
      <c r="X87" t="s">
        <v>359</v>
      </c>
    </row>
    <row r="88" spans="1:24" x14ac:dyDescent="0.25">
      <c r="A88" t="s">
        <v>106</v>
      </c>
      <c r="B88" t="s">
        <v>206</v>
      </c>
      <c r="C88" t="s">
        <v>222</v>
      </c>
      <c r="D88">
        <v>32</v>
      </c>
      <c r="E88" t="str">
        <f t="shared" si="4"/>
        <v>30-44</v>
      </c>
      <c r="F88" t="str">
        <f t="shared" si="5"/>
        <v>New</v>
      </c>
      <c r="G88" s="1">
        <v>45720</v>
      </c>
      <c r="H88" t="s">
        <v>224</v>
      </c>
      <c r="I88" t="s">
        <v>234</v>
      </c>
      <c r="J88" t="s">
        <v>236</v>
      </c>
      <c r="K88" s="1">
        <v>45820</v>
      </c>
      <c r="L88">
        <v>13</v>
      </c>
      <c r="M88" t="s">
        <v>325</v>
      </c>
      <c r="N88">
        <v>6</v>
      </c>
      <c r="O88" t="s">
        <v>340</v>
      </c>
      <c r="P88" t="s">
        <v>343</v>
      </c>
      <c r="Q88" t="s">
        <v>346</v>
      </c>
      <c r="R88" t="s">
        <v>352</v>
      </c>
      <c r="S88">
        <v>1417.25</v>
      </c>
      <c r="T88">
        <v>1417.25</v>
      </c>
      <c r="U88">
        <f>Table1[[#This Row],[Bill Amount ($)]]-Table1[[#This Row],[Amount Paid ($)]]</f>
        <v>0</v>
      </c>
      <c r="V88" t="s">
        <v>357</v>
      </c>
      <c r="X88" t="s">
        <v>359</v>
      </c>
    </row>
    <row r="89" spans="1:24" x14ac:dyDescent="0.25">
      <c r="A89" t="s">
        <v>107</v>
      </c>
      <c r="B89" t="s">
        <v>207</v>
      </c>
      <c r="C89" t="s">
        <v>221</v>
      </c>
      <c r="D89">
        <v>36</v>
      </c>
      <c r="E89" t="str">
        <f t="shared" si="4"/>
        <v>30-44</v>
      </c>
      <c r="F89" t="str">
        <f t="shared" si="5"/>
        <v>New</v>
      </c>
      <c r="G89" s="1">
        <v>45754</v>
      </c>
      <c r="H89" t="s">
        <v>224</v>
      </c>
      <c r="I89" t="s">
        <v>234</v>
      </c>
      <c r="J89" t="s">
        <v>237</v>
      </c>
      <c r="K89" s="1">
        <v>45830</v>
      </c>
      <c r="L89">
        <v>43</v>
      </c>
      <c r="M89" t="s">
        <v>326</v>
      </c>
      <c r="N89">
        <v>3</v>
      </c>
      <c r="O89" t="s">
        <v>340</v>
      </c>
      <c r="P89" t="s">
        <v>345</v>
      </c>
      <c r="Q89" t="s">
        <v>346</v>
      </c>
      <c r="R89" t="s">
        <v>354</v>
      </c>
      <c r="S89">
        <v>930.83</v>
      </c>
      <c r="T89">
        <v>930.83</v>
      </c>
      <c r="U89">
        <f>Table1[[#This Row],[Bill Amount ($)]]-Table1[[#This Row],[Amount Paid ($)]]</f>
        <v>0</v>
      </c>
      <c r="V89" t="s">
        <v>356</v>
      </c>
      <c r="X89" t="s">
        <v>360</v>
      </c>
    </row>
    <row r="90" spans="1:24" x14ac:dyDescent="0.25">
      <c r="A90" t="s">
        <v>108</v>
      </c>
      <c r="B90" t="s">
        <v>208</v>
      </c>
      <c r="C90" t="s">
        <v>220</v>
      </c>
      <c r="D90">
        <v>80</v>
      </c>
      <c r="E90" t="str">
        <f t="shared" si="4"/>
        <v>75+</v>
      </c>
      <c r="F90" t="str">
        <f t="shared" si="5"/>
        <v>New</v>
      </c>
      <c r="G90" s="1">
        <v>45735</v>
      </c>
      <c r="H90" t="s">
        <v>223</v>
      </c>
      <c r="I90" t="s">
        <v>233</v>
      </c>
      <c r="J90" t="s">
        <v>236</v>
      </c>
      <c r="K90" s="1">
        <v>45799</v>
      </c>
      <c r="L90">
        <v>29</v>
      </c>
      <c r="M90" t="s">
        <v>327</v>
      </c>
      <c r="N90">
        <v>6</v>
      </c>
      <c r="O90" t="s">
        <v>340</v>
      </c>
      <c r="P90" t="s">
        <v>341</v>
      </c>
      <c r="Q90" t="s">
        <v>349</v>
      </c>
      <c r="R90" t="s">
        <v>353</v>
      </c>
      <c r="S90">
        <v>245.38</v>
      </c>
      <c r="T90">
        <v>245.38</v>
      </c>
      <c r="U90">
        <f>Table1[[#This Row],[Bill Amount ($)]]-Table1[[#This Row],[Amount Paid ($)]]</f>
        <v>0</v>
      </c>
      <c r="V90" t="s">
        <v>356</v>
      </c>
      <c r="X90" t="s">
        <v>359</v>
      </c>
    </row>
    <row r="91" spans="1:24" x14ac:dyDescent="0.25">
      <c r="A91" t="s">
        <v>109</v>
      </c>
      <c r="B91" t="s">
        <v>209</v>
      </c>
      <c r="C91" t="s">
        <v>220</v>
      </c>
      <c r="D91">
        <v>73</v>
      </c>
      <c r="E91" t="str">
        <f t="shared" si="4"/>
        <v>60-74</v>
      </c>
      <c r="F91" t="str">
        <f t="shared" si="5"/>
        <v>New</v>
      </c>
      <c r="G91" s="1">
        <v>45776</v>
      </c>
      <c r="H91" t="s">
        <v>228</v>
      </c>
      <c r="I91" t="s">
        <v>229</v>
      </c>
      <c r="J91" t="s">
        <v>239</v>
      </c>
      <c r="K91" s="1">
        <v>45839</v>
      </c>
      <c r="L91">
        <v>13</v>
      </c>
      <c r="M91" t="s">
        <v>328</v>
      </c>
      <c r="N91">
        <v>5</v>
      </c>
      <c r="O91" t="s">
        <v>340</v>
      </c>
      <c r="P91" t="s">
        <v>342</v>
      </c>
      <c r="Q91" t="s">
        <v>347</v>
      </c>
      <c r="R91" t="s">
        <v>350</v>
      </c>
      <c r="S91">
        <v>562.49</v>
      </c>
      <c r="T91">
        <v>562.49</v>
      </c>
      <c r="U91">
        <f>Table1[[#This Row],[Bill Amount ($)]]-Table1[[#This Row],[Amount Paid ($)]]</f>
        <v>0</v>
      </c>
      <c r="V91" t="s">
        <v>356</v>
      </c>
      <c r="X91" t="s">
        <v>358</v>
      </c>
    </row>
    <row r="92" spans="1:24" x14ac:dyDescent="0.25">
      <c r="A92" t="s">
        <v>110</v>
      </c>
      <c r="B92" t="s">
        <v>210</v>
      </c>
      <c r="C92" t="s">
        <v>220</v>
      </c>
      <c r="D92">
        <v>71</v>
      </c>
      <c r="E92" t="str">
        <f t="shared" si="4"/>
        <v>60-74</v>
      </c>
      <c r="F92" t="str">
        <f t="shared" si="5"/>
        <v>New</v>
      </c>
      <c r="G92" s="1">
        <v>45794</v>
      </c>
      <c r="H92" t="s">
        <v>224</v>
      </c>
      <c r="I92" t="s">
        <v>233</v>
      </c>
      <c r="J92" t="s">
        <v>237</v>
      </c>
      <c r="K92" s="1">
        <v>45817</v>
      </c>
      <c r="L92">
        <v>59</v>
      </c>
      <c r="M92" t="s">
        <v>329</v>
      </c>
      <c r="N92">
        <v>4</v>
      </c>
      <c r="O92" t="s">
        <v>340</v>
      </c>
      <c r="P92" t="s">
        <v>344</v>
      </c>
      <c r="Q92" t="s">
        <v>347</v>
      </c>
      <c r="R92" t="s">
        <v>352</v>
      </c>
      <c r="S92">
        <v>103.58</v>
      </c>
      <c r="T92">
        <v>103.58</v>
      </c>
      <c r="U92">
        <f>Table1[[#This Row],[Bill Amount ($)]]-Table1[[#This Row],[Amount Paid ($)]]</f>
        <v>0</v>
      </c>
      <c r="V92" t="s">
        <v>355</v>
      </c>
      <c r="X92" t="s">
        <v>359</v>
      </c>
    </row>
    <row r="93" spans="1:24" x14ac:dyDescent="0.25">
      <c r="A93" t="s">
        <v>111</v>
      </c>
      <c r="B93" t="s">
        <v>211</v>
      </c>
      <c r="C93" t="s">
        <v>222</v>
      </c>
      <c r="D93">
        <v>35</v>
      </c>
      <c r="E93" t="str">
        <f t="shared" si="4"/>
        <v>30-44</v>
      </c>
      <c r="F93" t="str">
        <f t="shared" si="5"/>
        <v>New</v>
      </c>
      <c r="G93" s="1">
        <v>45773</v>
      </c>
      <c r="H93" t="s">
        <v>227</v>
      </c>
      <c r="I93" t="s">
        <v>230</v>
      </c>
      <c r="J93" t="s">
        <v>238</v>
      </c>
      <c r="K93" s="1">
        <v>45845</v>
      </c>
      <c r="L93">
        <v>35</v>
      </c>
      <c r="M93" t="s">
        <v>330</v>
      </c>
      <c r="N93">
        <v>5</v>
      </c>
      <c r="O93" t="s">
        <v>340</v>
      </c>
      <c r="P93" t="s">
        <v>345</v>
      </c>
      <c r="Q93" t="s">
        <v>346</v>
      </c>
      <c r="R93" t="s">
        <v>354</v>
      </c>
      <c r="S93">
        <v>424.72</v>
      </c>
      <c r="T93">
        <v>424.72</v>
      </c>
      <c r="U93">
        <f>Table1[[#This Row],[Bill Amount ($)]]-Table1[[#This Row],[Amount Paid ($)]]</f>
        <v>0</v>
      </c>
      <c r="V93" t="s">
        <v>357</v>
      </c>
      <c r="X93" t="s">
        <v>359</v>
      </c>
    </row>
    <row r="94" spans="1:24" x14ac:dyDescent="0.25">
      <c r="A94" t="s">
        <v>112</v>
      </c>
      <c r="B94" t="s">
        <v>212</v>
      </c>
      <c r="C94" t="s">
        <v>220</v>
      </c>
      <c r="D94">
        <v>32</v>
      </c>
      <c r="E94" t="str">
        <f t="shared" si="4"/>
        <v>30-44</v>
      </c>
      <c r="F94" t="str">
        <f t="shared" si="5"/>
        <v>New</v>
      </c>
      <c r="G94" s="1">
        <v>45731</v>
      </c>
      <c r="H94" t="s">
        <v>226</v>
      </c>
      <c r="I94" t="s">
        <v>234</v>
      </c>
      <c r="J94" t="s">
        <v>239</v>
      </c>
      <c r="K94" s="1">
        <v>45845</v>
      </c>
      <c r="L94">
        <v>33</v>
      </c>
      <c r="M94" t="s">
        <v>331</v>
      </c>
      <c r="N94">
        <v>7</v>
      </c>
      <c r="O94" t="s">
        <v>340</v>
      </c>
      <c r="P94" t="s">
        <v>345</v>
      </c>
      <c r="Q94" t="s">
        <v>346</v>
      </c>
      <c r="R94" t="s">
        <v>350</v>
      </c>
      <c r="S94">
        <v>1143.68</v>
      </c>
      <c r="T94">
        <v>1143.68</v>
      </c>
      <c r="U94">
        <f>Table1[[#This Row],[Bill Amount ($)]]-Table1[[#This Row],[Amount Paid ($)]]</f>
        <v>0</v>
      </c>
      <c r="V94" t="s">
        <v>356</v>
      </c>
      <c r="X94" t="s">
        <v>360</v>
      </c>
    </row>
    <row r="95" spans="1:24" x14ac:dyDescent="0.25">
      <c r="A95" t="s">
        <v>113</v>
      </c>
      <c r="B95" t="s">
        <v>213</v>
      </c>
      <c r="C95" t="s">
        <v>222</v>
      </c>
      <c r="D95">
        <v>52</v>
      </c>
      <c r="E95" t="str">
        <f t="shared" si="4"/>
        <v>45-59</v>
      </c>
      <c r="F95" t="str">
        <f t="shared" si="5"/>
        <v>New</v>
      </c>
      <c r="G95" s="1">
        <v>45734</v>
      </c>
      <c r="H95" t="s">
        <v>225</v>
      </c>
      <c r="I95" t="s">
        <v>229</v>
      </c>
      <c r="J95" t="s">
        <v>237</v>
      </c>
      <c r="K95" s="1">
        <v>45843</v>
      </c>
      <c r="L95">
        <v>28</v>
      </c>
      <c r="M95" t="s">
        <v>332</v>
      </c>
      <c r="N95">
        <v>10</v>
      </c>
      <c r="O95" t="s">
        <v>340</v>
      </c>
      <c r="P95" t="s">
        <v>342</v>
      </c>
      <c r="Q95" t="s">
        <v>349</v>
      </c>
      <c r="R95" t="s">
        <v>354</v>
      </c>
      <c r="S95">
        <v>1092.44</v>
      </c>
      <c r="T95">
        <v>1092.44</v>
      </c>
      <c r="U95">
        <f>Table1[[#This Row],[Bill Amount ($)]]-Table1[[#This Row],[Amount Paid ($)]]</f>
        <v>0</v>
      </c>
      <c r="V95" t="s">
        <v>356</v>
      </c>
      <c r="X95" t="s">
        <v>358</v>
      </c>
    </row>
    <row r="96" spans="1:24" x14ac:dyDescent="0.25">
      <c r="A96" t="s">
        <v>114</v>
      </c>
      <c r="B96" t="s">
        <v>214</v>
      </c>
      <c r="C96" t="s">
        <v>222</v>
      </c>
      <c r="D96">
        <v>31</v>
      </c>
      <c r="E96" t="str">
        <f t="shared" si="4"/>
        <v>30-44</v>
      </c>
      <c r="F96" t="str">
        <f t="shared" si="5"/>
        <v>New</v>
      </c>
      <c r="G96" s="1">
        <v>45733</v>
      </c>
      <c r="H96" t="s">
        <v>227</v>
      </c>
      <c r="I96" t="s">
        <v>229</v>
      </c>
      <c r="J96" t="s">
        <v>236</v>
      </c>
      <c r="K96" s="1">
        <v>45806</v>
      </c>
      <c r="L96">
        <v>29</v>
      </c>
      <c r="M96" t="s">
        <v>333</v>
      </c>
      <c r="N96">
        <v>5</v>
      </c>
      <c r="O96" t="s">
        <v>340</v>
      </c>
      <c r="P96" t="s">
        <v>345</v>
      </c>
      <c r="Q96" t="s">
        <v>348</v>
      </c>
      <c r="R96" t="s">
        <v>351</v>
      </c>
      <c r="S96">
        <v>509.12</v>
      </c>
      <c r="T96">
        <v>509.12</v>
      </c>
      <c r="U96">
        <f>Table1[[#This Row],[Bill Amount ($)]]-Table1[[#This Row],[Amount Paid ($)]]</f>
        <v>0</v>
      </c>
      <c r="V96" t="s">
        <v>346</v>
      </c>
      <c r="X96" t="s">
        <v>359</v>
      </c>
    </row>
    <row r="97" spans="1:24" x14ac:dyDescent="0.25">
      <c r="A97" t="s">
        <v>115</v>
      </c>
      <c r="B97" t="s">
        <v>215</v>
      </c>
      <c r="C97" t="s">
        <v>220</v>
      </c>
      <c r="D97">
        <v>42</v>
      </c>
      <c r="E97" t="str">
        <f t="shared" si="4"/>
        <v>30-44</v>
      </c>
      <c r="F97" t="str">
        <f t="shared" si="5"/>
        <v>New</v>
      </c>
      <c r="G97" s="1">
        <v>45798</v>
      </c>
      <c r="H97" t="s">
        <v>227</v>
      </c>
      <c r="I97" t="s">
        <v>233</v>
      </c>
      <c r="J97" t="s">
        <v>238</v>
      </c>
      <c r="K97" s="1">
        <v>45800</v>
      </c>
      <c r="L97">
        <v>37</v>
      </c>
      <c r="M97" t="s">
        <v>334</v>
      </c>
      <c r="N97">
        <v>3</v>
      </c>
      <c r="O97" t="s">
        <v>339</v>
      </c>
      <c r="P97" t="s">
        <v>342</v>
      </c>
      <c r="Q97" t="s">
        <v>347</v>
      </c>
      <c r="R97" t="s">
        <v>351</v>
      </c>
      <c r="S97">
        <v>144.44</v>
      </c>
      <c r="T97">
        <v>144.44</v>
      </c>
      <c r="U97">
        <f>Table1[[#This Row],[Bill Amount ($)]]-Table1[[#This Row],[Amount Paid ($)]]</f>
        <v>0</v>
      </c>
      <c r="V97" t="s">
        <v>357</v>
      </c>
      <c r="X97" t="s">
        <v>359</v>
      </c>
    </row>
    <row r="98" spans="1:24" x14ac:dyDescent="0.25">
      <c r="A98" t="s">
        <v>116</v>
      </c>
      <c r="B98" t="s">
        <v>216</v>
      </c>
      <c r="C98" t="s">
        <v>220</v>
      </c>
      <c r="D98">
        <v>52</v>
      </c>
      <c r="E98" t="str">
        <f t="shared" ref="E98:E101" si="6">IF(D98&lt;30,"18-29",IF(D98&lt;45,"30-44",IF(D98&lt;60,"45-59",IF(D98&lt;75,"60-74","75+"))))</f>
        <v>45-59</v>
      </c>
      <c r="F98" t="str">
        <f t="shared" ref="F98:F101" si="7">IF(G98=_xlfn.MINIFS(G:G,A:A,A98),"New","Returning")</f>
        <v>New</v>
      </c>
      <c r="G98" s="1">
        <v>45779</v>
      </c>
      <c r="H98" t="s">
        <v>228</v>
      </c>
      <c r="I98" t="s">
        <v>229</v>
      </c>
      <c r="J98" t="s">
        <v>236</v>
      </c>
      <c r="K98" s="1">
        <v>45821</v>
      </c>
      <c r="L98">
        <v>45</v>
      </c>
      <c r="M98" t="s">
        <v>335</v>
      </c>
      <c r="N98">
        <v>9</v>
      </c>
      <c r="O98" t="s">
        <v>340</v>
      </c>
      <c r="P98" t="s">
        <v>341</v>
      </c>
      <c r="Q98" t="s">
        <v>348</v>
      </c>
      <c r="R98" t="s">
        <v>353</v>
      </c>
      <c r="S98">
        <v>1147.58</v>
      </c>
      <c r="T98">
        <v>1147.58</v>
      </c>
      <c r="U98">
        <f>Table1[[#This Row],[Bill Amount ($)]]-Table1[[#This Row],[Amount Paid ($)]]</f>
        <v>0</v>
      </c>
      <c r="V98" t="s">
        <v>346</v>
      </c>
      <c r="X98" t="s">
        <v>360</v>
      </c>
    </row>
    <row r="99" spans="1:24" x14ac:dyDescent="0.25">
      <c r="A99" t="s">
        <v>117</v>
      </c>
      <c r="B99" t="s">
        <v>217</v>
      </c>
      <c r="C99" t="s">
        <v>220</v>
      </c>
      <c r="D99">
        <v>51</v>
      </c>
      <c r="E99" t="str">
        <f t="shared" si="6"/>
        <v>45-59</v>
      </c>
      <c r="F99" t="str">
        <f t="shared" si="7"/>
        <v>New</v>
      </c>
      <c r="G99" s="1">
        <v>45710</v>
      </c>
      <c r="H99" t="s">
        <v>228</v>
      </c>
      <c r="I99" t="s">
        <v>229</v>
      </c>
      <c r="J99" t="s">
        <v>237</v>
      </c>
      <c r="K99" s="1">
        <v>45800</v>
      </c>
      <c r="L99">
        <v>13</v>
      </c>
      <c r="M99" t="s">
        <v>336</v>
      </c>
      <c r="N99">
        <v>10</v>
      </c>
      <c r="O99" t="s">
        <v>340</v>
      </c>
      <c r="P99" t="s">
        <v>343</v>
      </c>
      <c r="Q99" t="s">
        <v>348</v>
      </c>
      <c r="R99" t="s">
        <v>350</v>
      </c>
      <c r="S99">
        <v>180.74</v>
      </c>
      <c r="T99">
        <v>180.74</v>
      </c>
      <c r="U99">
        <f>Table1[[#This Row],[Bill Amount ($)]]-Table1[[#This Row],[Amount Paid ($)]]</f>
        <v>0</v>
      </c>
      <c r="V99" t="s">
        <v>355</v>
      </c>
      <c r="X99" t="s">
        <v>358</v>
      </c>
    </row>
    <row r="100" spans="1:24" x14ac:dyDescent="0.25">
      <c r="A100" t="s">
        <v>118</v>
      </c>
      <c r="B100" t="s">
        <v>218</v>
      </c>
      <c r="C100" t="s">
        <v>221</v>
      </c>
      <c r="D100">
        <v>25</v>
      </c>
      <c r="E100" t="str">
        <f t="shared" si="6"/>
        <v>18-29</v>
      </c>
      <c r="F100" t="str">
        <f t="shared" si="7"/>
        <v>New</v>
      </c>
      <c r="G100" s="1">
        <v>45749</v>
      </c>
      <c r="H100" t="s">
        <v>226</v>
      </c>
      <c r="I100" t="s">
        <v>232</v>
      </c>
      <c r="J100" t="s">
        <v>238</v>
      </c>
      <c r="K100" s="1">
        <v>45826</v>
      </c>
      <c r="L100">
        <v>30</v>
      </c>
      <c r="M100" t="s">
        <v>337</v>
      </c>
      <c r="N100">
        <v>4</v>
      </c>
      <c r="O100" t="s">
        <v>339</v>
      </c>
      <c r="P100" t="s">
        <v>344</v>
      </c>
      <c r="Q100" t="s">
        <v>346</v>
      </c>
      <c r="R100" t="s">
        <v>351</v>
      </c>
      <c r="S100">
        <v>1176.04</v>
      </c>
      <c r="T100">
        <v>1176.04</v>
      </c>
      <c r="U100">
        <f>Table1[[#This Row],[Bill Amount ($)]]-Table1[[#This Row],[Amount Paid ($)]]</f>
        <v>0</v>
      </c>
      <c r="V100" t="s">
        <v>355</v>
      </c>
      <c r="X100" t="s">
        <v>359</v>
      </c>
    </row>
    <row r="101" spans="1:24" x14ac:dyDescent="0.25">
      <c r="A101" t="s">
        <v>119</v>
      </c>
      <c r="B101" t="s">
        <v>219</v>
      </c>
      <c r="C101" t="s">
        <v>222</v>
      </c>
      <c r="D101">
        <v>70</v>
      </c>
      <c r="E101" t="str">
        <f t="shared" si="6"/>
        <v>60-74</v>
      </c>
      <c r="F101" t="str">
        <f t="shared" si="7"/>
        <v>New</v>
      </c>
      <c r="G101" s="1">
        <v>45733</v>
      </c>
      <c r="H101" t="s">
        <v>224</v>
      </c>
      <c r="I101" t="s">
        <v>230</v>
      </c>
      <c r="J101" t="s">
        <v>238</v>
      </c>
      <c r="K101" s="1">
        <v>45808</v>
      </c>
      <c r="L101">
        <v>45</v>
      </c>
      <c r="M101" t="s">
        <v>338</v>
      </c>
      <c r="N101">
        <v>7</v>
      </c>
      <c r="O101" t="s">
        <v>340</v>
      </c>
      <c r="P101" t="s">
        <v>345</v>
      </c>
      <c r="Q101" t="s">
        <v>347</v>
      </c>
      <c r="R101" t="s">
        <v>345</v>
      </c>
      <c r="S101">
        <v>1161.46</v>
      </c>
      <c r="T101">
        <v>1042.29</v>
      </c>
      <c r="U101">
        <f>Table1[[#This Row],[Bill Amount ($)]]-Table1[[#This Row],[Amount Paid ($)]]</f>
        <v>119.17000000000007</v>
      </c>
      <c r="V101" t="s">
        <v>356</v>
      </c>
      <c r="X101" t="s">
        <v>358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05EA6-1DFF-4BEC-B815-C76C98508C01}">
  <dimension ref="A3:C99"/>
  <sheetViews>
    <sheetView topLeftCell="A80" workbookViewId="0">
      <selection activeCell="B98" sqref="B98"/>
    </sheetView>
  </sheetViews>
  <sheetFormatPr defaultRowHeight="15" x14ac:dyDescent="0.25"/>
  <cols>
    <col min="1" max="1" width="16.7109375" bestFit="1" customWidth="1"/>
    <col min="2" max="2" width="26.140625" bestFit="1" customWidth="1"/>
    <col min="3" max="3" width="20.140625" bestFit="1" customWidth="1"/>
    <col min="4" max="4" width="6.42578125" bestFit="1" customWidth="1"/>
    <col min="5" max="5" width="9.42578125" bestFit="1" customWidth="1"/>
    <col min="6" max="6" width="5.85546875" bestFit="1" customWidth="1"/>
    <col min="7" max="7" width="13.140625" bestFit="1" customWidth="1"/>
    <col min="8" max="8" width="11.28515625" bestFit="1" customWidth="1"/>
    <col min="9" max="52" width="3" bestFit="1" customWidth="1"/>
    <col min="53" max="53" width="11.28515625" bestFit="1" customWidth="1"/>
    <col min="54" max="57" width="6.140625" bestFit="1" customWidth="1"/>
    <col min="58" max="58" width="7.85546875" bestFit="1" customWidth="1"/>
    <col min="59" max="59" width="6.140625" bestFit="1" customWidth="1"/>
    <col min="60" max="60" width="7.85546875" bestFit="1" customWidth="1"/>
    <col min="61" max="61" width="6.140625" bestFit="1" customWidth="1"/>
    <col min="62" max="62" width="7.85546875" bestFit="1" customWidth="1"/>
    <col min="63" max="63" width="6.140625" bestFit="1" customWidth="1"/>
    <col min="64" max="64" width="7.85546875" bestFit="1" customWidth="1"/>
    <col min="65" max="67" width="6.140625" bestFit="1" customWidth="1"/>
    <col min="68" max="68" width="7.85546875" bestFit="1" customWidth="1"/>
    <col min="69" max="70" width="6.140625" bestFit="1" customWidth="1"/>
    <col min="71" max="71" width="7.85546875" bestFit="1" customWidth="1"/>
    <col min="72" max="72" width="6.140625" bestFit="1" customWidth="1"/>
    <col min="73" max="73" width="7.85546875" bestFit="1" customWidth="1"/>
    <col min="74" max="75" width="6.140625" bestFit="1" customWidth="1"/>
    <col min="76" max="76" width="7.85546875" bestFit="1" customWidth="1"/>
    <col min="77" max="78" width="6.140625" bestFit="1" customWidth="1"/>
    <col min="79" max="79" width="7.85546875" bestFit="1" customWidth="1"/>
    <col min="80" max="81" width="6.140625" bestFit="1" customWidth="1"/>
    <col min="82" max="82" width="7.85546875" bestFit="1" customWidth="1"/>
    <col min="83" max="84" width="6.140625" bestFit="1" customWidth="1"/>
    <col min="85" max="85" width="7.85546875" bestFit="1" customWidth="1"/>
    <col min="86" max="86" width="6.140625" bestFit="1" customWidth="1"/>
    <col min="87" max="87" width="7.85546875" bestFit="1" customWidth="1"/>
    <col min="88" max="88" width="6.140625" bestFit="1" customWidth="1"/>
    <col min="89" max="89" width="7.85546875" bestFit="1" customWidth="1"/>
    <col min="90" max="90" width="6.140625" bestFit="1" customWidth="1"/>
    <col min="91" max="91" width="7.85546875" bestFit="1" customWidth="1"/>
    <col min="92" max="92" width="6.140625" bestFit="1" customWidth="1"/>
    <col min="93" max="93" width="7.85546875" bestFit="1" customWidth="1"/>
    <col min="94" max="97" width="6.140625" bestFit="1" customWidth="1"/>
    <col min="98" max="98" width="7.85546875" bestFit="1" customWidth="1"/>
    <col min="99" max="99" width="6.140625" bestFit="1" customWidth="1"/>
    <col min="100" max="100" width="7.85546875" bestFit="1" customWidth="1"/>
    <col min="101" max="103" width="6.140625" bestFit="1" customWidth="1"/>
    <col min="104" max="104" width="7.85546875" bestFit="1" customWidth="1"/>
    <col min="105" max="105" width="6.140625" bestFit="1" customWidth="1"/>
    <col min="106" max="106" width="7.85546875" bestFit="1" customWidth="1"/>
    <col min="107" max="107" width="6.140625" bestFit="1" customWidth="1"/>
    <col min="108" max="108" width="7.85546875" bestFit="1" customWidth="1"/>
    <col min="109" max="109" width="6.140625" bestFit="1" customWidth="1"/>
    <col min="110" max="110" width="7.85546875" bestFit="1" customWidth="1"/>
    <col min="111" max="113" width="6.140625" bestFit="1" customWidth="1"/>
    <col min="114" max="114" width="7.85546875" bestFit="1" customWidth="1"/>
    <col min="115" max="117" width="6.140625" bestFit="1" customWidth="1"/>
    <col min="118" max="118" width="7.85546875" bestFit="1" customWidth="1"/>
    <col min="119" max="120" width="6.140625" bestFit="1" customWidth="1"/>
    <col min="121" max="121" width="7.85546875" bestFit="1" customWidth="1"/>
    <col min="122" max="123" width="6.140625" bestFit="1" customWidth="1"/>
    <col min="124" max="124" width="7.85546875" bestFit="1" customWidth="1"/>
    <col min="125" max="127" width="6.140625" bestFit="1" customWidth="1"/>
    <col min="128" max="128" width="7.85546875" bestFit="1" customWidth="1"/>
    <col min="129" max="129" width="6.140625" bestFit="1" customWidth="1"/>
    <col min="130" max="130" width="7.85546875" bestFit="1" customWidth="1"/>
    <col min="131" max="132" width="6.140625" bestFit="1" customWidth="1"/>
    <col min="133" max="133" width="7.85546875" bestFit="1" customWidth="1"/>
    <col min="134" max="135" width="6.140625" bestFit="1" customWidth="1"/>
    <col min="136" max="136" width="7.85546875" bestFit="1" customWidth="1"/>
    <col min="137" max="138" width="6.140625" bestFit="1" customWidth="1"/>
    <col min="139" max="139" width="7.85546875" bestFit="1" customWidth="1"/>
    <col min="140" max="140" width="6.140625" bestFit="1" customWidth="1"/>
    <col min="141" max="141" width="7.85546875" bestFit="1" customWidth="1"/>
    <col min="142" max="142" width="6.140625" bestFit="1" customWidth="1"/>
    <col min="143" max="143" width="7.85546875" bestFit="1" customWidth="1"/>
    <col min="144" max="145" width="6.140625" bestFit="1" customWidth="1"/>
    <col min="146" max="146" width="7.85546875" bestFit="1" customWidth="1"/>
    <col min="147" max="150" width="6.140625" bestFit="1" customWidth="1"/>
    <col min="151" max="151" width="7.85546875" bestFit="1" customWidth="1"/>
    <col min="152" max="152" width="11.28515625" bestFit="1" customWidth="1"/>
  </cols>
  <sheetData>
    <row r="3" spans="1:2" x14ac:dyDescent="0.25">
      <c r="A3" s="4" t="s">
        <v>361</v>
      </c>
      <c r="B3" t="s">
        <v>363</v>
      </c>
    </row>
    <row r="4" spans="1:2" x14ac:dyDescent="0.25">
      <c r="A4" s="5" t="s">
        <v>222</v>
      </c>
      <c r="B4">
        <v>29</v>
      </c>
    </row>
    <row r="5" spans="1:2" x14ac:dyDescent="0.25">
      <c r="A5" s="5" t="s">
        <v>221</v>
      </c>
      <c r="B5">
        <v>28</v>
      </c>
    </row>
    <row r="6" spans="1:2" x14ac:dyDescent="0.25">
      <c r="A6" s="5" t="s">
        <v>220</v>
      </c>
      <c r="B6">
        <v>43</v>
      </c>
    </row>
    <row r="7" spans="1:2" x14ac:dyDescent="0.25">
      <c r="A7" s="5" t="s">
        <v>362</v>
      </c>
      <c r="B7">
        <v>100</v>
      </c>
    </row>
    <row r="10" spans="1:2" x14ac:dyDescent="0.25">
      <c r="A10" s="4" t="s">
        <v>361</v>
      </c>
      <c r="B10" t="s">
        <v>363</v>
      </c>
    </row>
    <row r="11" spans="1:2" x14ac:dyDescent="0.25">
      <c r="A11" s="5" t="s">
        <v>365</v>
      </c>
      <c r="B11">
        <v>17</v>
      </c>
    </row>
    <row r="12" spans="1:2" x14ac:dyDescent="0.25">
      <c r="A12" s="5" t="s">
        <v>366</v>
      </c>
      <c r="B12">
        <v>25</v>
      </c>
    </row>
    <row r="13" spans="1:2" x14ac:dyDescent="0.25">
      <c r="A13" s="5" t="s">
        <v>367</v>
      </c>
      <c r="B13">
        <v>24</v>
      </c>
    </row>
    <row r="14" spans="1:2" x14ac:dyDescent="0.25">
      <c r="A14" s="5" t="s">
        <v>368</v>
      </c>
      <c r="B14">
        <v>24</v>
      </c>
    </row>
    <row r="15" spans="1:2" x14ac:dyDescent="0.25">
      <c r="A15" s="5" t="s">
        <v>369</v>
      </c>
      <c r="B15">
        <v>10</v>
      </c>
    </row>
    <row r="16" spans="1:2" x14ac:dyDescent="0.25">
      <c r="A16" s="5" t="s">
        <v>362</v>
      </c>
      <c r="B16">
        <v>100</v>
      </c>
    </row>
    <row r="18" spans="1:2" x14ac:dyDescent="0.25">
      <c r="A18" s="4" t="s">
        <v>361</v>
      </c>
      <c r="B18" t="s">
        <v>363</v>
      </c>
    </row>
    <row r="19" spans="1:2" x14ac:dyDescent="0.25">
      <c r="A19" s="5" t="s">
        <v>354</v>
      </c>
      <c r="B19">
        <v>10</v>
      </c>
    </row>
    <row r="20" spans="1:2" x14ac:dyDescent="0.25">
      <c r="A20" s="5" t="s">
        <v>345</v>
      </c>
      <c r="B20">
        <v>12</v>
      </c>
    </row>
    <row r="21" spans="1:2" x14ac:dyDescent="0.25">
      <c r="A21" s="5" t="s">
        <v>353</v>
      </c>
      <c r="B21">
        <v>13</v>
      </c>
    </row>
    <row r="22" spans="1:2" x14ac:dyDescent="0.25">
      <c r="A22" s="5" t="s">
        <v>350</v>
      </c>
      <c r="B22">
        <v>19</v>
      </c>
    </row>
    <row r="23" spans="1:2" x14ac:dyDescent="0.25">
      <c r="A23" s="5" t="s">
        <v>352</v>
      </c>
      <c r="B23">
        <v>22</v>
      </c>
    </row>
    <row r="24" spans="1:2" x14ac:dyDescent="0.25">
      <c r="A24" s="5" t="s">
        <v>351</v>
      </c>
      <c r="B24">
        <v>24</v>
      </c>
    </row>
    <row r="25" spans="1:2" x14ac:dyDescent="0.25">
      <c r="A25" s="5" t="s">
        <v>362</v>
      </c>
      <c r="B25">
        <v>100</v>
      </c>
    </row>
    <row r="28" spans="1:2" x14ac:dyDescent="0.25">
      <c r="A28" s="4" t="s">
        <v>361</v>
      </c>
      <c r="B28" t="s">
        <v>370</v>
      </c>
    </row>
    <row r="29" spans="1:2" x14ac:dyDescent="0.25">
      <c r="A29" s="5" t="s">
        <v>226</v>
      </c>
      <c r="B29">
        <v>9</v>
      </c>
    </row>
    <row r="30" spans="1:2" x14ac:dyDescent="0.25">
      <c r="A30" s="5" t="s">
        <v>228</v>
      </c>
      <c r="B30">
        <v>13</v>
      </c>
    </row>
    <row r="31" spans="1:2" x14ac:dyDescent="0.25">
      <c r="A31" s="5" t="s">
        <v>225</v>
      </c>
      <c r="B31">
        <v>16</v>
      </c>
    </row>
    <row r="32" spans="1:2" x14ac:dyDescent="0.25">
      <c r="A32" s="5" t="s">
        <v>224</v>
      </c>
      <c r="B32">
        <v>17</v>
      </c>
    </row>
    <row r="33" spans="1:2" x14ac:dyDescent="0.25">
      <c r="A33" s="5" t="s">
        <v>223</v>
      </c>
      <c r="B33">
        <v>18</v>
      </c>
    </row>
    <row r="34" spans="1:2" x14ac:dyDescent="0.25">
      <c r="A34" s="5" t="s">
        <v>227</v>
      </c>
      <c r="B34">
        <v>27</v>
      </c>
    </row>
    <row r="36" spans="1:2" x14ac:dyDescent="0.25">
      <c r="A36" s="4" t="s">
        <v>361</v>
      </c>
      <c r="B36" t="s">
        <v>370</v>
      </c>
    </row>
    <row r="37" spans="1:2" x14ac:dyDescent="0.25">
      <c r="A37" s="5" t="s">
        <v>341</v>
      </c>
      <c r="B37" s="6">
        <v>0.27</v>
      </c>
    </row>
    <row r="38" spans="1:2" x14ac:dyDescent="0.25">
      <c r="A38" s="5" t="s">
        <v>345</v>
      </c>
      <c r="B38" s="6">
        <v>0.22</v>
      </c>
    </row>
    <row r="39" spans="1:2" x14ac:dyDescent="0.25">
      <c r="A39" s="5" t="s">
        <v>343</v>
      </c>
      <c r="B39" s="6">
        <v>0.22</v>
      </c>
    </row>
    <row r="40" spans="1:2" x14ac:dyDescent="0.25">
      <c r="A40" s="5" t="s">
        <v>344</v>
      </c>
      <c r="B40" s="6">
        <v>0.15</v>
      </c>
    </row>
    <row r="41" spans="1:2" x14ac:dyDescent="0.25">
      <c r="A41" s="5" t="s">
        <v>342</v>
      </c>
      <c r="B41" s="6">
        <v>0.14000000000000001</v>
      </c>
    </row>
    <row r="43" spans="1:2" x14ac:dyDescent="0.25">
      <c r="A43" s="4" t="s">
        <v>361</v>
      </c>
      <c r="B43" t="s">
        <v>372</v>
      </c>
    </row>
    <row r="44" spans="1:2" x14ac:dyDescent="0.25">
      <c r="A44" s="5" t="s">
        <v>233</v>
      </c>
      <c r="B44">
        <v>631</v>
      </c>
    </row>
    <row r="45" spans="1:2" x14ac:dyDescent="0.25">
      <c r="A45" s="5" t="s">
        <v>234</v>
      </c>
      <c r="B45">
        <v>598</v>
      </c>
    </row>
    <row r="46" spans="1:2" x14ac:dyDescent="0.25">
      <c r="A46" s="5" t="s">
        <v>232</v>
      </c>
      <c r="B46">
        <v>479</v>
      </c>
    </row>
    <row r="47" spans="1:2" x14ac:dyDescent="0.25">
      <c r="A47" s="5" t="s">
        <v>229</v>
      </c>
      <c r="B47">
        <v>475</v>
      </c>
    </row>
    <row r="48" spans="1:2" x14ac:dyDescent="0.25">
      <c r="A48" s="5" t="s">
        <v>230</v>
      </c>
      <c r="B48">
        <v>463</v>
      </c>
    </row>
    <row r="49" spans="1:2" x14ac:dyDescent="0.25">
      <c r="A49" s="5" t="s">
        <v>235</v>
      </c>
      <c r="B49">
        <v>305</v>
      </c>
    </row>
    <row r="50" spans="1:2" x14ac:dyDescent="0.25">
      <c r="A50" s="5" t="s">
        <v>231</v>
      </c>
      <c r="B50">
        <v>286</v>
      </c>
    </row>
    <row r="52" spans="1:2" x14ac:dyDescent="0.25">
      <c r="A52" s="4" t="s">
        <v>361</v>
      </c>
      <c r="B52" t="s">
        <v>372</v>
      </c>
    </row>
    <row r="53" spans="1:2" x14ac:dyDescent="0.25">
      <c r="A53" s="5" t="s">
        <v>302</v>
      </c>
      <c r="B53">
        <v>60</v>
      </c>
    </row>
    <row r="54" spans="1:2" x14ac:dyDescent="0.25">
      <c r="A54" s="5" t="s">
        <v>251</v>
      </c>
      <c r="B54">
        <v>60</v>
      </c>
    </row>
    <row r="55" spans="1:2" x14ac:dyDescent="0.25">
      <c r="A55" s="5" t="s">
        <v>329</v>
      </c>
      <c r="B55">
        <v>59</v>
      </c>
    </row>
    <row r="56" spans="1:2" x14ac:dyDescent="0.25">
      <c r="A56" s="5" t="s">
        <v>314</v>
      </c>
      <c r="B56">
        <v>58</v>
      </c>
    </row>
    <row r="57" spans="1:2" x14ac:dyDescent="0.25">
      <c r="A57" s="5" t="s">
        <v>278</v>
      </c>
      <c r="B57">
        <v>58</v>
      </c>
    </row>
    <row r="58" spans="1:2" x14ac:dyDescent="0.25">
      <c r="A58" s="5" t="s">
        <v>318</v>
      </c>
      <c r="B58">
        <v>58</v>
      </c>
    </row>
    <row r="60" spans="1:2" x14ac:dyDescent="0.25">
      <c r="A60" s="4" t="s">
        <v>361</v>
      </c>
      <c r="B60" t="s">
        <v>372</v>
      </c>
    </row>
    <row r="61" spans="1:2" x14ac:dyDescent="0.25">
      <c r="A61" s="5" t="s">
        <v>245</v>
      </c>
      <c r="B61">
        <v>7</v>
      </c>
    </row>
    <row r="62" spans="1:2" x14ac:dyDescent="0.25">
      <c r="A62" s="5" t="s">
        <v>267</v>
      </c>
      <c r="B62">
        <v>7</v>
      </c>
    </row>
    <row r="63" spans="1:2" x14ac:dyDescent="0.25">
      <c r="A63" s="5" t="s">
        <v>316</v>
      </c>
      <c r="B63">
        <v>6</v>
      </c>
    </row>
    <row r="64" spans="1:2" x14ac:dyDescent="0.25">
      <c r="A64" s="5" t="s">
        <v>253</v>
      </c>
      <c r="B64">
        <v>5</v>
      </c>
    </row>
    <row r="65" spans="1:3" x14ac:dyDescent="0.25">
      <c r="A65" s="5" t="s">
        <v>295</v>
      </c>
      <c r="B65">
        <v>5</v>
      </c>
    </row>
    <row r="67" spans="1:3" x14ac:dyDescent="0.25">
      <c r="A67" s="4" t="s">
        <v>361</v>
      </c>
      <c r="B67" t="s">
        <v>373</v>
      </c>
    </row>
    <row r="68" spans="1:3" x14ac:dyDescent="0.25">
      <c r="A68" s="5" t="s">
        <v>332</v>
      </c>
      <c r="B68">
        <v>10</v>
      </c>
    </row>
    <row r="69" spans="1:3" x14ac:dyDescent="0.25">
      <c r="A69" s="5" t="s">
        <v>243</v>
      </c>
      <c r="B69">
        <v>10</v>
      </c>
    </row>
    <row r="70" spans="1:3" x14ac:dyDescent="0.25">
      <c r="A70" s="5" t="s">
        <v>285</v>
      </c>
      <c r="B70">
        <v>10</v>
      </c>
    </row>
    <row r="71" spans="1:3" x14ac:dyDescent="0.25">
      <c r="A71" s="5" t="s">
        <v>295</v>
      </c>
      <c r="B71">
        <v>10</v>
      </c>
    </row>
    <row r="72" spans="1:3" x14ac:dyDescent="0.25">
      <c r="A72" s="5" t="s">
        <v>336</v>
      </c>
      <c r="B72">
        <v>10</v>
      </c>
    </row>
    <row r="73" spans="1:3" x14ac:dyDescent="0.25">
      <c r="A73" s="5" t="s">
        <v>311</v>
      </c>
      <c r="B73">
        <v>10</v>
      </c>
    </row>
    <row r="74" spans="1:3" x14ac:dyDescent="0.25">
      <c r="A74" s="5" t="s">
        <v>280</v>
      </c>
      <c r="B74">
        <v>15</v>
      </c>
    </row>
    <row r="76" spans="1:3" x14ac:dyDescent="0.25">
      <c r="A76" s="4" t="s">
        <v>361</v>
      </c>
      <c r="B76" t="s">
        <v>374</v>
      </c>
      <c r="C76" t="s">
        <v>375</v>
      </c>
    </row>
    <row r="77" spans="1:3" x14ac:dyDescent="0.25">
      <c r="A77" s="5" t="s">
        <v>350</v>
      </c>
      <c r="B77">
        <v>15508.61</v>
      </c>
      <c r="C77">
        <v>15401.92</v>
      </c>
    </row>
    <row r="78" spans="1:3" x14ac:dyDescent="0.25">
      <c r="A78" s="5" t="s">
        <v>353</v>
      </c>
      <c r="B78">
        <v>8135.3400000000011</v>
      </c>
      <c r="C78">
        <v>7657.55</v>
      </c>
    </row>
    <row r="79" spans="1:3" x14ac:dyDescent="0.25">
      <c r="A79" s="5" t="s">
        <v>351</v>
      </c>
      <c r="B79">
        <v>17035.75</v>
      </c>
      <c r="C79">
        <v>15437.04</v>
      </c>
    </row>
    <row r="80" spans="1:3" x14ac:dyDescent="0.25">
      <c r="A80" s="5" t="s">
        <v>354</v>
      </c>
      <c r="B80">
        <v>7499.3700000000008</v>
      </c>
      <c r="C80">
        <v>7354.6200000000008</v>
      </c>
    </row>
    <row r="81" spans="1:3" x14ac:dyDescent="0.25">
      <c r="A81" s="5" t="s">
        <v>345</v>
      </c>
      <c r="B81">
        <v>12663.68</v>
      </c>
      <c r="C81">
        <v>11716.170000000002</v>
      </c>
    </row>
    <row r="82" spans="1:3" x14ac:dyDescent="0.25">
      <c r="A82" s="5" t="s">
        <v>352</v>
      </c>
      <c r="B82">
        <v>18077.63</v>
      </c>
      <c r="C82">
        <v>17722.22</v>
      </c>
    </row>
    <row r="84" spans="1:3" x14ac:dyDescent="0.25">
      <c r="A84" s="4" t="s">
        <v>361</v>
      </c>
      <c r="B84" t="s">
        <v>377</v>
      </c>
    </row>
    <row r="85" spans="1:3" x14ac:dyDescent="0.25">
      <c r="A85" s="5" t="s">
        <v>351</v>
      </c>
      <c r="B85">
        <v>1598.71</v>
      </c>
    </row>
    <row r="86" spans="1:3" x14ac:dyDescent="0.25">
      <c r="A86" s="5" t="s">
        <v>345</v>
      </c>
      <c r="B86">
        <v>947.5100000000001</v>
      </c>
    </row>
    <row r="87" spans="1:3" x14ac:dyDescent="0.25">
      <c r="A87" s="5" t="s">
        <v>353</v>
      </c>
      <c r="B87">
        <v>477.79</v>
      </c>
    </row>
    <row r="88" spans="1:3" x14ac:dyDescent="0.25">
      <c r="A88" s="5" t="s">
        <v>352</v>
      </c>
      <c r="B88">
        <v>355.41</v>
      </c>
    </row>
    <row r="89" spans="1:3" x14ac:dyDescent="0.25">
      <c r="A89" s="5" t="s">
        <v>354</v>
      </c>
      <c r="B89">
        <v>144.75000000000006</v>
      </c>
    </row>
    <row r="90" spans="1:3" x14ac:dyDescent="0.25">
      <c r="A90" s="5" t="s">
        <v>350</v>
      </c>
      <c r="B90">
        <v>106.69</v>
      </c>
    </row>
    <row r="92" spans="1:3" x14ac:dyDescent="0.25">
      <c r="A92" s="4" t="s">
        <v>361</v>
      </c>
      <c r="B92" t="s">
        <v>379</v>
      </c>
    </row>
    <row r="93" spans="1:3" x14ac:dyDescent="0.25">
      <c r="A93" s="5" t="s">
        <v>357</v>
      </c>
      <c r="B93">
        <v>19</v>
      </c>
    </row>
    <row r="94" spans="1:3" x14ac:dyDescent="0.25">
      <c r="A94" s="7" t="s">
        <v>351</v>
      </c>
      <c r="B94">
        <v>7</v>
      </c>
    </row>
    <row r="95" spans="1:3" x14ac:dyDescent="0.25">
      <c r="A95" s="7" t="s">
        <v>353</v>
      </c>
      <c r="B95">
        <v>4</v>
      </c>
    </row>
    <row r="96" spans="1:3" x14ac:dyDescent="0.25">
      <c r="A96" s="7" t="s">
        <v>354</v>
      </c>
      <c r="B96">
        <v>3</v>
      </c>
    </row>
    <row r="97" spans="1:2" x14ac:dyDescent="0.25">
      <c r="A97" s="7" t="s">
        <v>352</v>
      </c>
      <c r="B97">
        <v>2</v>
      </c>
    </row>
    <row r="98" spans="1:2" x14ac:dyDescent="0.25">
      <c r="A98" s="7" t="s">
        <v>345</v>
      </c>
      <c r="B98">
        <v>2</v>
      </c>
    </row>
    <row r="99" spans="1:2" x14ac:dyDescent="0.25">
      <c r="A99" s="7" t="s">
        <v>350</v>
      </c>
      <c r="B9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3B30-28E9-43EA-84CE-6A5E1D99962F}">
  <dimension ref="A1"/>
  <sheetViews>
    <sheetView showGridLines="0" showRowColHeaders="0" tabSelected="1" zoomScaleNormal="100" workbookViewId="0"/>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28902-EB44-4F0C-B698-55441C8F4914}">
  <dimension ref="A1"/>
  <sheetViews>
    <sheetView showGridLines="0" showRowColHeaders="0" zoomScaleNormal="100" workbookViewId="0"/>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49789-148A-4325-805D-F5D5054A8391}">
  <dimension ref="A1"/>
  <sheetViews>
    <sheetView showGridLines="0" showRowColHeaders="0" zoomScaleNormal="100" workbookViewId="0"/>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52CD-413F-4C90-9341-2C71186BD156}">
  <dimension ref="A1"/>
  <sheetViews>
    <sheetView showGridLines="0" showRowColHeaders="0" zoomScaleNormal="100" workbookViewId="0"/>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vt:lpstr>
      <vt:lpstr>APPOINTMENT</vt:lpstr>
      <vt:lpstr>DEMO</vt:lpstr>
      <vt:lpstr>STAFF PERFOMANCE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alisha tariq</cp:lastModifiedBy>
  <dcterms:created xsi:type="dcterms:W3CDTF">2025-05-22T10:12:12Z</dcterms:created>
  <dcterms:modified xsi:type="dcterms:W3CDTF">2025-05-27T13:49:07Z</dcterms:modified>
</cp:coreProperties>
</file>