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https://d.docs.live.net/c2cfc027591758d4/Documents/Course/Excel Dashboards/"/>
    </mc:Choice>
  </mc:AlternateContent>
  <xr:revisionPtr revIDLastSave="1" documentId="8_{17811575-15A5-4382-971B-1C9772D287EF}" xr6:coauthVersionLast="47" xr6:coauthVersionMax="47" xr10:uidLastSave="{026C5EE7-41F1-4BBA-B52D-CA6DF8187C9C}"/>
  <bookViews>
    <workbookView xWindow="-120" yWindow="-120" windowWidth="20730" windowHeight="11160" activeTab="2" xr2:uid="{00000000-000D-0000-FFFF-FFFF00000000}"/>
  </bookViews>
  <sheets>
    <sheet name="Sheet1" sheetId="1" r:id="rId1"/>
    <sheet name="Pivot table" sheetId="3" r:id="rId2"/>
    <sheet name="Dashboard" sheetId="2" r:id="rId3"/>
  </sheets>
  <definedNames>
    <definedName name="NativeTimeline_End_Date">#N/A</definedName>
    <definedName name="NativeTimeline_Start_Date">#N/A</definedName>
    <definedName name="Slicer_Channel">#N/A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 r:id="rId7"/>
      </x15:timelineCacheRefs>
    </ext>
  </extLst>
</workbook>
</file>

<file path=xl/calcChain.xml><?xml version="1.0" encoding="utf-8"?>
<calcChain xmlns="http://schemas.openxmlformats.org/spreadsheetml/2006/main">
  <c r="B10" i="3" l="1"/>
  <c r="B3" i="3"/>
  <c r="B6" i="3"/>
  <c r="B27" i="3"/>
</calcChain>
</file>

<file path=xl/sharedStrings.xml><?xml version="1.0" encoding="utf-8"?>
<sst xmlns="http://schemas.openxmlformats.org/spreadsheetml/2006/main" count="260" uniqueCount="130">
  <si>
    <t>Campaign Name</t>
  </si>
  <si>
    <t>Channel</t>
  </si>
  <si>
    <t>Start Date</t>
  </si>
  <si>
    <t>End Date</t>
  </si>
  <si>
    <t>Budget ($)</t>
  </si>
  <si>
    <t>Impressions</t>
  </si>
  <si>
    <t>Clicks</t>
  </si>
  <si>
    <t>Conversions</t>
  </si>
  <si>
    <t>CTR (%)</t>
  </si>
  <si>
    <t>Conversion Rate (%)</t>
  </si>
  <si>
    <t>Cost per Conversion ($)</t>
  </si>
  <si>
    <t>Summer Launch #4</t>
  </si>
  <si>
    <t>New Product #8</t>
  </si>
  <si>
    <t>Spring Sale #9</t>
  </si>
  <si>
    <t>Winter Push #18</t>
  </si>
  <si>
    <t>Holiday Blast #44</t>
  </si>
  <si>
    <t>Summer Launch #56</t>
  </si>
  <si>
    <t>Spring Sale #62</t>
  </si>
  <si>
    <t>Back to School #90</t>
  </si>
  <si>
    <t>Google Ads</t>
  </si>
  <si>
    <t>Facebook Ads</t>
  </si>
  <si>
    <t>YouTube</t>
  </si>
  <si>
    <t>Twitter</t>
  </si>
  <si>
    <t>Instagram</t>
  </si>
  <si>
    <t>LinkedIn</t>
  </si>
  <si>
    <t>Email</t>
  </si>
  <si>
    <t>Spend ($)</t>
  </si>
  <si>
    <t>Revenue ($)</t>
  </si>
  <si>
    <t>ROI (%)</t>
  </si>
  <si>
    <t>Fall Promo #1</t>
  </si>
  <si>
    <t>Fall Promo #2</t>
  </si>
  <si>
    <t>Holiday Blast #3</t>
  </si>
  <si>
    <t>Summer Launch #5</t>
  </si>
  <si>
    <t>Summer Launch #6</t>
  </si>
  <si>
    <t>New Product #7</t>
  </si>
  <si>
    <t>Back to School #10</t>
  </si>
  <si>
    <t>Fall Promo #11</t>
  </si>
  <si>
    <t>Fall Promo #12</t>
  </si>
  <si>
    <t>Winter Push #13</t>
  </si>
  <si>
    <t>Fall Promo #14</t>
  </si>
  <si>
    <t>New Product #15</t>
  </si>
  <si>
    <t>Spring Sale #16</t>
  </si>
  <si>
    <t>Back to School #17</t>
  </si>
  <si>
    <t>Winter Push #19</t>
  </si>
  <si>
    <t>Back to School #20</t>
  </si>
  <si>
    <t>Holiday Blast #21</t>
  </si>
  <si>
    <t>Spring Sale #22</t>
  </si>
  <si>
    <t>Winter Push #23</t>
  </si>
  <si>
    <t>Fall Promo #24</t>
  </si>
  <si>
    <t>New Product #25</t>
  </si>
  <si>
    <t>New Product #26</t>
  </si>
  <si>
    <t>Summer Launch #27</t>
  </si>
  <si>
    <t>Winter Push #28</t>
  </si>
  <si>
    <t>Spring Sale #29</t>
  </si>
  <si>
    <t>New Product #30</t>
  </si>
  <si>
    <t>New Product #31</t>
  </si>
  <si>
    <t>Holiday Blast #32</t>
  </si>
  <si>
    <t>Fall Promo #33</t>
  </si>
  <si>
    <t>Back to School #34</t>
  </si>
  <si>
    <t>Winter Push #35</t>
  </si>
  <si>
    <t>Summer Launch #36</t>
  </si>
  <si>
    <t>New Product #37</t>
  </si>
  <si>
    <t>Summer Launch #38</t>
  </si>
  <si>
    <t>Fall Promo #39</t>
  </si>
  <si>
    <t>New Product #40</t>
  </si>
  <si>
    <t>Spring Sale #41</t>
  </si>
  <si>
    <t>Summer Launch #42</t>
  </si>
  <si>
    <t>Summer Launch #43</t>
  </si>
  <si>
    <t>Summer Launch #45</t>
  </si>
  <si>
    <t>Summer Launch #46</t>
  </si>
  <si>
    <t>Summer Launch #47</t>
  </si>
  <si>
    <t>Back to School #48</t>
  </si>
  <si>
    <t>Spring Sale #49</t>
  </si>
  <si>
    <t>Spring Sale #50</t>
  </si>
  <si>
    <t>Winter Push #51</t>
  </si>
  <si>
    <t>New Product #52</t>
  </si>
  <si>
    <t>Summer Launch #53</t>
  </si>
  <si>
    <t>Fall Promo #54</t>
  </si>
  <si>
    <t>Back to School #55</t>
  </si>
  <si>
    <t>Spring Sale #57</t>
  </si>
  <si>
    <t>Winter Push #58</t>
  </si>
  <si>
    <t>Fall Promo #59</t>
  </si>
  <si>
    <t>Summer Launch #60</t>
  </si>
  <si>
    <t>New Product #61</t>
  </si>
  <si>
    <t>Holiday Blast #63</t>
  </si>
  <si>
    <t>New Product #64</t>
  </si>
  <si>
    <t>Spring Sale #65</t>
  </si>
  <si>
    <t>Summer Launch #66</t>
  </si>
  <si>
    <t>Winter Push #67</t>
  </si>
  <si>
    <t>Winter Push #68</t>
  </si>
  <si>
    <t>Fall Promo #69</t>
  </si>
  <si>
    <t>Spring Sale #70</t>
  </si>
  <si>
    <t>Back to School #71</t>
  </si>
  <si>
    <t>Holiday Blast #72</t>
  </si>
  <si>
    <t>Spring Sale #73</t>
  </si>
  <si>
    <t>Spring Sale #74</t>
  </si>
  <si>
    <t>Summer Launch #75</t>
  </si>
  <si>
    <t>New Product #76</t>
  </si>
  <si>
    <t>Holiday Blast #77</t>
  </si>
  <si>
    <t>Spring Sale #78</t>
  </si>
  <si>
    <t>Winter Push #79</t>
  </si>
  <si>
    <t>Winter Push #80</t>
  </si>
  <si>
    <t>Spring Sale #81</t>
  </si>
  <si>
    <t>Holiday Blast #82</t>
  </si>
  <si>
    <t>Fall Promo #83</t>
  </si>
  <si>
    <t>Spring Sale #84</t>
  </si>
  <si>
    <t>Spring Sale #85</t>
  </si>
  <si>
    <t>Holiday Blast #86</t>
  </si>
  <si>
    <t>Back to School #87</t>
  </si>
  <si>
    <t>New Product #88</t>
  </si>
  <si>
    <t>New Product #89</t>
  </si>
  <si>
    <t>Fall Promo #91</t>
  </si>
  <si>
    <t>Back to School #92</t>
  </si>
  <si>
    <t>Fall Promo #93</t>
  </si>
  <si>
    <t>Holiday Blast #94</t>
  </si>
  <si>
    <t>Fall Promo #95</t>
  </si>
  <si>
    <t>Summer Launch #96</t>
  </si>
  <si>
    <t>Fall Promo #97</t>
  </si>
  <si>
    <t>Summer Launch #98</t>
  </si>
  <si>
    <t>Holiday Blast #99</t>
  </si>
  <si>
    <t>Spring Sale #100</t>
  </si>
  <si>
    <t>Average of ROI (%)</t>
  </si>
  <si>
    <t>Sum of Revenue ($)</t>
  </si>
  <si>
    <t>Sum of Spend ($)</t>
  </si>
  <si>
    <t>Row Labels</t>
  </si>
  <si>
    <t>Sum of Impressions</t>
  </si>
  <si>
    <t>Sum of Budget ($)</t>
  </si>
  <si>
    <t>Sum of Clicks</t>
  </si>
  <si>
    <t>Sum of Conversion Rate (%)</t>
  </si>
  <si>
    <t>Sum of Cost per Conversion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</si>
</sst>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164" fontId="0" fillId="0" borderId="0" xfId="0" applyNumberFormat="1"/>
    <xf numFmtId="0" fontId="0" fillId="0" borderId="2" xfId="0" applyBorder="1"/>
    <xf numFmtId="0" fontId="0" fillId="0" borderId="3" xfId="0" applyBorder="1"/>
    <xf numFmtId="165" fontId="0" fillId="0" borderId="1" xfId="0" applyNumberFormat="1" applyBorder="1"/>
    <xf numFmtId="3" fontId="0" fillId="0" borderId="0" xfId="0" applyNumberFormat="1"/>
    <xf numFmtId="0" fontId="0" fillId="0" borderId="2" xfId="0" pivotButton="1" applyBorder="1"/>
    <xf numFmtId="0" fontId="0" fillId="0" borderId="2" xfId="0" applyBorder="1" applyAlignment="1">
      <alignment horizontal="left"/>
    </xf>
    <xf numFmtId="9" fontId="0" fillId="0" borderId="2" xfId="0" applyNumberFormat="1" applyBorder="1"/>
    <xf numFmtId="10" fontId="0" fillId="0" borderId="2" xfId="0" applyNumberFormat="1" applyBorder="1"/>
    <xf numFmtId="0" fontId="0" fillId="0" borderId="2" xfId="0" applyBorder="1" applyAlignment="1">
      <alignment horizontal="left" indent="1"/>
    </xf>
  </cellXfs>
  <cellStyles count="1">
    <cellStyle name="Normal" xfId="0" builtinId="0"/>
  </cellStyles>
  <dxfs count="51">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6" formatCode="0.0%"/>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6" formatCode="0.0%"/>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4" formatCode="0.00%"/>
    </dxf>
    <dxf>
      <numFmt numFmtId="13" formatCode="0%"/>
    </dxf>
    <dxf>
      <numFmt numFmtId="166"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089A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7 Marketing Campaign.xlsx]Pivot table!PivotTable4</c:name>
    <c:fmtId val="8"/>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Top 3 Channel Impressions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68520223754847"/>
          <c:y val="0.38055555555555554"/>
          <c:w val="0.74540494490694631"/>
          <c:h val="0.58144541142883466"/>
        </c:manualLayout>
      </c:layout>
      <c:barChart>
        <c:barDir val="bar"/>
        <c:grouping val="stacked"/>
        <c:varyColors val="0"/>
        <c:ser>
          <c:idx val="0"/>
          <c:order val="0"/>
          <c:tx>
            <c:strRef>
              <c:f>'Pivot table'!$B$13</c:f>
              <c:strCache>
                <c:ptCount val="1"/>
                <c:pt idx="0">
                  <c:v>Total</c:v>
                </c:pt>
              </c:strCache>
            </c:strRef>
          </c:tx>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table'!$A$14:$A$16</c:f>
              <c:strCache>
                <c:ptCount val="3"/>
                <c:pt idx="0">
                  <c:v>LinkedIn</c:v>
                </c:pt>
                <c:pt idx="1">
                  <c:v>Google Ads</c:v>
                </c:pt>
                <c:pt idx="2">
                  <c:v>Instagram</c:v>
                </c:pt>
              </c:strCache>
            </c:strRef>
          </c:cat>
          <c:val>
            <c:numRef>
              <c:f>'Pivot table'!$B$14:$B$16</c:f>
              <c:numCache>
                <c:formatCode>0%</c:formatCode>
                <c:ptCount val="3"/>
                <c:pt idx="0">
                  <c:v>0.31682945908010485</c:v>
                </c:pt>
                <c:pt idx="1">
                  <c:v>0.32314681286593927</c:v>
                </c:pt>
                <c:pt idx="2">
                  <c:v>0.36002372805395588</c:v>
                </c:pt>
              </c:numCache>
            </c:numRef>
          </c:val>
          <c:extLst>
            <c:ext xmlns:c16="http://schemas.microsoft.com/office/drawing/2014/chart" uri="{C3380CC4-5D6E-409C-BE32-E72D297353CC}">
              <c16:uniqueId val="{00000001-CADC-46FA-BA19-F12C298C2124}"/>
            </c:ext>
          </c:extLst>
        </c:ser>
        <c:dLbls>
          <c:dLblPos val="ctr"/>
          <c:showLegendKey val="0"/>
          <c:showVal val="1"/>
          <c:showCatName val="0"/>
          <c:showSerName val="0"/>
          <c:showPercent val="0"/>
          <c:showBubbleSize val="0"/>
        </c:dLbls>
        <c:gapWidth val="150"/>
        <c:overlap val="100"/>
        <c:axId val="421021672"/>
        <c:axId val="319488608"/>
      </c:barChart>
      <c:catAx>
        <c:axId val="42102167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488608"/>
        <c:crosses val="autoZero"/>
        <c:auto val="1"/>
        <c:lblAlgn val="ctr"/>
        <c:lblOffset val="100"/>
        <c:noMultiLvlLbl val="0"/>
      </c:catAx>
      <c:valAx>
        <c:axId val="319488608"/>
        <c:scaling>
          <c:orientation val="minMax"/>
        </c:scaling>
        <c:delete val="1"/>
        <c:axPos val="b"/>
        <c:numFmt formatCode="0%" sourceLinked="1"/>
        <c:majorTickMark val="out"/>
        <c:minorTickMark val="none"/>
        <c:tickLblPos val="nextTo"/>
        <c:crossAx val="421021672"/>
        <c:crosses val="autoZero"/>
        <c:crossBetween val="between"/>
      </c:valAx>
      <c:spPr>
        <a:noFill/>
        <a:ln>
          <a:noFill/>
        </a:ln>
        <a:effectLst/>
      </c:spPr>
    </c:plotArea>
    <c:plotVisOnly val="1"/>
    <c:dispBlanksAs val="zero"/>
    <c:showDLblsOverMax val="0"/>
    <c:extLst/>
  </c:chart>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solidFill>
        <a:schemeClr val="bg1">
          <a:lumMod val="6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7 Marketing Campaign.xlsx]Pivot table!PivotTable5</c:name>
    <c:fmtId val="3"/>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Bottom 3 Channel Impressions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68520223754847"/>
          <c:y val="0.38055555555555554"/>
          <c:w val="0.74540494490694631"/>
          <c:h val="0.58144541142883466"/>
        </c:manualLayout>
      </c:layout>
      <c:barChart>
        <c:barDir val="bar"/>
        <c:grouping val="stacked"/>
        <c:varyColors val="0"/>
        <c:ser>
          <c:idx val="0"/>
          <c:order val="0"/>
          <c:tx>
            <c:strRef>
              <c:f>'Pivot table'!$B$20</c:f>
              <c:strCache>
                <c:ptCount val="1"/>
                <c:pt idx="0">
                  <c:v>Total</c:v>
                </c:pt>
              </c:strCache>
            </c:strRef>
          </c:tx>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table'!$A$21:$A$23</c:f>
              <c:strCache>
                <c:ptCount val="3"/>
                <c:pt idx="0">
                  <c:v>Twitter</c:v>
                </c:pt>
                <c:pt idx="1">
                  <c:v>Email</c:v>
                </c:pt>
                <c:pt idx="2">
                  <c:v>Facebook Ads</c:v>
                </c:pt>
              </c:strCache>
            </c:strRef>
          </c:cat>
          <c:val>
            <c:numRef>
              <c:f>'Pivot table'!$B$21:$B$23</c:f>
              <c:numCache>
                <c:formatCode>0%</c:formatCode>
                <c:ptCount val="3"/>
                <c:pt idx="0">
                  <c:v>0.43340849614166749</c:v>
                </c:pt>
                <c:pt idx="1">
                  <c:v>0.3133171114170249</c:v>
                </c:pt>
                <c:pt idx="2">
                  <c:v>0.25327439244130767</c:v>
                </c:pt>
              </c:numCache>
            </c:numRef>
          </c:val>
          <c:extLst>
            <c:ext xmlns:c16="http://schemas.microsoft.com/office/drawing/2014/chart" uri="{C3380CC4-5D6E-409C-BE32-E72D297353CC}">
              <c16:uniqueId val="{00000004-EF47-4B25-B1A7-59FC8DFB06DD}"/>
            </c:ext>
          </c:extLst>
        </c:ser>
        <c:dLbls>
          <c:dLblPos val="ctr"/>
          <c:showLegendKey val="0"/>
          <c:showVal val="1"/>
          <c:showCatName val="0"/>
          <c:showSerName val="0"/>
          <c:showPercent val="0"/>
          <c:showBubbleSize val="0"/>
        </c:dLbls>
        <c:gapWidth val="150"/>
        <c:overlap val="100"/>
        <c:axId val="421021672"/>
        <c:axId val="319488608"/>
      </c:barChart>
      <c:catAx>
        <c:axId val="42102167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488608"/>
        <c:crosses val="autoZero"/>
        <c:auto val="1"/>
        <c:lblAlgn val="ctr"/>
        <c:lblOffset val="100"/>
        <c:noMultiLvlLbl val="0"/>
      </c:catAx>
      <c:valAx>
        <c:axId val="319488608"/>
        <c:scaling>
          <c:orientation val="minMax"/>
        </c:scaling>
        <c:delete val="1"/>
        <c:axPos val="b"/>
        <c:numFmt formatCode="0%" sourceLinked="1"/>
        <c:majorTickMark val="out"/>
        <c:minorTickMark val="none"/>
        <c:tickLblPos val="nextTo"/>
        <c:crossAx val="421021672"/>
        <c:crosses val="autoZero"/>
        <c:crossBetween val="between"/>
      </c:valAx>
      <c:spPr>
        <a:noFill/>
        <a:ln>
          <a:noFill/>
        </a:ln>
        <a:effectLst/>
      </c:spPr>
    </c:plotArea>
    <c:plotVisOnly val="1"/>
    <c:dispBlanksAs val="zero"/>
    <c:showDLblsOverMax val="0"/>
    <c:extLst/>
  </c:chart>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solidFill>
        <a:schemeClr val="bg1">
          <a:lumMod val="6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7 Marketing Campaign.xlsx]Pivot table!PivotTable9</c:name>
    <c:fmtId val="5"/>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Cost Per Conversion &amp; Conversion Rate </a:t>
            </a:r>
          </a:p>
        </c:rich>
      </c:tx>
      <c:layout>
        <c:manualLayout>
          <c:xMode val="edge"/>
          <c:yMode val="edge"/>
          <c:x val="0.22445237510778779"/>
          <c:y val="3.20977664353220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830252333566217E-2"/>
          <c:y val="0.2232651928124369"/>
          <c:w val="0.91520811697099014"/>
          <c:h val="0.37502372299616393"/>
        </c:manualLayout>
      </c:layout>
      <c:bar3DChart>
        <c:barDir val="col"/>
        <c:grouping val="clustered"/>
        <c:varyColors val="0"/>
        <c:ser>
          <c:idx val="0"/>
          <c:order val="0"/>
          <c:tx>
            <c:strRef>
              <c:f>'Pivot table'!$B$30</c:f>
              <c:strCache>
                <c:ptCount val="1"/>
                <c:pt idx="0">
                  <c:v>Sum of Cost per Conversion ($)</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table'!$A$31:$A$37</c:f>
              <c:strCache>
                <c:ptCount val="7"/>
                <c:pt idx="0">
                  <c:v>Email</c:v>
                </c:pt>
                <c:pt idx="1">
                  <c:v>Facebook Ads</c:v>
                </c:pt>
                <c:pt idx="2">
                  <c:v>Google Ads</c:v>
                </c:pt>
                <c:pt idx="3">
                  <c:v>Instagram</c:v>
                </c:pt>
                <c:pt idx="4">
                  <c:v>LinkedIn</c:v>
                </c:pt>
                <c:pt idx="5">
                  <c:v>Twitter</c:v>
                </c:pt>
                <c:pt idx="6">
                  <c:v>YouTube</c:v>
                </c:pt>
              </c:strCache>
            </c:strRef>
          </c:cat>
          <c:val>
            <c:numRef>
              <c:f>'Pivot table'!$B$31:$B$37</c:f>
              <c:numCache>
                <c:formatCode>0.00%</c:formatCode>
                <c:ptCount val="7"/>
                <c:pt idx="0">
                  <c:v>0.13192513132918374</c:v>
                </c:pt>
                <c:pt idx="1">
                  <c:v>0.12234582615989052</c:v>
                </c:pt>
                <c:pt idx="2">
                  <c:v>6.4362336114421922E-2</c:v>
                </c:pt>
                <c:pt idx="3">
                  <c:v>0.12898953780956163</c:v>
                </c:pt>
                <c:pt idx="4">
                  <c:v>0.35432393060521788</c:v>
                </c:pt>
                <c:pt idx="5">
                  <c:v>5.3635280095351602E-2</c:v>
                </c:pt>
                <c:pt idx="6">
                  <c:v>0.14441795788637268</c:v>
                </c:pt>
              </c:numCache>
            </c:numRef>
          </c:val>
          <c:extLst>
            <c:ext xmlns:c16="http://schemas.microsoft.com/office/drawing/2014/chart" uri="{C3380CC4-5D6E-409C-BE32-E72D297353CC}">
              <c16:uniqueId val="{00000000-B1CD-4BAD-B01B-8202DEAFE834}"/>
            </c:ext>
          </c:extLst>
        </c:ser>
        <c:ser>
          <c:idx val="1"/>
          <c:order val="1"/>
          <c:tx>
            <c:strRef>
              <c:f>'Pivot table'!$C$30</c:f>
              <c:strCache>
                <c:ptCount val="1"/>
                <c:pt idx="0">
                  <c:v>Sum of Conversion Rate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table'!$A$31:$A$37</c:f>
              <c:strCache>
                <c:ptCount val="7"/>
                <c:pt idx="0">
                  <c:v>Email</c:v>
                </c:pt>
                <c:pt idx="1">
                  <c:v>Facebook Ads</c:v>
                </c:pt>
                <c:pt idx="2">
                  <c:v>Google Ads</c:v>
                </c:pt>
                <c:pt idx="3">
                  <c:v>Instagram</c:v>
                </c:pt>
                <c:pt idx="4">
                  <c:v>LinkedIn</c:v>
                </c:pt>
                <c:pt idx="5">
                  <c:v>Twitter</c:v>
                </c:pt>
                <c:pt idx="6">
                  <c:v>YouTube</c:v>
                </c:pt>
              </c:strCache>
            </c:strRef>
          </c:cat>
          <c:val>
            <c:numRef>
              <c:f>'Pivot table'!$C$31:$C$37</c:f>
              <c:numCache>
                <c:formatCode>0.00%</c:formatCode>
                <c:ptCount val="7"/>
                <c:pt idx="0">
                  <c:v>0.12586502183488907</c:v>
                </c:pt>
                <c:pt idx="1">
                  <c:v>6.7326874503632839E-2</c:v>
                </c:pt>
                <c:pt idx="2">
                  <c:v>0.12374999736675242</c:v>
                </c:pt>
                <c:pt idx="3">
                  <c:v>0.24034598766797485</c:v>
                </c:pt>
                <c:pt idx="4">
                  <c:v>0.15471488248342632</c:v>
                </c:pt>
                <c:pt idx="5">
                  <c:v>0.14536790682095391</c:v>
                </c:pt>
                <c:pt idx="6">
                  <c:v>0.14262932932237063</c:v>
                </c:pt>
              </c:numCache>
            </c:numRef>
          </c:val>
          <c:extLst>
            <c:ext xmlns:c16="http://schemas.microsoft.com/office/drawing/2014/chart" uri="{C3380CC4-5D6E-409C-BE32-E72D297353CC}">
              <c16:uniqueId val="{00000001-B1CD-4BAD-B01B-8202DEAFE834}"/>
            </c:ext>
          </c:extLst>
        </c:ser>
        <c:dLbls>
          <c:showLegendKey val="0"/>
          <c:showVal val="0"/>
          <c:showCatName val="0"/>
          <c:showSerName val="0"/>
          <c:showPercent val="0"/>
          <c:showBubbleSize val="0"/>
        </c:dLbls>
        <c:gapWidth val="150"/>
        <c:shape val="box"/>
        <c:axId val="397727640"/>
        <c:axId val="403570056"/>
        <c:axId val="0"/>
      </c:bar3DChart>
      <c:catAx>
        <c:axId val="397727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3570056"/>
        <c:crosses val="autoZero"/>
        <c:auto val="1"/>
        <c:lblAlgn val="ctr"/>
        <c:lblOffset val="100"/>
        <c:noMultiLvlLbl val="0"/>
      </c:catAx>
      <c:valAx>
        <c:axId val="403570056"/>
        <c:scaling>
          <c:orientation val="minMax"/>
        </c:scaling>
        <c:delete val="1"/>
        <c:axPos val="l"/>
        <c:numFmt formatCode="0.00%" sourceLinked="1"/>
        <c:majorTickMark val="none"/>
        <c:minorTickMark val="none"/>
        <c:tickLblPos val="nextTo"/>
        <c:crossAx val="397727640"/>
        <c:crosses val="autoZero"/>
        <c:crossBetween val="between"/>
      </c:valAx>
      <c:spPr>
        <a:noFill/>
        <a:ln>
          <a:noFill/>
        </a:ln>
        <a:effectLst/>
      </c:spPr>
    </c:plotArea>
    <c:legend>
      <c:legendPos val="b"/>
      <c:layout>
        <c:manualLayout>
          <c:xMode val="edge"/>
          <c:yMode val="edge"/>
          <c:x val="5.0591589720349703E-2"/>
          <c:y val="0.89182616596002418"/>
          <c:w val="0.89881682055930057"/>
          <c:h val="0.108173834039975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solidFill>
        <a:schemeClr val="bg1">
          <a:lumMod val="6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7 Marketing Campaign.xlsx]Pivot table!PivotTable10</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Channels</a:t>
            </a:r>
            <a:r>
              <a:rPr lang="en-US" baseline="0"/>
              <a:t> Clicks in Top 5 Campaign </a:t>
            </a:r>
            <a:endParaRPr lang="en-US"/>
          </a:p>
        </c:rich>
      </c:tx>
      <c:layout>
        <c:manualLayout>
          <c:xMode val="edge"/>
          <c:yMode val="edge"/>
          <c:x val="0.15578107424071991"/>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2873547056617927E-2"/>
          <c:y val="0.19749753575340559"/>
          <c:w val="0.96948942155711204"/>
          <c:h val="0.45252624366778993"/>
        </c:manualLayout>
      </c:layout>
      <c:bar3DChart>
        <c:barDir val="col"/>
        <c:grouping val="clustered"/>
        <c:varyColors val="0"/>
        <c:ser>
          <c:idx val="0"/>
          <c:order val="0"/>
          <c:tx>
            <c:strRef>
              <c:f>'Pivot table'!$B$39</c:f>
              <c:strCache>
                <c:ptCount val="1"/>
                <c:pt idx="0">
                  <c:v>Total</c:v>
                </c:pt>
              </c:strCache>
            </c:strRef>
          </c:tx>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'Pivot table'!$A$40:$A$49</c:f>
              <c:multiLvlStrCache>
                <c:ptCount val="5"/>
                <c:lvl>
                  <c:pt idx="0">
                    <c:v>Instagram</c:v>
                  </c:pt>
                  <c:pt idx="1">
                    <c:v>YouTube</c:v>
                  </c:pt>
                  <c:pt idx="2">
                    <c:v>YouTube</c:v>
                  </c:pt>
                  <c:pt idx="3">
                    <c:v>LinkedIn</c:v>
                  </c:pt>
                  <c:pt idx="4">
                    <c:v>Facebook Ads</c:v>
                  </c:pt>
                </c:lvl>
                <c:lvl>
                  <c:pt idx="0">
                    <c:v>Holiday Blast #99</c:v>
                  </c:pt>
                  <c:pt idx="1">
                    <c:v>New Product #61</c:v>
                  </c:pt>
                  <c:pt idx="2">
                    <c:v>Spring Sale #16</c:v>
                  </c:pt>
                  <c:pt idx="3">
                    <c:v>Spring Sale #81</c:v>
                  </c:pt>
                  <c:pt idx="4">
                    <c:v>Summer Launch #45</c:v>
                  </c:pt>
                </c:lvl>
              </c:multiLvlStrCache>
            </c:multiLvlStrRef>
          </c:cat>
          <c:val>
            <c:numRef>
              <c:f>'Pivot table'!$B$40:$B$49</c:f>
              <c:numCache>
                <c:formatCode>0.00%</c:formatCode>
                <c:ptCount val="5"/>
                <c:pt idx="0">
                  <c:v>0.19025402038988184</c:v>
                </c:pt>
                <c:pt idx="1">
                  <c:v>0.19871603463720514</c:v>
                </c:pt>
                <c:pt idx="2">
                  <c:v>0.22843172802115772</c:v>
                </c:pt>
                <c:pt idx="3">
                  <c:v>0.1912617839013778</c:v>
                </c:pt>
                <c:pt idx="4">
                  <c:v>0.19133643305037751</c:v>
                </c:pt>
              </c:numCache>
            </c:numRef>
          </c:val>
          <c:extLst>
            <c:ext xmlns:c16="http://schemas.microsoft.com/office/drawing/2014/chart" uri="{C3380CC4-5D6E-409C-BE32-E72D297353CC}">
              <c16:uniqueId val="{00000000-3B43-40D7-B4A3-06E49154D644}"/>
            </c:ext>
          </c:extLst>
        </c:ser>
        <c:dLbls>
          <c:showLegendKey val="0"/>
          <c:showVal val="1"/>
          <c:showCatName val="0"/>
          <c:showSerName val="0"/>
          <c:showPercent val="0"/>
          <c:showBubbleSize val="0"/>
        </c:dLbls>
        <c:gapWidth val="150"/>
        <c:shape val="box"/>
        <c:axId val="656207304"/>
        <c:axId val="656210184"/>
        <c:axId val="0"/>
      </c:bar3DChart>
      <c:catAx>
        <c:axId val="656207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210184"/>
        <c:crosses val="autoZero"/>
        <c:auto val="1"/>
        <c:lblAlgn val="ctr"/>
        <c:lblOffset val="100"/>
        <c:noMultiLvlLbl val="0"/>
      </c:catAx>
      <c:valAx>
        <c:axId val="656210184"/>
        <c:scaling>
          <c:orientation val="minMax"/>
        </c:scaling>
        <c:delete val="1"/>
        <c:axPos val="l"/>
        <c:numFmt formatCode="0.00%" sourceLinked="1"/>
        <c:majorTickMark val="none"/>
        <c:minorTickMark val="none"/>
        <c:tickLblPos val="nextTo"/>
        <c:crossAx val="656207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solidFill>
        <a:schemeClr val="bg1">
          <a:lumMod val="6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7 Marketing Campaign.xlsx]Pivot table!PivotTable12</c:name>
    <c:fmtId val="8"/>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Revenue by Top 3 Campaign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37910731664159958"/>
          <c:y val="0.35927921114104189"/>
          <c:w val="0.2417856616237577"/>
          <c:h val="0.4391619471647904"/>
        </c:manualLayout>
      </c:layout>
      <c:pieChart>
        <c:varyColors val="1"/>
        <c:ser>
          <c:idx val="0"/>
          <c:order val="0"/>
          <c:tx>
            <c:strRef>
              <c:f>'Pivot table'!$B$53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F6BC-4F24-9B8E-26843503D213}"/>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F6BC-4F24-9B8E-26843503D213}"/>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F6BC-4F24-9B8E-26843503D2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table'!$A$54:$A$56</c:f>
              <c:strCache>
                <c:ptCount val="3"/>
                <c:pt idx="0">
                  <c:v>Fall Promo #93</c:v>
                </c:pt>
                <c:pt idx="1">
                  <c:v>Holiday Blast #94</c:v>
                </c:pt>
                <c:pt idx="2">
                  <c:v>New Product #15</c:v>
                </c:pt>
              </c:strCache>
            </c:strRef>
          </c:cat>
          <c:val>
            <c:numRef>
              <c:f>'Pivot table'!$B$54:$B$56</c:f>
              <c:numCache>
                <c:formatCode>0.00%</c:formatCode>
                <c:ptCount val="3"/>
                <c:pt idx="0">
                  <c:v>0.29172317269356202</c:v>
                </c:pt>
                <c:pt idx="1">
                  <c:v>0.32272967043906281</c:v>
                </c:pt>
                <c:pt idx="2">
                  <c:v>0.38554715686737512</c:v>
                </c:pt>
              </c:numCache>
            </c:numRef>
          </c:val>
          <c:extLst>
            <c:ext xmlns:c16="http://schemas.microsoft.com/office/drawing/2014/chart" uri="{C3380CC4-5D6E-409C-BE32-E72D297353CC}">
              <c16:uniqueId val="{00000016-F6BC-4F24-9B8E-26843503D21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solidFill>
        <a:schemeClr val="bg1">
          <a:lumMod val="6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7 Marketing Campaign.xlsx]Pivot table!PivotTable14</c:name>
    <c:fmtId val="14"/>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Revenue</a:t>
            </a:r>
            <a:r>
              <a:rPr lang="en-US" baseline="0">
                <a:solidFill>
                  <a:schemeClr val="bg1"/>
                </a:solidFill>
              </a:rPr>
              <a:t> by Bottom 3 Campaign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37910731664159958"/>
          <c:y val="0.35927921114104189"/>
          <c:w val="0.2417856616237577"/>
          <c:h val="0.4391619471647904"/>
        </c:manualLayout>
      </c:layout>
      <c:pieChart>
        <c:varyColors val="1"/>
        <c:ser>
          <c:idx val="0"/>
          <c:order val="0"/>
          <c:tx>
            <c:strRef>
              <c:f>'Pivot table'!$B$59</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BB5-495C-A24C-CEDED0D08C60}"/>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BB5-495C-A24C-CEDED0D08C60}"/>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BB5-495C-A24C-CEDED0D08C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table'!$A$60:$A$62</c:f>
              <c:strCache>
                <c:ptCount val="3"/>
                <c:pt idx="0">
                  <c:v>New Product #8</c:v>
                </c:pt>
                <c:pt idx="1">
                  <c:v>Spring Sale #9</c:v>
                </c:pt>
                <c:pt idx="2">
                  <c:v>Summer Launch #43</c:v>
                </c:pt>
              </c:strCache>
            </c:strRef>
          </c:cat>
          <c:val>
            <c:numRef>
              <c:f>'Pivot table'!$B$60:$B$62</c:f>
              <c:numCache>
                <c:formatCode>0.00%</c:formatCode>
                <c:ptCount val="3"/>
                <c:pt idx="0">
                  <c:v>0.50476127001034288</c:v>
                </c:pt>
                <c:pt idx="1">
                  <c:v>0.28394027156680895</c:v>
                </c:pt>
                <c:pt idx="2">
                  <c:v>0.21129845842284825</c:v>
                </c:pt>
              </c:numCache>
            </c:numRef>
          </c:val>
          <c:extLst>
            <c:ext xmlns:c16="http://schemas.microsoft.com/office/drawing/2014/chart" uri="{C3380CC4-5D6E-409C-BE32-E72D297353CC}">
              <c16:uniqueId val="{0000000E-BBB5-495C-A24C-CEDED0D08C6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a:ln>
      <a:solidFill>
        <a:schemeClr val="bg1">
          <a:lumMod val="6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4.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svg"/><Relationship Id="rId15" Type="http://schemas.openxmlformats.org/officeDocument/2006/relationships/chart" Target="../charts/chart6.xml"/><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5</xdr:row>
      <xdr:rowOff>104775</xdr:rowOff>
    </xdr:from>
    <xdr:to>
      <xdr:col>19</xdr:col>
      <xdr:colOff>0</xdr:colOff>
      <xdr:row>12</xdr:row>
      <xdr:rowOff>142875</xdr:rowOff>
    </xdr:to>
    <mc:AlternateContent xmlns:mc="http://schemas.openxmlformats.org/markup-compatibility/2006" xmlns:tsle="http://schemas.microsoft.com/office/drawing/2012/timeslicer">
      <mc:Choice Requires="tsle">
        <xdr:graphicFrame macro="">
          <xdr:nvGraphicFramePr>
            <xdr:cNvPr id="5" name="Start Date">
              <a:extLst>
                <a:ext uri="{FF2B5EF4-FFF2-40B4-BE49-F238E27FC236}">
                  <a16:creationId xmlns:a16="http://schemas.microsoft.com/office/drawing/2014/main" id="{19C84963-3721-2C4E-8C34-B7864B8713CA}"/>
                </a:ext>
              </a:extLst>
            </xdr:cNvPr>
            <xdr:cNvGraphicFramePr/>
          </xdr:nvGraphicFramePr>
          <xdr:xfrm>
            <a:off x="0" y="0"/>
            <a:ext cx="0" cy="0"/>
          </xdr:xfrm>
          <a:graphic>
            <a:graphicData uri="http://schemas.microsoft.com/office/drawing/2012/timeslicer">
              <tsle:timeslicer name="Start Date"/>
            </a:graphicData>
          </a:graphic>
        </xdr:graphicFrame>
      </mc:Choice>
      <mc:Fallback xmlns="">
        <xdr:sp macro="" textlink="">
          <xdr:nvSpPr>
            <xdr:cNvPr id="0" name=""/>
            <xdr:cNvSpPr>
              <a:spLocks noTextEdit="1"/>
            </xdr:cNvSpPr>
          </xdr:nvSpPr>
          <xdr:spPr>
            <a:xfrm>
              <a:off x="5495925" y="10572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542925</xdr:colOff>
      <xdr:row>12</xdr:row>
      <xdr:rowOff>95250</xdr:rowOff>
    </xdr:from>
    <xdr:to>
      <xdr:col>21</xdr:col>
      <xdr:colOff>133350</xdr:colOff>
      <xdr:row>19</xdr:row>
      <xdr:rowOff>133350</xdr:rowOff>
    </xdr:to>
    <mc:AlternateContent xmlns:mc="http://schemas.openxmlformats.org/markup-compatibility/2006" xmlns:tsle="http://schemas.microsoft.com/office/drawing/2012/timeslicer">
      <mc:Choice Requires="tsle">
        <xdr:graphicFrame macro="">
          <xdr:nvGraphicFramePr>
            <xdr:cNvPr id="6" name="End Date">
              <a:extLst>
                <a:ext uri="{FF2B5EF4-FFF2-40B4-BE49-F238E27FC236}">
                  <a16:creationId xmlns:a16="http://schemas.microsoft.com/office/drawing/2014/main" id="{FD14E556-3C31-C610-D248-48D27EE8609A}"/>
                </a:ext>
              </a:extLst>
            </xdr:cNvPr>
            <xdr:cNvGraphicFramePr/>
          </xdr:nvGraphicFramePr>
          <xdr:xfrm>
            <a:off x="0" y="0"/>
            <a:ext cx="0" cy="0"/>
          </xdr:xfrm>
          <a:graphic>
            <a:graphicData uri="http://schemas.microsoft.com/office/drawing/2012/timeslicer">
              <tsle:timeslicer name="End Date"/>
            </a:graphicData>
          </a:graphic>
        </xdr:graphicFrame>
      </mc:Choice>
      <mc:Fallback xmlns="">
        <xdr:sp macro="" textlink="">
          <xdr:nvSpPr>
            <xdr:cNvPr id="0" name=""/>
            <xdr:cNvSpPr>
              <a:spLocks noTextEdit="1"/>
            </xdr:cNvSpPr>
          </xdr:nvSpPr>
          <xdr:spPr>
            <a:xfrm>
              <a:off x="7562850" y="23812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0</xdr:row>
      <xdr:rowOff>76200</xdr:rowOff>
    </xdr:from>
    <xdr:to>
      <xdr:col>21</xdr:col>
      <xdr:colOff>438150</xdr:colOff>
      <xdr:row>2</xdr:row>
      <xdr:rowOff>95250</xdr:rowOff>
    </xdr:to>
    <xdr:sp macro="" textlink="">
      <xdr:nvSpPr>
        <xdr:cNvPr id="2" name="Rectangle: Rounded Corners 1">
          <a:extLst>
            <a:ext uri="{FF2B5EF4-FFF2-40B4-BE49-F238E27FC236}">
              <a16:creationId xmlns:a16="http://schemas.microsoft.com/office/drawing/2014/main" id="{39EC4283-82FD-AD2C-8626-489D9E61BEE8}"/>
            </a:ext>
          </a:extLst>
        </xdr:cNvPr>
        <xdr:cNvSpPr/>
      </xdr:nvSpPr>
      <xdr:spPr>
        <a:xfrm>
          <a:off x="180975" y="76200"/>
          <a:ext cx="12230100" cy="400050"/>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2000" kern="1200">
              <a:latin typeface="Arial Rounded MT Bold" panose="020F0704030504030204" pitchFamily="34" charset="0"/>
            </a:rPr>
            <a:t>MARKETING CAMPAIGN DATA ANALYSIS</a:t>
          </a:r>
        </a:p>
      </xdr:txBody>
    </xdr:sp>
    <xdr:clientData/>
  </xdr:twoCellAnchor>
  <xdr:twoCellAnchor editAs="oneCell">
    <xdr:from>
      <xdr:col>1</xdr:col>
      <xdr:colOff>314325</xdr:colOff>
      <xdr:row>2</xdr:row>
      <xdr:rowOff>159259</xdr:rowOff>
    </xdr:from>
    <xdr:to>
      <xdr:col>2</xdr:col>
      <xdr:colOff>428625</xdr:colOff>
      <xdr:row>6</xdr:row>
      <xdr:rowOff>47625</xdr:rowOff>
    </xdr:to>
    <xdr:pic>
      <xdr:nvPicPr>
        <xdr:cNvPr id="8" name="Picture 7" descr="Digital marketing design Royalty Free Vector Image">
          <a:extLst>
            <a:ext uri="{FF2B5EF4-FFF2-40B4-BE49-F238E27FC236}">
              <a16:creationId xmlns:a16="http://schemas.microsoft.com/office/drawing/2014/main" id="{417D3EFC-8E09-B56C-42EC-C5C7AC71E73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4502"/>
        <a:stretch/>
      </xdr:blipFill>
      <xdr:spPr bwMode="auto">
        <a:xfrm>
          <a:off x="314325" y="540259"/>
          <a:ext cx="723900" cy="650366"/>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3</xdr:col>
      <xdr:colOff>200025</xdr:colOff>
      <xdr:row>3</xdr:row>
      <xdr:rowOff>9524</xdr:rowOff>
    </xdr:from>
    <xdr:to>
      <xdr:col>5</xdr:col>
      <xdr:colOff>571500</xdr:colOff>
      <xdr:row>6</xdr:row>
      <xdr:rowOff>152400</xdr:rowOff>
    </xdr:to>
    <xdr:sp macro="" textlink="">
      <xdr:nvSpPr>
        <xdr:cNvPr id="9" name="Rectangle: Rounded Corners 8">
          <a:extLst>
            <a:ext uri="{FF2B5EF4-FFF2-40B4-BE49-F238E27FC236}">
              <a16:creationId xmlns:a16="http://schemas.microsoft.com/office/drawing/2014/main" id="{40C21515-4B56-4868-B7B6-0240A3D24A2C}"/>
            </a:ext>
          </a:extLst>
        </xdr:cNvPr>
        <xdr:cNvSpPr/>
      </xdr:nvSpPr>
      <xdr:spPr>
        <a:xfrm>
          <a:off x="1419225" y="581024"/>
          <a:ext cx="1590675" cy="714376"/>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endParaRPr lang="en-US" sz="2000" kern="1200">
            <a:latin typeface="Arial Rounded MT Bold" panose="020F0704030504030204" pitchFamily="34" charset="0"/>
          </a:endParaRPr>
        </a:p>
      </xdr:txBody>
    </xdr:sp>
    <xdr:clientData/>
  </xdr:twoCellAnchor>
  <xdr:twoCellAnchor>
    <xdr:from>
      <xdr:col>3</xdr:col>
      <xdr:colOff>409575</xdr:colOff>
      <xdr:row>3</xdr:row>
      <xdr:rowOff>66675</xdr:rowOff>
    </xdr:from>
    <xdr:to>
      <xdr:col>6</xdr:col>
      <xdr:colOff>285750</xdr:colOff>
      <xdr:row>4</xdr:row>
      <xdr:rowOff>180976</xdr:rowOff>
    </xdr:to>
    <xdr:sp macro="" textlink="'Pivot table'!B3">
      <xdr:nvSpPr>
        <xdr:cNvPr id="11" name="TextBox 10">
          <a:extLst>
            <a:ext uri="{FF2B5EF4-FFF2-40B4-BE49-F238E27FC236}">
              <a16:creationId xmlns:a16="http://schemas.microsoft.com/office/drawing/2014/main" id="{474B2FA7-9174-F81B-CFEE-D4EEA888CF31}"/>
            </a:ext>
          </a:extLst>
        </xdr:cNvPr>
        <xdr:cNvSpPr txBox="1"/>
      </xdr:nvSpPr>
      <xdr:spPr>
        <a:xfrm>
          <a:off x="1628775" y="638175"/>
          <a:ext cx="1704975"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430F19-E01E-43D9-8DF5-7E460B9D55B2}" type="TxLink">
            <a:rPr lang="en-US" sz="1800" b="1" i="0" u="none" strike="noStrike" kern="1200">
              <a:solidFill>
                <a:schemeClr val="bg1"/>
              </a:solidFill>
              <a:latin typeface="Calibri"/>
              <a:cs typeface="Calibri"/>
            </a:rPr>
            <a:pPr algn="ctr"/>
            <a:t>14,774</a:t>
          </a:fld>
          <a:endParaRPr lang="en-US" sz="1800" b="1" kern="1200">
            <a:solidFill>
              <a:schemeClr val="bg1"/>
            </a:solidFill>
          </a:endParaRPr>
        </a:p>
      </xdr:txBody>
    </xdr:sp>
    <xdr:clientData/>
  </xdr:twoCellAnchor>
  <xdr:twoCellAnchor editAs="oneCell">
    <xdr:from>
      <xdr:col>19</xdr:col>
      <xdr:colOff>66676</xdr:colOff>
      <xdr:row>2</xdr:row>
      <xdr:rowOff>180976</xdr:rowOff>
    </xdr:from>
    <xdr:to>
      <xdr:col>21</xdr:col>
      <xdr:colOff>504826</xdr:colOff>
      <xdr:row>15</xdr:row>
      <xdr:rowOff>0</xdr:rowOff>
    </xdr:to>
    <mc:AlternateContent xmlns:mc="http://schemas.openxmlformats.org/markup-compatibility/2006">
      <mc:Choice xmlns:a14="http://schemas.microsoft.com/office/drawing/2010/main" Requires="a14">
        <xdr:graphicFrame macro="">
          <xdr:nvGraphicFramePr>
            <xdr:cNvPr id="12" name="Channel">
              <a:extLst>
                <a:ext uri="{FF2B5EF4-FFF2-40B4-BE49-F238E27FC236}">
                  <a16:creationId xmlns:a16="http://schemas.microsoft.com/office/drawing/2014/main" id="{38D4ED68-EB2F-48D4-84DC-C0ED70B0C1B8}"/>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10991851" y="561976"/>
              <a:ext cx="1657350" cy="2295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390525</xdr:colOff>
      <xdr:row>4</xdr:row>
      <xdr:rowOff>180976</xdr:rowOff>
    </xdr:from>
    <xdr:to>
      <xdr:col>6</xdr:col>
      <xdr:colOff>323850</xdr:colOff>
      <xdr:row>6</xdr:row>
      <xdr:rowOff>85726</xdr:rowOff>
    </xdr:to>
    <xdr:sp macro="" textlink="'Pivot table'!B3">
      <xdr:nvSpPr>
        <xdr:cNvPr id="13" name="TextBox 12">
          <a:extLst>
            <a:ext uri="{FF2B5EF4-FFF2-40B4-BE49-F238E27FC236}">
              <a16:creationId xmlns:a16="http://schemas.microsoft.com/office/drawing/2014/main" id="{EC8FA148-F065-45BA-8681-D3C84C139602}"/>
            </a:ext>
          </a:extLst>
        </xdr:cNvPr>
        <xdr:cNvSpPr txBox="1"/>
      </xdr:nvSpPr>
      <xdr:spPr>
        <a:xfrm>
          <a:off x="1609725" y="942976"/>
          <a:ext cx="1762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kern="1200">
              <a:solidFill>
                <a:srgbClr val="00B0F0"/>
              </a:solidFill>
            </a:rPr>
            <a:t>Avg</a:t>
          </a:r>
          <a:r>
            <a:rPr lang="en-US" sz="1400" b="1" i="0" kern="1200" baseline="0">
              <a:solidFill>
                <a:srgbClr val="00B0F0"/>
              </a:solidFill>
            </a:rPr>
            <a:t> of ROI</a:t>
          </a:r>
          <a:endParaRPr lang="en-US" sz="1400" b="1" i="0" kern="1200">
            <a:solidFill>
              <a:srgbClr val="00B0F0"/>
            </a:solidFill>
          </a:endParaRPr>
        </a:p>
      </xdr:txBody>
    </xdr:sp>
    <xdr:clientData/>
  </xdr:twoCellAnchor>
  <xdr:twoCellAnchor>
    <xdr:from>
      <xdr:col>6</xdr:col>
      <xdr:colOff>457200</xdr:colOff>
      <xdr:row>2</xdr:row>
      <xdr:rowOff>190499</xdr:rowOff>
    </xdr:from>
    <xdr:to>
      <xdr:col>10</xdr:col>
      <xdr:colOff>266700</xdr:colOff>
      <xdr:row>6</xdr:row>
      <xdr:rowOff>171451</xdr:rowOff>
    </xdr:to>
    <xdr:sp macro="" textlink="">
      <xdr:nvSpPr>
        <xdr:cNvPr id="14" name="Rectangle: Rounded Corners 13">
          <a:extLst>
            <a:ext uri="{FF2B5EF4-FFF2-40B4-BE49-F238E27FC236}">
              <a16:creationId xmlns:a16="http://schemas.microsoft.com/office/drawing/2014/main" id="{5806FF66-E994-474C-A37D-C64B4501780D}"/>
            </a:ext>
          </a:extLst>
        </xdr:cNvPr>
        <xdr:cNvSpPr/>
      </xdr:nvSpPr>
      <xdr:spPr>
        <a:xfrm>
          <a:off x="3505200" y="571499"/>
          <a:ext cx="2028825" cy="742952"/>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endParaRPr lang="en-US" sz="2000" kern="1200">
            <a:latin typeface="Arial Rounded MT Bold" panose="020F0704030504030204" pitchFamily="34" charset="0"/>
          </a:endParaRPr>
        </a:p>
      </xdr:txBody>
    </xdr:sp>
    <xdr:clientData/>
  </xdr:twoCellAnchor>
  <xdr:twoCellAnchor>
    <xdr:from>
      <xdr:col>7</xdr:col>
      <xdr:colOff>304800</xdr:colOff>
      <xdr:row>3</xdr:row>
      <xdr:rowOff>47625</xdr:rowOff>
    </xdr:from>
    <xdr:to>
      <xdr:col>10</xdr:col>
      <xdr:colOff>257175</xdr:colOff>
      <xdr:row>4</xdr:row>
      <xdr:rowOff>161926</xdr:rowOff>
    </xdr:to>
    <xdr:sp macro="" textlink="'Pivot table'!B6">
      <xdr:nvSpPr>
        <xdr:cNvPr id="17" name="TextBox 16">
          <a:extLst>
            <a:ext uri="{FF2B5EF4-FFF2-40B4-BE49-F238E27FC236}">
              <a16:creationId xmlns:a16="http://schemas.microsoft.com/office/drawing/2014/main" id="{93E2EF2D-4831-4AF4-8382-B8C39CBE2C31}"/>
            </a:ext>
          </a:extLst>
        </xdr:cNvPr>
        <xdr:cNvSpPr txBox="1"/>
      </xdr:nvSpPr>
      <xdr:spPr>
        <a:xfrm>
          <a:off x="2743200" y="619125"/>
          <a:ext cx="1562100"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BE91EE2-7974-4623-9B9A-175B7A3B4393}" type="TxLink">
            <a:rPr lang="en-US" sz="1800" b="1" i="0" u="none" strike="noStrike" kern="1200">
              <a:solidFill>
                <a:schemeClr val="bg1"/>
              </a:solidFill>
              <a:latin typeface="Calibri"/>
              <a:cs typeface="Calibri"/>
            </a:rPr>
            <a:pPr algn="ctr"/>
            <a:t>60,868,054</a:t>
          </a:fld>
          <a:endParaRPr lang="en-US" sz="3200" b="1" kern="1200">
            <a:solidFill>
              <a:schemeClr val="bg1"/>
            </a:solidFill>
          </a:endParaRPr>
        </a:p>
      </xdr:txBody>
    </xdr:sp>
    <xdr:clientData/>
  </xdr:twoCellAnchor>
  <xdr:twoCellAnchor>
    <xdr:from>
      <xdr:col>7</xdr:col>
      <xdr:colOff>314324</xdr:colOff>
      <xdr:row>5</xdr:row>
      <xdr:rowOff>19049</xdr:rowOff>
    </xdr:from>
    <xdr:to>
      <xdr:col>10</xdr:col>
      <xdr:colOff>276224</xdr:colOff>
      <xdr:row>6</xdr:row>
      <xdr:rowOff>142874</xdr:rowOff>
    </xdr:to>
    <xdr:sp macro="" textlink="'Pivot table'!B3">
      <xdr:nvSpPr>
        <xdr:cNvPr id="18" name="TextBox 17">
          <a:extLst>
            <a:ext uri="{FF2B5EF4-FFF2-40B4-BE49-F238E27FC236}">
              <a16:creationId xmlns:a16="http://schemas.microsoft.com/office/drawing/2014/main" id="{FA44E509-F3CE-4385-B666-6919380D44A4}"/>
            </a:ext>
          </a:extLst>
        </xdr:cNvPr>
        <xdr:cNvSpPr txBox="1"/>
      </xdr:nvSpPr>
      <xdr:spPr>
        <a:xfrm>
          <a:off x="2752724" y="971549"/>
          <a:ext cx="15716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kern="1200">
              <a:solidFill>
                <a:srgbClr val="00B0F0"/>
              </a:solidFill>
            </a:rPr>
            <a:t>Sum</a:t>
          </a:r>
          <a:r>
            <a:rPr lang="en-US" sz="1400" b="1" i="0" kern="1200" baseline="0">
              <a:solidFill>
                <a:srgbClr val="00B0F0"/>
              </a:solidFill>
            </a:rPr>
            <a:t> of Revenue</a:t>
          </a:r>
          <a:endParaRPr lang="en-US" sz="1400" b="1" i="0" kern="1200">
            <a:solidFill>
              <a:srgbClr val="00B0F0"/>
            </a:solidFill>
          </a:endParaRPr>
        </a:p>
      </xdr:txBody>
    </xdr:sp>
    <xdr:clientData/>
  </xdr:twoCellAnchor>
  <xdr:twoCellAnchor>
    <xdr:from>
      <xdr:col>11</xdr:col>
      <xdr:colOff>200025</xdr:colOff>
      <xdr:row>3</xdr:row>
      <xdr:rowOff>9524</xdr:rowOff>
    </xdr:from>
    <xdr:to>
      <xdr:col>14</xdr:col>
      <xdr:colOff>190500</xdr:colOff>
      <xdr:row>6</xdr:row>
      <xdr:rowOff>152400</xdr:rowOff>
    </xdr:to>
    <xdr:sp macro="" textlink="">
      <xdr:nvSpPr>
        <xdr:cNvPr id="19" name="Rectangle: Rounded Corners 18">
          <a:extLst>
            <a:ext uri="{FF2B5EF4-FFF2-40B4-BE49-F238E27FC236}">
              <a16:creationId xmlns:a16="http://schemas.microsoft.com/office/drawing/2014/main" id="{442D2739-71C9-4C0C-8669-9BF95F3FC287}"/>
            </a:ext>
          </a:extLst>
        </xdr:cNvPr>
        <xdr:cNvSpPr/>
      </xdr:nvSpPr>
      <xdr:spPr>
        <a:xfrm>
          <a:off x="6076950" y="581024"/>
          <a:ext cx="1819275" cy="714376"/>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endParaRPr lang="en-US" sz="2000" kern="1200">
            <a:latin typeface="Arial Rounded MT Bold" panose="020F0704030504030204" pitchFamily="34" charset="0"/>
          </a:endParaRPr>
        </a:p>
      </xdr:txBody>
    </xdr:sp>
    <xdr:clientData/>
  </xdr:twoCellAnchor>
  <xdr:twoCellAnchor>
    <xdr:from>
      <xdr:col>12</xdr:col>
      <xdr:colOff>114300</xdr:colOff>
      <xdr:row>3</xdr:row>
      <xdr:rowOff>28575</xdr:rowOff>
    </xdr:from>
    <xdr:to>
      <xdr:col>14</xdr:col>
      <xdr:colOff>190500</xdr:colOff>
      <xdr:row>4</xdr:row>
      <xdr:rowOff>142876</xdr:rowOff>
    </xdr:to>
    <xdr:sp macro="" textlink="'Pivot table'!B10">
      <xdr:nvSpPr>
        <xdr:cNvPr id="20" name="TextBox 19">
          <a:extLst>
            <a:ext uri="{FF2B5EF4-FFF2-40B4-BE49-F238E27FC236}">
              <a16:creationId xmlns:a16="http://schemas.microsoft.com/office/drawing/2014/main" id="{150408F4-D2B5-4EAE-8E1C-BD5AC7AA71CD}"/>
            </a:ext>
          </a:extLst>
        </xdr:cNvPr>
        <xdr:cNvSpPr txBox="1"/>
      </xdr:nvSpPr>
      <xdr:spPr>
        <a:xfrm>
          <a:off x="6600825" y="600075"/>
          <a:ext cx="1295400"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40106D-2A24-4009-ABE1-88AB274C5151}" type="TxLink">
            <a:rPr lang="en-US" sz="1800" b="1" i="0" u="none" strike="noStrike" kern="1200">
              <a:solidFill>
                <a:schemeClr val="bg1"/>
              </a:solidFill>
              <a:latin typeface="Calibri"/>
              <a:cs typeface="Calibri"/>
            </a:rPr>
            <a:pPr algn="ctr"/>
            <a:t>579,168</a:t>
          </a:fld>
          <a:endParaRPr lang="en-US" sz="3200" b="1" kern="1200">
            <a:solidFill>
              <a:schemeClr val="bg1"/>
            </a:solidFill>
          </a:endParaRPr>
        </a:p>
      </xdr:txBody>
    </xdr:sp>
    <xdr:clientData/>
  </xdr:twoCellAnchor>
  <xdr:twoCellAnchor>
    <xdr:from>
      <xdr:col>12</xdr:col>
      <xdr:colOff>57150</xdr:colOff>
      <xdr:row>4</xdr:row>
      <xdr:rowOff>142876</xdr:rowOff>
    </xdr:from>
    <xdr:to>
      <xdr:col>14</xdr:col>
      <xdr:colOff>228601</xdr:colOff>
      <xdr:row>6</xdr:row>
      <xdr:rowOff>47626</xdr:rowOff>
    </xdr:to>
    <xdr:sp macro="" textlink="'Pivot table'!B3">
      <xdr:nvSpPr>
        <xdr:cNvPr id="21" name="TextBox 20">
          <a:extLst>
            <a:ext uri="{FF2B5EF4-FFF2-40B4-BE49-F238E27FC236}">
              <a16:creationId xmlns:a16="http://schemas.microsoft.com/office/drawing/2014/main" id="{F4511877-CDFE-4D39-BC4C-3F8490FDC5DC}"/>
            </a:ext>
          </a:extLst>
        </xdr:cNvPr>
        <xdr:cNvSpPr txBox="1"/>
      </xdr:nvSpPr>
      <xdr:spPr>
        <a:xfrm>
          <a:off x="4714875" y="904876"/>
          <a:ext cx="139065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kern="1200">
              <a:solidFill>
                <a:srgbClr val="00B0F0"/>
              </a:solidFill>
            </a:rPr>
            <a:t>Sum</a:t>
          </a:r>
          <a:r>
            <a:rPr lang="en-US" sz="1400" b="1" i="0" kern="1200" baseline="0">
              <a:solidFill>
                <a:srgbClr val="00B0F0"/>
              </a:solidFill>
            </a:rPr>
            <a:t> of Spend</a:t>
          </a:r>
          <a:endParaRPr lang="en-US" sz="1400" b="1" i="0" kern="1200">
            <a:solidFill>
              <a:srgbClr val="00B0F0"/>
            </a:solidFill>
          </a:endParaRPr>
        </a:p>
      </xdr:txBody>
    </xdr:sp>
    <xdr:clientData/>
  </xdr:twoCellAnchor>
  <xdr:twoCellAnchor editAs="oneCell">
    <xdr:from>
      <xdr:col>11</xdr:col>
      <xdr:colOff>314325</xdr:colOff>
      <xdr:row>3</xdr:row>
      <xdr:rowOff>171450</xdr:rowOff>
    </xdr:from>
    <xdr:to>
      <xdr:col>12</xdr:col>
      <xdr:colOff>123825</xdr:colOff>
      <xdr:row>6</xdr:row>
      <xdr:rowOff>19050</xdr:rowOff>
    </xdr:to>
    <xdr:pic>
      <xdr:nvPicPr>
        <xdr:cNvPr id="23" name="Graphic 22" descr="Coins">
          <a:extLst>
            <a:ext uri="{FF2B5EF4-FFF2-40B4-BE49-F238E27FC236}">
              <a16:creationId xmlns:a16="http://schemas.microsoft.com/office/drawing/2014/main" id="{5355BF75-330C-D2FD-B734-D53C9855488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191250" y="742950"/>
          <a:ext cx="419100" cy="419100"/>
        </a:xfrm>
        <a:prstGeom prst="rect">
          <a:avLst/>
        </a:prstGeom>
      </xdr:spPr>
    </xdr:pic>
    <xdr:clientData/>
  </xdr:twoCellAnchor>
  <xdr:twoCellAnchor editAs="oneCell">
    <xdr:from>
      <xdr:col>6</xdr:col>
      <xdr:colOff>552450</xdr:colOff>
      <xdr:row>3</xdr:row>
      <xdr:rowOff>95250</xdr:rowOff>
    </xdr:from>
    <xdr:to>
      <xdr:col>7</xdr:col>
      <xdr:colOff>381000</xdr:colOff>
      <xdr:row>6</xdr:row>
      <xdr:rowOff>38100</xdr:rowOff>
    </xdr:to>
    <xdr:pic>
      <xdr:nvPicPr>
        <xdr:cNvPr id="25" name="Graphic 24" descr="Money">
          <a:extLst>
            <a:ext uri="{FF2B5EF4-FFF2-40B4-BE49-F238E27FC236}">
              <a16:creationId xmlns:a16="http://schemas.microsoft.com/office/drawing/2014/main" id="{2185830F-0267-F7C6-C329-BAC9043798D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600450" y="666750"/>
          <a:ext cx="438150" cy="514350"/>
        </a:xfrm>
        <a:prstGeom prst="rect">
          <a:avLst/>
        </a:prstGeom>
      </xdr:spPr>
    </xdr:pic>
    <xdr:clientData/>
  </xdr:twoCellAnchor>
  <xdr:twoCellAnchor editAs="oneCell">
    <xdr:from>
      <xdr:col>3</xdr:col>
      <xdr:colOff>300001</xdr:colOff>
      <xdr:row>3</xdr:row>
      <xdr:rowOff>138076</xdr:rowOff>
    </xdr:from>
    <xdr:to>
      <xdr:col>4</xdr:col>
      <xdr:colOff>123825</xdr:colOff>
      <xdr:row>6</xdr:row>
      <xdr:rowOff>0</xdr:rowOff>
    </xdr:to>
    <xdr:pic>
      <xdr:nvPicPr>
        <xdr:cNvPr id="27" name="Graphic 26" descr="Scales of justice">
          <a:extLst>
            <a:ext uri="{FF2B5EF4-FFF2-40B4-BE49-F238E27FC236}">
              <a16:creationId xmlns:a16="http://schemas.microsoft.com/office/drawing/2014/main" id="{F00CBCC1-741C-9113-820F-E629C5B2448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519201" y="709576"/>
          <a:ext cx="433424" cy="433424"/>
        </a:xfrm>
        <a:prstGeom prst="rect">
          <a:avLst/>
        </a:prstGeom>
      </xdr:spPr>
    </xdr:pic>
    <xdr:clientData/>
  </xdr:twoCellAnchor>
  <xdr:twoCellAnchor>
    <xdr:from>
      <xdr:col>7</xdr:col>
      <xdr:colOff>342900</xdr:colOff>
      <xdr:row>19</xdr:row>
      <xdr:rowOff>123825</xdr:rowOff>
    </xdr:from>
    <xdr:to>
      <xdr:col>13</xdr:col>
      <xdr:colOff>533400</xdr:colOff>
      <xdr:row>29</xdr:row>
      <xdr:rowOff>152400</xdr:rowOff>
    </xdr:to>
    <xdr:graphicFrame macro="">
      <xdr:nvGraphicFramePr>
        <xdr:cNvPr id="28" name="Chart 6">
          <a:extLst>
            <a:ext uri="{FF2B5EF4-FFF2-40B4-BE49-F238E27FC236}">
              <a16:creationId xmlns:a16="http://schemas.microsoft.com/office/drawing/2014/main" id="{DF78D59D-71FD-1744-2CA7-DF6582FFF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104775</xdr:colOff>
      <xdr:row>20</xdr:row>
      <xdr:rowOff>33337</xdr:rowOff>
    </xdr:from>
    <xdr:to>
      <xdr:col>6</xdr:col>
      <xdr:colOff>466725</xdr:colOff>
      <xdr:row>29</xdr:row>
      <xdr:rowOff>114300</xdr:rowOff>
    </xdr:to>
    <xdr:graphicFrame macro="">
      <xdr:nvGraphicFramePr>
        <xdr:cNvPr id="30" name="Chart 7">
          <a:extLst>
            <a:ext uri="{FF2B5EF4-FFF2-40B4-BE49-F238E27FC236}">
              <a16:creationId xmlns:a16="http://schemas.microsoft.com/office/drawing/2014/main" id="{36FF1689-611B-C9C9-67D0-F4F1EA88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38100</xdr:colOff>
      <xdr:row>3</xdr:row>
      <xdr:rowOff>9524</xdr:rowOff>
    </xdr:from>
    <xdr:to>
      <xdr:col>18</xdr:col>
      <xdr:colOff>28575</xdr:colOff>
      <xdr:row>6</xdr:row>
      <xdr:rowOff>152400</xdr:rowOff>
    </xdr:to>
    <xdr:sp macro="" textlink="">
      <xdr:nvSpPr>
        <xdr:cNvPr id="15" name="Rectangle: Rounded Corners 14">
          <a:extLst>
            <a:ext uri="{FF2B5EF4-FFF2-40B4-BE49-F238E27FC236}">
              <a16:creationId xmlns:a16="http://schemas.microsoft.com/office/drawing/2014/main" id="{F3D5BB9C-1B29-EDD9-9648-61977B25E984}"/>
            </a:ext>
          </a:extLst>
        </xdr:cNvPr>
        <xdr:cNvSpPr/>
      </xdr:nvSpPr>
      <xdr:spPr>
        <a:xfrm>
          <a:off x="8353425" y="581024"/>
          <a:ext cx="1819275" cy="714376"/>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endParaRPr lang="en-US" sz="2000" kern="1200">
            <a:latin typeface="Arial Rounded MT Bold" panose="020F0704030504030204" pitchFamily="34" charset="0"/>
          </a:endParaRPr>
        </a:p>
      </xdr:txBody>
    </xdr:sp>
    <xdr:clientData/>
  </xdr:twoCellAnchor>
  <xdr:twoCellAnchor>
    <xdr:from>
      <xdr:col>15</xdr:col>
      <xdr:colOff>533400</xdr:colOff>
      <xdr:row>3</xdr:row>
      <xdr:rowOff>28575</xdr:rowOff>
    </xdr:from>
    <xdr:to>
      <xdr:col>18</xdr:col>
      <xdr:colOff>0</xdr:colOff>
      <xdr:row>4</xdr:row>
      <xdr:rowOff>142876</xdr:rowOff>
    </xdr:to>
    <xdr:sp macro="" textlink="'Pivot table'!B27">
      <xdr:nvSpPr>
        <xdr:cNvPr id="16" name="TextBox 15">
          <a:extLst>
            <a:ext uri="{FF2B5EF4-FFF2-40B4-BE49-F238E27FC236}">
              <a16:creationId xmlns:a16="http://schemas.microsoft.com/office/drawing/2014/main" id="{1C1E0ACD-D576-F152-AA1C-EC861257503A}"/>
            </a:ext>
          </a:extLst>
        </xdr:cNvPr>
        <xdr:cNvSpPr txBox="1"/>
      </xdr:nvSpPr>
      <xdr:spPr>
        <a:xfrm>
          <a:off x="8848725" y="600075"/>
          <a:ext cx="1295400"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6B29BED-F907-40FE-97C6-034CD6DF2F72}" type="TxLink">
            <a:rPr lang="en-US" sz="1800" b="1" i="0" u="none" strike="noStrike" kern="1200">
              <a:solidFill>
                <a:schemeClr val="bg1"/>
              </a:solidFill>
              <a:latin typeface="Calibri"/>
              <a:ea typeface="+mn-ea"/>
              <a:cs typeface="Calibri"/>
            </a:rPr>
            <a:pPr marL="0" indent="0" algn="ctr"/>
            <a:t>579,168</a:t>
          </a:fld>
          <a:endParaRPr lang="en-US" sz="1800" b="1" i="0" u="none" strike="noStrike" kern="1200">
            <a:solidFill>
              <a:schemeClr val="bg1"/>
            </a:solidFill>
            <a:latin typeface="Calibri"/>
            <a:ea typeface="+mn-ea"/>
            <a:cs typeface="Calibri"/>
          </a:endParaRPr>
        </a:p>
      </xdr:txBody>
    </xdr:sp>
    <xdr:clientData/>
  </xdr:twoCellAnchor>
  <xdr:twoCellAnchor>
    <xdr:from>
      <xdr:col>15</xdr:col>
      <xdr:colOff>485775</xdr:colOff>
      <xdr:row>4</xdr:row>
      <xdr:rowOff>142876</xdr:rowOff>
    </xdr:from>
    <xdr:to>
      <xdr:col>18</xdr:col>
      <xdr:colOff>47626</xdr:colOff>
      <xdr:row>6</xdr:row>
      <xdr:rowOff>47626</xdr:rowOff>
    </xdr:to>
    <xdr:sp macro="" textlink="'Pivot table'!B3">
      <xdr:nvSpPr>
        <xdr:cNvPr id="22" name="TextBox 21">
          <a:extLst>
            <a:ext uri="{FF2B5EF4-FFF2-40B4-BE49-F238E27FC236}">
              <a16:creationId xmlns:a16="http://schemas.microsoft.com/office/drawing/2014/main" id="{ED79090A-83AB-D49B-79C9-AA705837D236}"/>
            </a:ext>
          </a:extLst>
        </xdr:cNvPr>
        <xdr:cNvSpPr txBox="1"/>
      </xdr:nvSpPr>
      <xdr:spPr>
        <a:xfrm>
          <a:off x="8801100" y="904876"/>
          <a:ext cx="139065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kern="1200">
              <a:solidFill>
                <a:srgbClr val="00B0F0"/>
              </a:solidFill>
            </a:rPr>
            <a:t>Budget</a:t>
          </a:r>
        </a:p>
      </xdr:txBody>
    </xdr:sp>
    <xdr:clientData/>
  </xdr:twoCellAnchor>
  <xdr:twoCellAnchor editAs="oneCell">
    <xdr:from>
      <xdr:col>15</xdr:col>
      <xdr:colOff>161926</xdr:colOff>
      <xdr:row>3</xdr:row>
      <xdr:rowOff>114301</xdr:rowOff>
    </xdr:from>
    <xdr:to>
      <xdr:col>16</xdr:col>
      <xdr:colOff>28576</xdr:colOff>
      <xdr:row>6</xdr:row>
      <xdr:rowOff>19051</xdr:rowOff>
    </xdr:to>
    <xdr:pic>
      <xdr:nvPicPr>
        <xdr:cNvPr id="26" name="Graphic 25" descr="Dollar">
          <a:extLst>
            <a:ext uri="{FF2B5EF4-FFF2-40B4-BE49-F238E27FC236}">
              <a16:creationId xmlns:a16="http://schemas.microsoft.com/office/drawing/2014/main" id="{4EE1BE5E-6A6B-6611-6B21-C4C0BC70531F}"/>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8477251" y="685801"/>
          <a:ext cx="476250" cy="476250"/>
        </a:xfrm>
        <a:prstGeom prst="rect">
          <a:avLst/>
        </a:prstGeom>
      </xdr:spPr>
    </xdr:pic>
    <xdr:clientData/>
  </xdr:twoCellAnchor>
  <xdr:twoCellAnchor>
    <xdr:from>
      <xdr:col>15</xdr:col>
      <xdr:colOff>9524</xdr:colOff>
      <xdr:row>19</xdr:row>
      <xdr:rowOff>66676</xdr:rowOff>
    </xdr:from>
    <xdr:to>
      <xdr:col>21</xdr:col>
      <xdr:colOff>85725</xdr:colOff>
      <xdr:row>29</xdr:row>
      <xdr:rowOff>142876</xdr:rowOff>
    </xdr:to>
    <xdr:graphicFrame macro="">
      <xdr:nvGraphicFramePr>
        <xdr:cNvPr id="29" name="Chart 1">
          <a:extLst>
            <a:ext uri="{FF2B5EF4-FFF2-40B4-BE49-F238E27FC236}">
              <a16:creationId xmlns:a16="http://schemas.microsoft.com/office/drawing/2014/main" id="{AD1098CE-9786-9B6F-9F7A-9413728AA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19050</xdr:colOff>
      <xdr:row>7</xdr:row>
      <xdr:rowOff>80963</xdr:rowOff>
    </xdr:from>
    <xdr:to>
      <xdr:col>6</xdr:col>
      <xdr:colOff>419100</xdr:colOff>
      <xdr:row>19</xdr:row>
      <xdr:rowOff>104775</xdr:rowOff>
    </xdr:to>
    <xdr:graphicFrame macro="">
      <xdr:nvGraphicFramePr>
        <xdr:cNvPr id="31" name="Chart 2">
          <a:extLst>
            <a:ext uri="{FF2B5EF4-FFF2-40B4-BE49-F238E27FC236}">
              <a16:creationId xmlns:a16="http://schemas.microsoft.com/office/drawing/2014/main" id="{14D47824-E5D0-53C7-38F7-981F8651D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228599</xdr:colOff>
      <xdr:row>8</xdr:row>
      <xdr:rowOff>38099</xdr:rowOff>
    </xdr:from>
    <xdr:to>
      <xdr:col>18</xdr:col>
      <xdr:colOff>485774</xdr:colOff>
      <xdr:row>17</xdr:row>
      <xdr:rowOff>180974</xdr:rowOff>
    </xdr:to>
    <xdr:graphicFrame macro="">
      <xdr:nvGraphicFramePr>
        <xdr:cNvPr id="32" name="Chart 3">
          <a:extLst>
            <a:ext uri="{FF2B5EF4-FFF2-40B4-BE49-F238E27FC236}">
              <a16:creationId xmlns:a16="http://schemas.microsoft.com/office/drawing/2014/main" id="{963DBCAB-62F7-7CFC-8F67-931F140F8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xdr:col>
      <xdr:colOff>581025</xdr:colOff>
      <xdr:row>8</xdr:row>
      <xdr:rowOff>28576</xdr:rowOff>
    </xdr:from>
    <xdr:to>
      <xdr:col>12</xdr:col>
      <xdr:colOff>533400</xdr:colOff>
      <xdr:row>17</xdr:row>
      <xdr:rowOff>123826</xdr:rowOff>
    </xdr:to>
    <xdr:graphicFrame macro="">
      <xdr:nvGraphicFramePr>
        <xdr:cNvPr id="33" name="Chart 6">
          <a:extLst>
            <a:ext uri="{FF2B5EF4-FFF2-40B4-BE49-F238E27FC236}">
              <a16:creationId xmlns:a16="http://schemas.microsoft.com/office/drawing/2014/main" id="{E157901C-5F3B-C8EB-2F9A-6C25B7506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3.723735300926" createdVersion="8" refreshedVersion="8" minRefreshableVersion="3" recordCount="100" xr:uid="{03A01AF8-518E-49B2-89F2-F6FCFA75BE66}">
  <cacheSource type="worksheet">
    <worksheetSource name="Table1"/>
  </cacheSource>
  <cacheFields count="14">
    <cacheField name="Campaign Name" numFmtId="0">
      <sharedItems count="100">
        <s v="Fall Promo #1"/>
        <s v="Fall Promo #2"/>
        <s v="Holiday Blast #3"/>
        <s v="Summer Launch #4"/>
        <s v="Summer Launch #5"/>
        <s v="Summer Launch #6"/>
        <s v="New Product #7"/>
        <s v="New Product #8"/>
        <s v="Spring Sale #9"/>
        <s v="Back to School #10"/>
        <s v="Fall Promo #11"/>
        <s v="Fall Promo #12"/>
        <s v="Winter Push #13"/>
        <s v="Fall Promo #14"/>
        <s v="New Product #15"/>
        <s v="Spring Sale #16"/>
        <s v="Back to School #17"/>
        <s v="Winter Push #18"/>
        <s v="Winter Push #19"/>
        <s v="Back to School #20"/>
        <s v="Holiday Blast #21"/>
        <s v="Spring Sale #22"/>
        <s v="Winter Push #23"/>
        <s v="Fall Promo #24"/>
        <s v="New Product #25"/>
        <s v="New Product #26"/>
        <s v="Summer Launch #27"/>
        <s v="Winter Push #28"/>
        <s v="Spring Sale #29"/>
        <s v="New Product #30"/>
        <s v="New Product #31"/>
        <s v="Holiday Blast #32"/>
        <s v="Fall Promo #33"/>
        <s v="Back to School #34"/>
        <s v="Winter Push #35"/>
        <s v="Summer Launch #36"/>
        <s v="New Product #37"/>
        <s v="Summer Launch #38"/>
        <s v="Fall Promo #39"/>
        <s v="New Product #40"/>
        <s v="Spring Sale #41"/>
        <s v="Summer Launch #42"/>
        <s v="Summer Launch #43"/>
        <s v="Holiday Blast #44"/>
        <s v="Summer Launch #45"/>
        <s v="Summer Launch #46"/>
        <s v="Summer Launch #47"/>
        <s v="Back to School #48"/>
        <s v="Spring Sale #49"/>
        <s v="Spring Sale #50"/>
        <s v="Winter Push #51"/>
        <s v="New Product #52"/>
        <s v="Summer Launch #53"/>
        <s v="Fall Promo #54"/>
        <s v="Back to School #55"/>
        <s v="Summer Launch #56"/>
        <s v="Spring Sale #57"/>
        <s v="Winter Push #58"/>
        <s v="Fall Promo #59"/>
        <s v="Summer Launch #60"/>
        <s v="New Product #61"/>
        <s v="Spring Sale #62"/>
        <s v="Holiday Blast #63"/>
        <s v="New Product #64"/>
        <s v="Spring Sale #65"/>
        <s v="Summer Launch #66"/>
        <s v="Winter Push #67"/>
        <s v="Winter Push #68"/>
        <s v="Fall Promo #69"/>
        <s v="Spring Sale #70"/>
        <s v="Back to School #71"/>
        <s v="Holiday Blast #72"/>
        <s v="Spring Sale #73"/>
        <s v="Spring Sale #74"/>
        <s v="Summer Launch #75"/>
        <s v="New Product #76"/>
        <s v="Holiday Blast #77"/>
        <s v="Spring Sale #78"/>
        <s v="Winter Push #79"/>
        <s v="Winter Push #80"/>
        <s v="Spring Sale #81"/>
        <s v="Holiday Blast #82"/>
        <s v="Fall Promo #83"/>
        <s v="Spring Sale #84"/>
        <s v="Spring Sale #85"/>
        <s v="Holiday Blast #86"/>
        <s v="Back to School #87"/>
        <s v="New Product #88"/>
        <s v="New Product #89"/>
        <s v="Back to School #90"/>
        <s v="Fall Promo #91"/>
        <s v="Back to School #92"/>
        <s v="Fall Promo #93"/>
        <s v="Holiday Blast #94"/>
        <s v="Fall Promo #95"/>
        <s v="Summer Launch #96"/>
        <s v="Fall Promo #97"/>
        <s v="Summer Launch #98"/>
        <s v="Holiday Blast #99"/>
        <s v="Spring Sale #100"/>
      </sharedItems>
    </cacheField>
    <cacheField name="Channel" numFmtId="0">
      <sharedItems count="7">
        <s v="YouTube"/>
        <s v="Email"/>
        <s v="LinkedIn"/>
        <s v="Facebook Ads"/>
        <s v="Google Ads"/>
        <s v="Instagram"/>
        <s v="Twitter"/>
      </sharedItems>
    </cacheField>
    <cacheField name="Start Date" numFmtId="164">
      <sharedItems containsSemiMixedTypes="0" containsNonDate="0" containsDate="1" containsString="0" minDate="2024-01-02T00:00:00" maxDate="2025-08-24T00:00:00" count="89">
        <d v="2025-02-13T00:00:00"/>
        <d v="2024-11-21T00:00:00"/>
        <d v="2024-11-17T00:00:00"/>
        <d v="2024-12-31T00:00:00"/>
        <d v="2024-07-21T00:00:00"/>
        <d v="2024-08-16T00:00:00"/>
        <d v="2024-03-26T00:00:00"/>
        <d v="2024-07-28T00:00:00"/>
        <d v="2024-06-23T00:00:00"/>
        <d v="2024-04-19T00:00:00"/>
        <d v="2024-08-01T00:00:00"/>
        <d v="2024-01-15T00:00:00"/>
        <d v="2024-09-12T00:00:00"/>
        <d v="2024-09-15T00:00:00"/>
        <d v="2024-04-16T00:00:00"/>
        <d v="2025-07-31T00:00:00"/>
        <d v="2024-01-31T00:00:00"/>
        <d v="2024-12-10T00:00:00"/>
        <d v="2025-01-25T00:00:00"/>
        <d v="2024-02-03T00:00:00"/>
        <d v="2024-08-19T00:00:00"/>
        <d v="2025-01-17T00:00:00"/>
        <d v="2025-07-07T00:00:00"/>
        <d v="2024-08-27T00:00:00"/>
        <d v="2024-10-21T00:00:00"/>
        <d v="2024-03-06T00:00:00"/>
        <d v="2024-04-22T00:00:00"/>
        <d v="2025-03-01T00:00:00"/>
        <d v="2024-11-01T00:00:00"/>
        <d v="2025-02-24T00:00:00"/>
        <d v="2024-05-28T00:00:00"/>
        <d v="2024-03-09T00:00:00"/>
        <d v="2025-05-14T00:00:00"/>
        <d v="2024-08-17T00:00:00"/>
        <d v="2025-06-22T00:00:00"/>
        <d v="2025-01-03T00:00:00"/>
        <d v="2024-05-25T00:00:00"/>
        <d v="2024-06-16T00:00:00"/>
        <d v="2024-08-10T00:00:00"/>
        <d v="2024-08-21T00:00:00"/>
        <d v="2025-02-23T00:00:00"/>
        <d v="2024-12-09T00:00:00"/>
        <d v="2025-01-21T00:00:00"/>
        <d v="2024-07-30T00:00:00"/>
        <d v="2024-01-28T00:00:00"/>
        <d v="2025-05-02T00:00:00"/>
        <d v="2024-04-04T00:00:00"/>
        <d v="2025-01-30T00:00:00"/>
        <d v="2024-11-27T00:00:00"/>
        <d v="2024-04-05T00:00:00"/>
        <d v="2024-07-14T00:00:00"/>
        <d v="2025-01-08T00:00:00"/>
        <d v="2025-07-14T00:00:00"/>
        <d v="2025-08-23T00:00:00"/>
        <d v="2024-02-17T00:00:00"/>
        <d v="2024-03-08T00:00:00"/>
        <d v="2024-09-16T00:00:00"/>
        <d v="2024-06-08T00:00:00"/>
        <d v="2024-06-22T00:00:00"/>
        <d v="2024-01-02T00:00:00"/>
        <d v="2024-10-09T00:00:00"/>
        <d v="2024-10-01T00:00:00"/>
        <d v="2024-03-13T00:00:00"/>
        <d v="2024-07-20T00:00:00"/>
        <d v="2025-06-11T00:00:00"/>
        <d v="2024-05-17T00:00:00"/>
        <d v="2025-05-09T00:00:00"/>
        <d v="2025-03-20T00:00:00"/>
        <d v="2025-05-12T00:00:00"/>
        <d v="2024-07-26T00:00:00"/>
        <d v="2024-06-21T00:00:00"/>
        <d v="2025-06-02T00:00:00"/>
        <d v="2024-03-24T00:00:00"/>
        <d v="2024-05-08T00:00:00"/>
        <d v="2024-10-28T00:00:00"/>
        <d v="2024-05-30T00:00:00"/>
        <d v="2024-11-26T00:00:00"/>
        <d v="2024-05-09T00:00:00"/>
        <d v="2024-06-11T00:00:00"/>
        <d v="2024-12-02T00:00:00"/>
        <d v="2024-08-08T00:00:00"/>
        <d v="2025-08-16T00:00:00"/>
        <d v="2024-12-17T00:00:00"/>
        <d v="2024-05-03T00:00:00"/>
        <d v="2024-09-24T00:00:00"/>
        <d v="2025-07-26T00:00:00"/>
        <d v="2024-03-12T00:00:00"/>
        <d v="2024-05-26T00:00:00"/>
        <d v="2024-11-29T00:00:00"/>
      </sharedItems>
    </cacheField>
    <cacheField name="End Date" numFmtId="164">
      <sharedItems containsSemiMixedTypes="0" containsNonDate="0" containsDate="1" containsString="0" minDate="2024-01-12T00:00:00" maxDate="2025-09-23T00:00:00" count="90">
        <d v="2025-02-24T00:00:00"/>
        <d v="2024-12-14T00:00:00"/>
        <d v="2024-12-16T00:00:00"/>
        <d v="2025-01-30T00:00:00"/>
        <d v="2024-08-19T00:00:00"/>
        <d v="2024-09-14T00:00:00"/>
        <d v="2024-04-21T00:00:00"/>
        <d v="2024-08-06T00:00:00"/>
        <d v="2024-12-21T00:00:00"/>
        <d v="2024-07-11T00:00:00"/>
        <d v="2024-05-15T00:00:00"/>
        <d v="2024-08-17T00:00:00"/>
        <d v="2024-02-08T00:00:00"/>
        <d v="2024-09-23T00:00:00"/>
        <d v="2024-09-24T00:00:00"/>
        <d v="2024-04-30T00:00:00"/>
        <d v="2025-08-12T00:00:00"/>
        <d v="2024-02-29T00:00:00"/>
        <d v="2024-12-26T00:00:00"/>
        <d v="2025-02-10T00:00:00"/>
        <d v="2024-05-05T00:00:00"/>
        <d v="2024-02-20T00:00:00"/>
        <d v="2024-08-29T00:00:00"/>
        <d v="2025-02-04T00:00:00"/>
        <d v="2025-07-22T00:00:00"/>
        <d v="2024-09-06T00:00:00"/>
        <d v="2024-11-18T00:00:00"/>
        <d v="2024-03-16T00:00:00"/>
        <d v="2024-05-19T00:00:00"/>
        <d v="2025-03-26T00:00:00"/>
        <d v="2025-03-08T00:00:00"/>
        <d v="2024-06-11T00:00:00"/>
        <d v="2024-03-30T00:00:00"/>
        <d v="2025-05-26T00:00:00"/>
        <d v="2024-09-01T00:00:00"/>
        <d v="2024-09-04T00:00:00"/>
        <d v="2025-07-16T00:00:00"/>
        <d v="2025-01-14T00:00:00"/>
        <d v="2024-06-09T00:00:00"/>
        <d v="2024-07-07T00:00:00"/>
        <d v="2024-08-28T00:00:00"/>
        <d v="2025-03-25T00:00:00"/>
        <d v="2024-12-17T00:00:00"/>
        <d v="2024-09-17T00:00:00"/>
        <d v="2024-09-22T00:00:00"/>
        <d v="2024-02-10T00:00:00"/>
        <d v="2025-05-20T00:00:00"/>
        <d v="2024-04-20T00:00:00"/>
        <d v="2025-02-17T00:00:00"/>
        <d v="2024-12-13T00:00:00"/>
        <d v="2024-04-17T00:00:00"/>
        <d v="2024-08-10T00:00:00"/>
        <d v="2025-02-07T00:00:00"/>
        <d v="2025-08-04T00:00:00"/>
        <d v="2025-09-22T00:00:00"/>
        <d v="2024-03-01T00:00:00"/>
        <d v="2024-04-04T00:00:00"/>
        <d v="2024-10-09T00:00:00"/>
        <d v="2024-06-30T00:00:00"/>
        <d v="2024-07-09T00:00:00"/>
        <d v="2024-09-18T00:00:00"/>
        <d v="2024-01-12T00:00:00"/>
        <d v="2024-11-07T00:00:00"/>
        <d v="2024-10-28T00:00:00"/>
        <d v="2024-04-02T00:00:00"/>
        <d v="2024-08-04T00:00:00"/>
        <d v="2025-06-19T00:00:00"/>
        <d v="2025-05-23T00:00:00"/>
        <d v="2025-04-12T00:00:00"/>
        <d v="2025-06-06T00:00:00"/>
        <d v="2024-08-05T00:00:00"/>
        <d v="2024-07-14T00:00:00"/>
        <d v="2025-06-11T00:00:00"/>
        <d v="2024-05-23T00:00:00"/>
        <d v="2024-11-23T00:00:00"/>
        <d v="2025-02-12T00:00:00"/>
        <d v="2024-12-18T00:00:00"/>
        <d v="2024-06-06T00:00:00"/>
        <d v="2024-09-05T00:00:00"/>
        <d v="2025-08-30T00:00:00"/>
        <d v="2025-01-11T00:00:00"/>
        <d v="2024-01-28T00:00:00"/>
        <d v="2024-05-16T00:00:00"/>
        <d v="2024-10-20T00:00:00"/>
        <d v="2025-08-10T00:00:00"/>
        <d v="2024-03-24T00:00:00"/>
        <d v="2024-06-22T00:00:00"/>
        <d v="2024-12-15T00:00:00"/>
        <d v="2024-10-16T00:00:00"/>
        <d v="2024-12-05T00:00:00"/>
      </sharedItems>
    </cacheField>
    <cacheField name="Budget ($)" numFmtId="0">
      <sharedItems containsSemiMixedTypes="0" containsString="0" containsNumber="1" containsInteger="1" minValue="1051" maxValue="9972"/>
    </cacheField>
    <cacheField name="Spend ($)" numFmtId="0">
      <sharedItems containsSemiMixedTypes="0" containsString="0" containsNumber="1" containsInteger="1" minValue="1051" maxValue="9972"/>
    </cacheField>
    <cacheField name="Revenue ($)" numFmtId="0">
      <sharedItems containsSemiMixedTypes="0" containsString="0" containsNumber="1" minValue="6911.3" maxValue="4121346.65"/>
    </cacheField>
    <cacheField name="ROI (%)" numFmtId="0">
      <sharedItems containsSemiMixedTypes="0" containsString="0" containsNumber="1" minValue="-1.55" maxValue="169570.34"/>
    </cacheField>
    <cacheField name="Impressions" numFmtId="0">
      <sharedItems containsSemiMixedTypes="0" containsString="0" containsNumber="1" containsInteger="1" minValue="10487" maxValue="499538"/>
    </cacheField>
    <cacheField name="Clicks" numFmtId="0">
      <sharedItems containsSemiMixedTypes="0" containsString="0" containsNumber="1" containsInteger="1" minValue="595" maxValue="42841" count="100">
        <n v="15855"/>
        <n v="21695"/>
        <n v="10811"/>
        <n v="5962"/>
        <n v="11516"/>
        <n v="851"/>
        <n v="2414"/>
        <n v="595"/>
        <n v="1693"/>
        <n v="29778"/>
        <n v="16199"/>
        <n v="14583"/>
        <n v="3828"/>
        <n v="1532"/>
        <n v="31491"/>
        <n v="42841"/>
        <n v="8095"/>
        <n v="793"/>
        <n v="7864"/>
        <n v="14596"/>
        <n v="14431"/>
        <n v="1255"/>
        <n v="15742"/>
        <n v="17192"/>
        <n v="4721"/>
        <n v="9735"/>
        <n v="19316"/>
        <n v="6507"/>
        <n v="710"/>
        <n v="24923"/>
        <n v="21920"/>
        <n v="28252"/>
        <n v="23667"/>
        <n v="12355"/>
        <n v="21346"/>
        <n v="4450"/>
        <n v="21896"/>
        <n v="23566"/>
        <n v="24081"/>
        <n v="10937"/>
        <n v="8289"/>
        <n v="29249"/>
        <n v="11114"/>
        <n v="16836"/>
        <n v="35884"/>
        <n v="2314"/>
        <n v="8537"/>
        <n v="2561"/>
        <n v="6018"/>
        <n v="22883"/>
        <n v="19918"/>
        <n v="16803"/>
        <n v="17761"/>
        <n v="5168"/>
        <n v="2322"/>
        <n v="28363"/>
        <n v="22174"/>
        <n v="6446"/>
        <n v="20758"/>
        <n v="23999"/>
        <n v="37268"/>
        <n v="30240"/>
        <n v="5273"/>
        <n v="5158"/>
        <n v="21300"/>
        <n v="1227"/>
        <n v="1265"/>
        <n v="9073"/>
        <n v="12075"/>
        <n v="21050"/>
        <n v="8559"/>
        <n v="4373"/>
        <n v="14981"/>
        <n v="5184"/>
        <n v="12771"/>
        <n v="4070"/>
        <n v="1257"/>
        <n v="3505"/>
        <n v="22220"/>
        <n v="879"/>
        <n v="35870"/>
        <n v="3831"/>
        <n v="15310"/>
        <n v="7354"/>
        <n v="12787"/>
        <n v="28019"/>
        <n v="15315"/>
        <n v="5719"/>
        <n v="35130"/>
        <n v="12751"/>
        <n v="15432"/>
        <n v="2006"/>
        <n v="22797"/>
        <n v="30289"/>
        <n v="8267"/>
        <n v="3152"/>
        <n v="11301"/>
        <n v="8088"/>
        <n v="35681"/>
        <n v="25040"/>
      </sharedItems>
    </cacheField>
    <cacheField name="Conversions" numFmtId="0">
      <sharedItems containsSemiMixedTypes="0" containsString="0" containsNumber="1" containsInteger="1" minValue="135" maxValue="36668"/>
    </cacheField>
    <cacheField name="CTR (%)" numFmtId="0">
      <sharedItems containsSemiMixedTypes="0" containsString="0" containsNumber="1" minValue="0.22" maxValue="9.9499999999999993"/>
    </cacheField>
    <cacheField name="Conversion Rate (%)" numFmtId="0">
      <sharedItems containsSemiMixedTypes="0" containsString="0" containsNumber="1" minValue="1.21" maxValue="98.8"/>
    </cacheField>
    <cacheField name="Cost per Conversion ($)" numFmtId="0">
      <sharedItems containsSemiMixedTypes="0" containsString="0" containsNumber="1" minValue="0.05" maxValue="59.1"/>
    </cacheField>
  </cacheFields>
  <extLst>
    <ext xmlns:x14="http://schemas.microsoft.com/office/spreadsheetml/2009/9/main" uri="{725AE2AE-9491-48be-B2B4-4EB974FC3084}">
      <x14:pivotCacheDefinition pivotCacheId="15240605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n v="6645"/>
    <n v="6645"/>
    <n v="262277.59000000003"/>
    <n v="3846.99"/>
    <n v="187479"/>
    <x v="0"/>
    <n v="3026"/>
    <n v="8.4600000000000009"/>
    <n v="19.09"/>
    <n v="2.2000000000000002"/>
  </r>
  <r>
    <x v="1"/>
    <x v="1"/>
    <x v="1"/>
    <x v="1"/>
    <n v="4597"/>
    <n v="4597"/>
    <n v="812297.61"/>
    <n v="17570.169999999998"/>
    <n v="313171"/>
    <x v="1"/>
    <n v="9876"/>
    <n v="6.93"/>
    <n v="45.52"/>
    <n v="0.47"/>
  </r>
  <r>
    <x v="2"/>
    <x v="2"/>
    <x v="2"/>
    <x v="2"/>
    <n v="9580"/>
    <n v="9580"/>
    <n v="698349.85"/>
    <n v="7189.66"/>
    <n v="330123"/>
    <x v="2"/>
    <n v="7501"/>
    <n v="3.27"/>
    <n v="69.38"/>
    <n v="1.28"/>
  </r>
  <r>
    <x v="3"/>
    <x v="3"/>
    <x v="3"/>
    <x v="3"/>
    <n v="7241"/>
    <n v="7241"/>
    <n v="523883.07"/>
    <n v="7134.95"/>
    <n v="94844"/>
    <x v="3"/>
    <n v="3751"/>
    <n v="6.29"/>
    <n v="62.92"/>
    <n v="1.93"/>
  </r>
  <r>
    <x v="4"/>
    <x v="4"/>
    <x v="4"/>
    <x v="4"/>
    <n v="1257"/>
    <n v="1257"/>
    <n v="94709.91"/>
    <n v="7434.6"/>
    <n v="258995"/>
    <x v="4"/>
    <n v="1121"/>
    <n v="4.45"/>
    <n v="9.73"/>
    <n v="1.1200000000000001"/>
  </r>
  <r>
    <x v="5"/>
    <x v="3"/>
    <x v="5"/>
    <x v="5"/>
    <n v="7687"/>
    <n v="7687"/>
    <n v="69353.929999999993"/>
    <n v="802.22"/>
    <n v="91157"/>
    <x v="5"/>
    <n v="645"/>
    <n v="0.93"/>
    <n v="75.790000000000006"/>
    <n v="11.92"/>
  </r>
  <r>
    <x v="6"/>
    <x v="0"/>
    <x v="6"/>
    <x v="6"/>
    <n v="8636"/>
    <n v="8636"/>
    <n v="75131.070000000007"/>
    <n v="769.98"/>
    <n v="193764"/>
    <x v="6"/>
    <n v="1124"/>
    <n v="1.25"/>
    <n v="46.56"/>
    <n v="7.68"/>
  </r>
  <r>
    <x v="7"/>
    <x v="0"/>
    <x v="7"/>
    <x v="7"/>
    <n v="1356"/>
    <n v="1356"/>
    <n v="16510.09"/>
    <n v="1117.56"/>
    <n v="276489"/>
    <x v="7"/>
    <n v="157"/>
    <n v="0.22"/>
    <n v="26.39"/>
    <n v="8.64"/>
  </r>
  <r>
    <x v="8"/>
    <x v="2"/>
    <x v="1"/>
    <x v="8"/>
    <n v="7979"/>
    <n v="7979"/>
    <n v="9287.32"/>
    <n v="16.399999999999999"/>
    <n v="294970"/>
    <x v="8"/>
    <n v="135"/>
    <n v="0.56999999999999995"/>
    <n v="7.97"/>
    <n v="59.1"/>
  </r>
  <r>
    <x v="9"/>
    <x v="2"/>
    <x v="8"/>
    <x v="9"/>
    <n v="1595"/>
    <n v="1595"/>
    <n v="979453.53"/>
    <n v="61307.74"/>
    <n v="432414"/>
    <x v="9"/>
    <n v="10479"/>
    <n v="6.89"/>
    <n v="35.19"/>
    <n v="0.15"/>
  </r>
  <r>
    <x v="10"/>
    <x v="5"/>
    <x v="9"/>
    <x v="10"/>
    <n v="8588"/>
    <n v="8588"/>
    <n v="1198103.57"/>
    <n v="13850.9"/>
    <n v="315480"/>
    <x v="10"/>
    <n v="12137"/>
    <n v="5.13"/>
    <n v="74.92"/>
    <n v="0.71"/>
  </r>
  <r>
    <x v="11"/>
    <x v="5"/>
    <x v="10"/>
    <x v="11"/>
    <n v="8997"/>
    <n v="8997"/>
    <n v="124822.12"/>
    <n v="1287.3699999999999"/>
    <n v="295021"/>
    <x v="11"/>
    <n v="928"/>
    <n v="4.9400000000000004"/>
    <n v="6.36"/>
    <n v="9.6999999999999993"/>
  </r>
  <r>
    <x v="12"/>
    <x v="5"/>
    <x v="11"/>
    <x v="12"/>
    <n v="7515"/>
    <n v="7515"/>
    <n v="204469.12"/>
    <n v="2620.81"/>
    <n v="92239"/>
    <x v="12"/>
    <n v="2870"/>
    <n v="4.1500000000000004"/>
    <n v="74.97"/>
    <n v="2.62"/>
  </r>
  <r>
    <x v="13"/>
    <x v="5"/>
    <x v="12"/>
    <x v="13"/>
    <n v="6997"/>
    <n v="6997"/>
    <n v="32441.61"/>
    <n v="363.65"/>
    <n v="400040"/>
    <x v="13"/>
    <n v="794"/>
    <n v="0.38"/>
    <n v="51.83"/>
    <n v="8.81"/>
  </r>
  <r>
    <x v="14"/>
    <x v="4"/>
    <x v="13"/>
    <x v="14"/>
    <n v="4253"/>
    <n v="4253"/>
    <n v="4121346.65"/>
    <n v="96804.46"/>
    <n v="479363"/>
    <x v="14"/>
    <n v="28551"/>
    <n v="6.57"/>
    <n v="90.66"/>
    <n v="0.15"/>
  </r>
  <r>
    <x v="15"/>
    <x v="0"/>
    <x v="14"/>
    <x v="15"/>
    <n v="1674"/>
    <n v="1674"/>
    <n v="2840281.51"/>
    <n v="169570.34"/>
    <n v="477985"/>
    <x v="15"/>
    <n v="36668"/>
    <n v="8.9600000000000009"/>
    <n v="85.59"/>
    <n v="0.05"/>
  </r>
  <r>
    <x v="16"/>
    <x v="5"/>
    <x v="15"/>
    <x v="16"/>
    <n v="8797"/>
    <n v="8797"/>
    <n v="475831.56"/>
    <n v="5309.02"/>
    <n v="175506"/>
    <x v="16"/>
    <n v="7587"/>
    <n v="4.6100000000000003"/>
    <n v="93.72"/>
    <n v="1.1599999999999999"/>
  </r>
  <r>
    <x v="17"/>
    <x v="5"/>
    <x v="16"/>
    <x v="17"/>
    <n v="6138"/>
    <n v="6138"/>
    <n v="17511.48"/>
    <n v="185.3"/>
    <n v="62280"/>
    <x v="17"/>
    <n v="614"/>
    <n v="1.27"/>
    <n v="77.430000000000007"/>
    <n v="10"/>
  </r>
  <r>
    <x v="18"/>
    <x v="5"/>
    <x v="17"/>
    <x v="18"/>
    <n v="9457"/>
    <n v="9457"/>
    <n v="271700.28999999998"/>
    <n v="2773.01"/>
    <n v="201246"/>
    <x v="18"/>
    <n v="1996"/>
    <n v="3.91"/>
    <n v="25.38"/>
    <n v="4.74"/>
  </r>
  <r>
    <x v="19"/>
    <x v="2"/>
    <x v="18"/>
    <x v="19"/>
    <n v="9139"/>
    <n v="9139"/>
    <n v="1106261.78"/>
    <n v="12004.84"/>
    <n v="213560"/>
    <x v="19"/>
    <n v="7637"/>
    <n v="6.83"/>
    <n v="52.32"/>
    <n v="1.2"/>
  </r>
  <r>
    <x v="20"/>
    <x v="6"/>
    <x v="14"/>
    <x v="20"/>
    <n v="5443"/>
    <n v="5443"/>
    <n v="765593.2"/>
    <n v="13965.65"/>
    <n v="375028"/>
    <x v="20"/>
    <n v="6819"/>
    <n v="3.85"/>
    <n v="47.25"/>
    <n v="0.8"/>
  </r>
  <r>
    <x v="21"/>
    <x v="4"/>
    <x v="19"/>
    <x v="21"/>
    <n v="9600"/>
    <n v="9600"/>
    <n v="79986.720000000001"/>
    <n v="733.2"/>
    <n v="231629"/>
    <x v="21"/>
    <n v="1199"/>
    <n v="0.54"/>
    <n v="95.54"/>
    <n v="8.01"/>
  </r>
  <r>
    <x v="22"/>
    <x v="6"/>
    <x v="20"/>
    <x v="22"/>
    <n v="6813"/>
    <n v="6813"/>
    <n v="1158864.28"/>
    <n v="16909.599999999999"/>
    <n v="242656"/>
    <x v="22"/>
    <n v="9356"/>
    <n v="6.49"/>
    <n v="59.43"/>
    <n v="0.73"/>
  </r>
  <r>
    <x v="23"/>
    <x v="4"/>
    <x v="21"/>
    <x v="23"/>
    <n v="7909"/>
    <n v="7909"/>
    <n v="1211257.49"/>
    <n v="15214.93"/>
    <n v="321069"/>
    <x v="23"/>
    <n v="8144"/>
    <n v="5.35"/>
    <n v="47.37"/>
    <n v="0.97"/>
  </r>
  <r>
    <x v="24"/>
    <x v="5"/>
    <x v="22"/>
    <x v="24"/>
    <n v="3772"/>
    <n v="3772"/>
    <n v="287281.43"/>
    <n v="7516.16"/>
    <n v="80251"/>
    <x v="24"/>
    <n v="2928"/>
    <n v="5.88"/>
    <n v="62.02"/>
    <n v="1.29"/>
  </r>
  <r>
    <x v="25"/>
    <x v="1"/>
    <x v="23"/>
    <x v="25"/>
    <n v="2673"/>
    <n v="2673"/>
    <n v="877799.59"/>
    <n v="32739.49"/>
    <n v="385506"/>
    <x v="25"/>
    <n v="6064"/>
    <n v="2.5299999999999998"/>
    <n v="62.29"/>
    <n v="0.44"/>
  </r>
  <r>
    <x v="26"/>
    <x v="5"/>
    <x v="24"/>
    <x v="26"/>
    <n v="1116"/>
    <n v="1116"/>
    <n v="895394.97"/>
    <n v="80132.52"/>
    <n v="360711"/>
    <x v="26"/>
    <n v="6105"/>
    <n v="5.35"/>
    <n v="31.61"/>
    <n v="0.18"/>
  </r>
  <r>
    <x v="27"/>
    <x v="2"/>
    <x v="25"/>
    <x v="27"/>
    <n v="1716"/>
    <n v="1716"/>
    <n v="172353.05"/>
    <n v="9943.8799999999992"/>
    <n v="70383"/>
    <x v="27"/>
    <n v="1584"/>
    <n v="9.25"/>
    <n v="24.34"/>
    <n v="1.08"/>
  </r>
  <r>
    <x v="28"/>
    <x v="1"/>
    <x v="26"/>
    <x v="28"/>
    <n v="5693"/>
    <n v="5693"/>
    <n v="24583.96"/>
    <n v="331.83"/>
    <n v="10487"/>
    <x v="28"/>
    <n v="177"/>
    <n v="6.77"/>
    <n v="24.93"/>
    <n v="32.159999999999997"/>
  </r>
  <r>
    <x v="29"/>
    <x v="2"/>
    <x v="27"/>
    <x v="29"/>
    <n v="4905"/>
    <n v="4905"/>
    <n v="1823776.69"/>
    <n v="37081.99"/>
    <n v="354902"/>
    <x v="29"/>
    <n v="14509"/>
    <n v="7.02"/>
    <n v="58.22"/>
    <n v="0.34"/>
  </r>
  <r>
    <x v="30"/>
    <x v="0"/>
    <x v="28"/>
    <x v="26"/>
    <n v="5618"/>
    <n v="5618"/>
    <n v="492699.43"/>
    <n v="8670.01"/>
    <n v="236999"/>
    <x v="30"/>
    <n v="6339"/>
    <n v="9.25"/>
    <n v="28.92"/>
    <n v="0.89"/>
  </r>
  <r>
    <x v="31"/>
    <x v="4"/>
    <x v="29"/>
    <x v="30"/>
    <n v="2868"/>
    <n v="2868"/>
    <n v="180486.65"/>
    <n v="6193.12"/>
    <n v="467473"/>
    <x v="31"/>
    <n v="2030"/>
    <n v="6.04"/>
    <n v="7.19"/>
    <n v="1.41"/>
  </r>
  <r>
    <x v="32"/>
    <x v="6"/>
    <x v="30"/>
    <x v="31"/>
    <n v="1232"/>
    <n v="1232"/>
    <n v="354044.49"/>
    <n v="28637.38"/>
    <n v="299474"/>
    <x v="32"/>
    <n v="9563"/>
    <n v="7.9"/>
    <n v="40.409999999999997"/>
    <n v="0.13"/>
  </r>
  <r>
    <x v="33"/>
    <x v="6"/>
    <x v="31"/>
    <x v="32"/>
    <n v="5437"/>
    <n v="5437"/>
    <n v="856517.22"/>
    <n v="15653.49"/>
    <n v="149815"/>
    <x v="33"/>
    <n v="9112"/>
    <n v="8.25"/>
    <n v="73.75"/>
    <n v="0.6"/>
  </r>
  <r>
    <x v="34"/>
    <x v="4"/>
    <x v="32"/>
    <x v="33"/>
    <n v="3456"/>
    <n v="3456"/>
    <n v="468852.42"/>
    <n v="13466.33"/>
    <n v="290933"/>
    <x v="34"/>
    <n v="3541"/>
    <n v="7.34"/>
    <n v="16.59"/>
    <n v="0.98"/>
  </r>
  <r>
    <x v="35"/>
    <x v="5"/>
    <x v="33"/>
    <x v="34"/>
    <n v="8149"/>
    <n v="8149"/>
    <n v="469857.11"/>
    <n v="5665.83"/>
    <n v="249199"/>
    <x v="35"/>
    <n v="3886"/>
    <n v="1.79"/>
    <n v="87.33"/>
    <n v="2.1"/>
  </r>
  <r>
    <x v="36"/>
    <x v="3"/>
    <x v="5"/>
    <x v="35"/>
    <n v="7675"/>
    <n v="7675"/>
    <n v="158407.07999999999"/>
    <n v="1963.94"/>
    <n v="231300"/>
    <x v="36"/>
    <n v="1352"/>
    <n v="9.4700000000000006"/>
    <n v="6.17"/>
    <n v="5.68"/>
  </r>
  <r>
    <x v="37"/>
    <x v="0"/>
    <x v="34"/>
    <x v="36"/>
    <n v="1752"/>
    <n v="1752"/>
    <n v="860585.55"/>
    <n v="49020.18"/>
    <n v="248751"/>
    <x v="37"/>
    <n v="6673"/>
    <n v="9.4700000000000006"/>
    <n v="28.32"/>
    <n v="0.26"/>
  </r>
  <r>
    <x v="38"/>
    <x v="2"/>
    <x v="35"/>
    <x v="37"/>
    <n v="5335"/>
    <n v="5335"/>
    <n v="2617900.8199999998"/>
    <n v="48970.31"/>
    <n v="490340"/>
    <x v="38"/>
    <n v="20701"/>
    <n v="4.91"/>
    <n v="85.96"/>
    <n v="0.26"/>
  </r>
  <r>
    <x v="39"/>
    <x v="6"/>
    <x v="36"/>
    <x v="38"/>
    <n v="6134"/>
    <n v="6134"/>
    <n v="378472.71"/>
    <n v="6070.08"/>
    <n v="444871"/>
    <x v="39"/>
    <n v="5535"/>
    <n v="2.46"/>
    <n v="50.61"/>
    <n v="1.1100000000000001"/>
  </r>
  <r>
    <x v="40"/>
    <x v="6"/>
    <x v="37"/>
    <x v="39"/>
    <n v="5919"/>
    <n v="5919"/>
    <n v="718871.5"/>
    <n v="12045.15"/>
    <n v="86164"/>
    <x v="40"/>
    <n v="4973"/>
    <n v="9.6199999999999992"/>
    <n v="60"/>
    <n v="1.19"/>
  </r>
  <r>
    <x v="41"/>
    <x v="2"/>
    <x v="38"/>
    <x v="40"/>
    <n v="2225"/>
    <n v="2225"/>
    <n v="571979.80000000005"/>
    <n v="25606.959999999999"/>
    <n v="376730"/>
    <x v="41"/>
    <n v="8332"/>
    <n v="7.76"/>
    <n v="28.49"/>
    <n v="0.27"/>
  </r>
  <r>
    <x v="42"/>
    <x v="2"/>
    <x v="39"/>
    <x v="40"/>
    <n v="7020"/>
    <n v="7020"/>
    <n v="6911.3"/>
    <n v="-1.55"/>
    <n v="399731"/>
    <x v="42"/>
    <n v="135"/>
    <n v="2.78"/>
    <n v="1.21"/>
    <n v="52"/>
  </r>
  <r>
    <x v="43"/>
    <x v="0"/>
    <x v="40"/>
    <x v="41"/>
    <n v="3468"/>
    <n v="3468"/>
    <n v="416724.08"/>
    <n v="11916.27"/>
    <n v="174796"/>
    <x v="43"/>
    <n v="9362"/>
    <n v="9.6300000000000008"/>
    <n v="55.61"/>
    <n v="0.37"/>
  </r>
  <r>
    <x v="44"/>
    <x v="3"/>
    <x v="41"/>
    <x v="42"/>
    <n v="4393"/>
    <n v="4393"/>
    <n v="2522754.33"/>
    <n v="57326.69"/>
    <n v="467441"/>
    <x v="44"/>
    <n v="19958"/>
    <n v="7.68"/>
    <n v="55.62"/>
    <n v="0.22"/>
  </r>
  <r>
    <x v="45"/>
    <x v="6"/>
    <x v="42"/>
    <x v="3"/>
    <n v="7331"/>
    <n v="7331"/>
    <n v="33708.51"/>
    <n v="359.81"/>
    <n v="204871"/>
    <x v="45"/>
    <n v="1621"/>
    <n v="1.1299999999999999"/>
    <n v="70.05"/>
    <n v="4.5199999999999996"/>
  </r>
  <r>
    <x v="46"/>
    <x v="1"/>
    <x v="39"/>
    <x v="43"/>
    <n v="5001"/>
    <n v="5001"/>
    <n v="842760.41"/>
    <n v="16751.84"/>
    <n v="85757"/>
    <x v="46"/>
    <n v="6530"/>
    <n v="9.9499999999999993"/>
    <n v="76.489999999999995"/>
    <n v="0.77"/>
  </r>
  <r>
    <x v="47"/>
    <x v="5"/>
    <x v="12"/>
    <x v="44"/>
    <n v="6094"/>
    <n v="6094"/>
    <n v="233546.31"/>
    <n v="3732.4"/>
    <n v="64188"/>
    <x v="47"/>
    <n v="1764"/>
    <n v="3.99"/>
    <n v="68.88"/>
    <n v="3.45"/>
  </r>
  <r>
    <x v="48"/>
    <x v="2"/>
    <x v="43"/>
    <x v="11"/>
    <n v="9454"/>
    <n v="9454"/>
    <n v="255733.92"/>
    <n v="2605.0300000000002"/>
    <n v="339751"/>
    <x v="48"/>
    <n v="1890"/>
    <n v="1.77"/>
    <n v="31.41"/>
    <n v="5"/>
  </r>
  <r>
    <x v="49"/>
    <x v="1"/>
    <x v="44"/>
    <x v="45"/>
    <n v="9886"/>
    <n v="9886"/>
    <n v="394112"/>
    <n v="3886.57"/>
    <n v="283649"/>
    <x v="49"/>
    <n v="10005"/>
    <n v="8.07"/>
    <n v="43.72"/>
    <n v="0.99"/>
  </r>
  <r>
    <x v="50"/>
    <x v="0"/>
    <x v="45"/>
    <x v="46"/>
    <n v="6789"/>
    <n v="6789"/>
    <n v="1285057.1299999999"/>
    <n v="18828.52"/>
    <n v="230778"/>
    <x v="50"/>
    <n v="14625"/>
    <n v="8.6300000000000008"/>
    <n v="73.430000000000007"/>
    <n v="0.46"/>
  </r>
  <r>
    <x v="51"/>
    <x v="3"/>
    <x v="46"/>
    <x v="47"/>
    <n v="4686"/>
    <n v="4686"/>
    <n v="829746.22"/>
    <n v="17606.919999999998"/>
    <n v="307176"/>
    <x v="51"/>
    <n v="8593"/>
    <n v="5.47"/>
    <n v="51.14"/>
    <n v="0.55000000000000004"/>
  </r>
  <r>
    <x v="52"/>
    <x v="4"/>
    <x v="47"/>
    <x v="48"/>
    <n v="5357"/>
    <n v="5357"/>
    <n v="565965.29"/>
    <n v="10464.969999999999"/>
    <n v="242744"/>
    <x v="52"/>
    <n v="7934"/>
    <n v="7.32"/>
    <n v="44.67"/>
    <n v="0.68"/>
  </r>
  <r>
    <x v="53"/>
    <x v="3"/>
    <x v="48"/>
    <x v="49"/>
    <n v="7807"/>
    <n v="7807"/>
    <n v="41811.24"/>
    <n v="435.56"/>
    <n v="84995"/>
    <x v="53"/>
    <n v="1049"/>
    <n v="6.08"/>
    <n v="20.3"/>
    <n v="7.44"/>
  </r>
  <r>
    <x v="54"/>
    <x v="0"/>
    <x v="49"/>
    <x v="50"/>
    <n v="4986"/>
    <n v="4986"/>
    <n v="70432.899999999994"/>
    <n v="1312.61"/>
    <n v="50972"/>
    <x v="54"/>
    <n v="526"/>
    <n v="4.5599999999999996"/>
    <n v="22.65"/>
    <n v="9.48"/>
  </r>
  <r>
    <x v="55"/>
    <x v="5"/>
    <x v="50"/>
    <x v="51"/>
    <n v="6948"/>
    <n v="6948"/>
    <n v="1772571.17"/>
    <n v="25411.96"/>
    <n v="385024"/>
    <x v="55"/>
    <n v="12127"/>
    <n v="7.37"/>
    <n v="42.76"/>
    <n v="0.56999999999999995"/>
  </r>
  <r>
    <x v="56"/>
    <x v="4"/>
    <x v="51"/>
    <x v="52"/>
    <n v="7053"/>
    <n v="7053"/>
    <n v="273466.83"/>
    <n v="3777.31"/>
    <n v="244409"/>
    <x v="56"/>
    <n v="5719"/>
    <n v="9.07"/>
    <n v="25.79"/>
    <n v="1.23"/>
  </r>
  <r>
    <x v="57"/>
    <x v="5"/>
    <x v="52"/>
    <x v="53"/>
    <n v="9227"/>
    <n v="9227"/>
    <n v="154672.03"/>
    <n v="1576.3"/>
    <n v="413456"/>
    <x v="57"/>
    <n v="1802"/>
    <n v="1.56"/>
    <n v="27.96"/>
    <n v="5.12"/>
  </r>
  <r>
    <x v="58"/>
    <x v="5"/>
    <x v="53"/>
    <x v="54"/>
    <n v="2838"/>
    <n v="2838"/>
    <n v="1028742.43"/>
    <n v="36148.85"/>
    <n v="413191"/>
    <x v="58"/>
    <n v="13760"/>
    <n v="5.0199999999999996"/>
    <n v="66.290000000000006"/>
    <n v="0.21"/>
  </r>
  <r>
    <x v="59"/>
    <x v="4"/>
    <x v="54"/>
    <x v="55"/>
    <n v="8734"/>
    <n v="8734"/>
    <n v="688190.83"/>
    <n v="7779.45"/>
    <n v="363311"/>
    <x v="59"/>
    <n v="20374"/>
    <n v="6.61"/>
    <n v="84.9"/>
    <n v="0.43"/>
  </r>
  <r>
    <x v="60"/>
    <x v="0"/>
    <x v="55"/>
    <x v="56"/>
    <n v="8836"/>
    <n v="8836"/>
    <n v="101089.56"/>
    <n v="1044.06"/>
    <n v="495464"/>
    <x v="60"/>
    <n v="1189"/>
    <n v="7.52"/>
    <n v="3.19"/>
    <n v="7.43"/>
  </r>
  <r>
    <x v="61"/>
    <x v="3"/>
    <x v="56"/>
    <x v="57"/>
    <n v="3242"/>
    <n v="3242"/>
    <n v="548931.55000000005"/>
    <n v="16831.88"/>
    <n v="361089"/>
    <x v="61"/>
    <n v="9596"/>
    <n v="8.3699999999999992"/>
    <n v="31.73"/>
    <n v="0.34"/>
  </r>
  <r>
    <x v="62"/>
    <x v="0"/>
    <x v="57"/>
    <x v="58"/>
    <n v="4351"/>
    <n v="4351"/>
    <n v="109039.65"/>
    <n v="2406.08"/>
    <n v="161499"/>
    <x v="62"/>
    <n v="2400"/>
    <n v="3.27"/>
    <n v="45.51"/>
    <n v="1.81"/>
  </r>
  <r>
    <x v="63"/>
    <x v="4"/>
    <x v="58"/>
    <x v="59"/>
    <n v="1051"/>
    <n v="1051"/>
    <n v="133508.35999999999"/>
    <n v="12602.98"/>
    <n v="445221"/>
    <x v="63"/>
    <n v="2977"/>
    <n v="1.1599999999999999"/>
    <n v="57.72"/>
    <n v="0.35"/>
  </r>
  <r>
    <x v="64"/>
    <x v="0"/>
    <x v="23"/>
    <x v="60"/>
    <n v="6450"/>
    <n v="6450"/>
    <n v="512521.66"/>
    <n v="7846.07"/>
    <n v="395364"/>
    <x v="64"/>
    <n v="12481"/>
    <n v="5.39"/>
    <n v="58.6"/>
    <n v="0.52"/>
  </r>
  <r>
    <x v="65"/>
    <x v="4"/>
    <x v="59"/>
    <x v="61"/>
    <n v="3731"/>
    <n v="3731"/>
    <n v="61661.19"/>
    <n v="1552.67"/>
    <n v="26101"/>
    <x v="65"/>
    <n v="452"/>
    <n v="4.7"/>
    <n v="36.840000000000003"/>
    <n v="8.25"/>
  </r>
  <r>
    <x v="66"/>
    <x v="1"/>
    <x v="60"/>
    <x v="62"/>
    <n v="7886"/>
    <n v="7886"/>
    <n v="63306.080000000002"/>
    <n v="702.77"/>
    <n v="293106"/>
    <x v="66"/>
    <n v="792"/>
    <n v="0.43"/>
    <n v="62.61"/>
    <n v="9.9600000000000009"/>
  </r>
  <r>
    <x v="67"/>
    <x v="0"/>
    <x v="61"/>
    <x v="63"/>
    <n v="8898"/>
    <n v="8898"/>
    <n v="141325.88"/>
    <n v="1488.29"/>
    <n v="453202"/>
    <x v="67"/>
    <n v="3522"/>
    <n v="2"/>
    <n v="38.82"/>
    <n v="2.5299999999999998"/>
  </r>
  <r>
    <x v="68"/>
    <x v="0"/>
    <x v="62"/>
    <x v="64"/>
    <n v="9202"/>
    <n v="9202"/>
    <n v="424067.9"/>
    <n v="4508.43"/>
    <n v="190993"/>
    <x v="68"/>
    <n v="5242"/>
    <n v="6.32"/>
    <n v="43.41"/>
    <n v="1.76"/>
  </r>
  <r>
    <x v="69"/>
    <x v="6"/>
    <x v="63"/>
    <x v="65"/>
    <n v="6398"/>
    <n v="6398"/>
    <n v="378967.37"/>
    <n v="5823.22"/>
    <n v="479496"/>
    <x v="69"/>
    <n v="5037"/>
    <n v="4.3899999999999997"/>
    <n v="23.93"/>
    <n v="1.27"/>
  </r>
  <r>
    <x v="70"/>
    <x v="0"/>
    <x v="64"/>
    <x v="66"/>
    <n v="9722"/>
    <n v="9722"/>
    <n v="454346.94"/>
    <n v="4573.3900000000003"/>
    <n v="190667"/>
    <x v="70"/>
    <n v="5969"/>
    <n v="4.49"/>
    <n v="69.739999999999995"/>
    <n v="1.63"/>
  </r>
  <r>
    <x v="71"/>
    <x v="2"/>
    <x v="65"/>
    <x v="38"/>
    <n v="2837"/>
    <n v="2837"/>
    <n v="259609.60000000001"/>
    <n v="9050.85"/>
    <n v="75398"/>
    <x v="71"/>
    <n v="3545"/>
    <n v="5.8"/>
    <n v="81.069999999999993"/>
    <n v="0.8"/>
  </r>
  <r>
    <x v="72"/>
    <x v="6"/>
    <x v="66"/>
    <x v="67"/>
    <n v="7268"/>
    <n v="7268"/>
    <n v="1276552.44"/>
    <n v="17464.009999999998"/>
    <n v="260637"/>
    <x v="72"/>
    <n v="10516"/>
    <n v="5.75"/>
    <n v="70.2"/>
    <n v="0.69"/>
  </r>
  <r>
    <x v="73"/>
    <x v="1"/>
    <x v="67"/>
    <x v="68"/>
    <n v="3555"/>
    <n v="3555"/>
    <n v="302344.67"/>
    <n v="8404.77"/>
    <n v="90487"/>
    <x v="73"/>
    <n v="4102"/>
    <n v="5.73"/>
    <n v="79.13"/>
    <n v="0.87"/>
  </r>
  <r>
    <x v="74"/>
    <x v="1"/>
    <x v="68"/>
    <x v="69"/>
    <n v="3931"/>
    <n v="3931"/>
    <n v="168482.41"/>
    <n v="4185.99"/>
    <n v="177015"/>
    <x v="74"/>
    <n v="2687"/>
    <n v="7.21"/>
    <n v="21.04"/>
    <n v="1.46"/>
  </r>
  <r>
    <x v="75"/>
    <x v="2"/>
    <x v="69"/>
    <x v="70"/>
    <n v="7957"/>
    <n v="7957"/>
    <n v="130854.29"/>
    <n v="1544.52"/>
    <n v="134676"/>
    <x v="75"/>
    <n v="1514"/>
    <n v="3.02"/>
    <n v="37.200000000000003"/>
    <n v="5.26"/>
  </r>
  <r>
    <x v="76"/>
    <x v="0"/>
    <x v="70"/>
    <x v="71"/>
    <n v="5078"/>
    <n v="5078"/>
    <n v="29431.14"/>
    <n v="479.58"/>
    <n v="237252"/>
    <x v="76"/>
    <n v="330"/>
    <n v="0.53"/>
    <n v="26.25"/>
    <n v="15.39"/>
  </r>
  <r>
    <x v="77"/>
    <x v="6"/>
    <x v="71"/>
    <x v="72"/>
    <n v="8210"/>
    <n v="8210"/>
    <n v="19665.11"/>
    <n v="139.53"/>
    <n v="35755"/>
    <x v="77"/>
    <n v="891"/>
    <n v="9.8000000000000007"/>
    <n v="25.42"/>
    <n v="9.2100000000000009"/>
  </r>
  <r>
    <x v="78"/>
    <x v="6"/>
    <x v="72"/>
    <x v="6"/>
    <n v="5020"/>
    <n v="5020"/>
    <n v="1351589.34"/>
    <n v="26824.09"/>
    <n v="448281"/>
    <x v="78"/>
    <n v="20048"/>
    <n v="4.96"/>
    <n v="90.23"/>
    <n v="0.25"/>
  </r>
  <r>
    <x v="79"/>
    <x v="3"/>
    <x v="73"/>
    <x v="73"/>
    <n v="3829"/>
    <n v="3829"/>
    <n v="19308.509999999998"/>
    <n v="404.27"/>
    <n v="278558"/>
    <x v="79"/>
    <n v="140"/>
    <n v="0.32"/>
    <n v="15.93"/>
    <n v="27.35"/>
  </r>
  <r>
    <x v="80"/>
    <x v="2"/>
    <x v="74"/>
    <x v="74"/>
    <n v="9957"/>
    <n v="9957"/>
    <n v="905870.51"/>
    <n v="8997.83"/>
    <n v="376483"/>
    <x v="80"/>
    <n v="34587"/>
    <n v="9.5299999999999994"/>
    <n v="96.42"/>
    <n v="0.28999999999999998"/>
  </r>
  <r>
    <x v="81"/>
    <x v="1"/>
    <x v="75"/>
    <x v="31"/>
    <n v="3317"/>
    <n v="3317"/>
    <n v="161879.53"/>
    <n v="4780.3"/>
    <n v="60713"/>
    <x v="81"/>
    <n v="1091"/>
    <n v="6.31"/>
    <n v="28.48"/>
    <n v="3.04"/>
  </r>
  <r>
    <x v="82"/>
    <x v="2"/>
    <x v="21"/>
    <x v="75"/>
    <n v="2626"/>
    <n v="2626"/>
    <n v="701686.03"/>
    <n v="26620.720000000001"/>
    <n v="343951"/>
    <x v="82"/>
    <n v="12541"/>
    <n v="4.45"/>
    <n v="81.91"/>
    <n v="0.21"/>
  </r>
  <r>
    <x v="83"/>
    <x v="0"/>
    <x v="76"/>
    <x v="76"/>
    <n v="1583"/>
    <n v="1583"/>
    <n v="37922.43"/>
    <n v="2295.61"/>
    <n v="123540"/>
    <x v="83"/>
    <n v="366"/>
    <n v="5.95"/>
    <n v="4.9800000000000004"/>
    <n v="4.33"/>
  </r>
  <r>
    <x v="84"/>
    <x v="5"/>
    <x v="77"/>
    <x v="77"/>
    <n v="3228"/>
    <n v="3228"/>
    <n v="358094.11"/>
    <n v="10993.37"/>
    <n v="241486"/>
    <x v="84"/>
    <n v="2615"/>
    <n v="5.3"/>
    <n v="20.45"/>
    <n v="1.23"/>
  </r>
  <r>
    <x v="85"/>
    <x v="4"/>
    <x v="78"/>
    <x v="39"/>
    <n v="7273"/>
    <n v="7273"/>
    <n v="206016.75"/>
    <n v="2732.62"/>
    <n v="456021"/>
    <x v="85"/>
    <n v="1979"/>
    <n v="6.14"/>
    <n v="7.06"/>
    <n v="3.68"/>
  </r>
  <r>
    <x v="86"/>
    <x v="1"/>
    <x v="79"/>
    <x v="76"/>
    <n v="2779"/>
    <n v="2779"/>
    <n v="306010.51"/>
    <n v="10911.53"/>
    <n v="168619"/>
    <x v="86"/>
    <n v="7137"/>
    <n v="9.08"/>
    <n v="46.6"/>
    <n v="0.39"/>
  </r>
  <r>
    <x v="87"/>
    <x v="5"/>
    <x v="80"/>
    <x v="78"/>
    <n v="7199"/>
    <n v="7199"/>
    <n v="131381.12"/>
    <n v="1724.99"/>
    <n v="179048"/>
    <x v="87"/>
    <n v="1503"/>
    <n v="3.19"/>
    <n v="26.28"/>
    <n v="4.79"/>
  </r>
  <r>
    <x v="88"/>
    <x v="4"/>
    <x v="81"/>
    <x v="79"/>
    <n v="5889"/>
    <n v="5889"/>
    <n v="491646.6"/>
    <n v="8248.56"/>
    <n v="499538"/>
    <x v="88"/>
    <n v="6142"/>
    <n v="7.03"/>
    <n v="17.48"/>
    <n v="0.96"/>
  </r>
  <r>
    <x v="89"/>
    <x v="1"/>
    <x v="82"/>
    <x v="80"/>
    <n v="8712"/>
    <n v="8712"/>
    <n v="111575.14"/>
    <n v="1180.71"/>
    <n v="392706"/>
    <x v="89"/>
    <n v="1003"/>
    <n v="3.25"/>
    <n v="7.87"/>
    <n v="8.69"/>
  </r>
  <r>
    <x v="90"/>
    <x v="6"/>
    <x v="48"/>
    <x v="1"/>
    <n v="4314"/>
    <n v="4314"/>
    <n v="702616.45"/>
    <n v="16186.89"/>
    <n v="193467"/>
    <x v="90"/>
    <n v="8971"/>
    <n v="7.98"/>
    <n v="58.13"/>
    <n v="0.48"/>
  </r>
  <r>
    <x v="91"/>
    <x v="2"/>
    <x v="11"/>
    <x v="81"/>
    <n v="9972"/>
    <n v="9972"/>
    <n v="45592.959999999999"/>
    <n v="357.21"/>
    <n v="22667"/>
    <x v="91"/>
    <n v="312"/>
    <n v="8.85"/>
    <n v="15.55"/>
    <n v="31.96"/>
  </r>
  <r>
    <x v="92"/>
    <x v="5"/>
    <x v="83"/>
    <x v="82"/>
    <n v="9786"/>
    <n v="9786"/>
    <n v="3118405.36"/>
    <n v="31765.99"/>
    <n v="266328"/>
    <x v="92"/>
    <n v="21004"/>
    <n v="8.56"/>
    <n v="92.13"/>
    <n v="0.47"/>
  </r>
  <r>
    <x v="93"/>
    <x v="5"/>
    <x v="84"/>
    <x v="83"/>
    <n v="3417"/>
    <n v="3417"/>
    <n v="3449852.56"/>
    <n v="100861.44"/>
    <n v="338068"/>
    <x v="93"/>
    <n v="28303"/>
    <n v="8.9600000000000009"/>
    <n v="93.44"/>
    <n v="0.12"/>
  </r>
  <r>
    <x v="94"/>
    <x v="1"/>
    <x v="85"/>
    <x v="84"/>
    <n v="4359"/>
    <n v="4359"/>
    <n v="202418.73"/>
    <n v="4543.7"/>
    <n v="109695"/>
    <x v="94"/>
    <n v="8168"/>
    <n v="7.54"/>
    <n v="98.8"/>
    <n v="0.53"/>
  </r>
  <r>
    <x v="95"/>
    <x v="6"/>
    <x v="86"/>
    <x v="85"/>
    <n v="2164"/>
    <n v="2164"/>
    <n v="58752.88"/>
    <n v="2615.0100000000002"/>
    <n v="59143"/>
    <x v="95"/>
    <n v="651"/>
    <n v="5.33"/>
    <n v="20.65"/>
    <n v="3.32"/>
  </r>
  <r>
    <x v="96"/>
    <x v="5"/>
    <x v="87"/>
    <x v="86"/>
    <n v="7052"/>
    <n v="7052"/>
    <n v="515298.69"/>
    <n v="7207.13"/>
    <n v="284106"/>
    <x v="96"/>
    <n v="7889"/>
    <n v="3.98"/>
    <n v="69.81"/>
    <n v="0.89"/>
  </r>
  <r>
    <x v="97"/>
    <x v="4"/>
    <x v="88"/>
    <x v="87"/>
    <n v="3488"/>
    <n v="3488"/>
    <n v="111379.26"/>
    <n v="3093.21"/>
    <n v="374391"/>
    <x v="97"/>
    <n v="3712"/>
    <n v="2.16"/>
    <n v="45.9"/>
    <n v="0.94"/>
  </r>
  <r>
    <x v="98"/>
    <x v="5"/>
    <x v="84"/>
    <x v="88"/>
    <n v="4700"/>
    <n v="4700"/>
    <n v="1403865.68"/>
    <n v="29769.48"/>
    <n v="420822"/>
    <x v="98"/>
    <n v="16895"/>
    <n v="8.48"/>
    <n v="47.35"/>
    <n v="0.28000000000000003"/>
  </r>
  <r>
    <x v="99"/>
    <x v="2"/>
    <x v="2"/>
    <x v="89"/>
    <n v="9261"/>
    <n v="9261"/>
    <n v="584688.6"/>
    <n v="6213.45"/>
    <n v="353213"/>
    <x v="99"/>
    <n v="6958"/>
    <n v="7.09"/>
    <n v="27.79"/>
    <n v="1.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E8F28D-C285-4864-AC2B-48FAB0D59DB8}" name="PivotTable7"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location ref="A26:A27" firstHeaderRow="1" firstDataRow="1" firstDataCol="0"/>
  <pivotFields count="14">
    <pivotField showAll="0"/>
    <pivotField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dataField="1"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Budget ($)" fld="4" baseField="0" baseItem="0"/>
  </dataFields>
  <formats count="4">
    <format dxfId="3">
      <pivotArea type="all" dataOnly="0" outline="0" fieldPosition="0"/>
    </format>
    <format dxfId="2">
      <pivotArea outline="0" collapsedLevelsAreSubtotals="1" fieldPosition="0"/>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DADAD6-80CB-47EE-BA1E-5C093B45C52E}"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A6" firstHeaderRow="1" firstDataRow="1" firstDataCol="0"/>
  <pivotFields count="14">
    <pivotField showAll="0"/>
    <pivotField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Sum of Revenue ($)" fld="6" baseField="0" baseItem="0"/>
  </dataFields>
  <formats count="2">
    <format dxfId="5">
      <pivotArea outline="0" collapsedLevelsAreSubtotals="1"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99A44D-0766-4D86-AF60-340BC19FF126}" name="PivotTable14"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0">
  <location ref="A59:B62" firstHeaderRow="1" firstDataRow="1" firstDataCol="1"/>
  <pivotFields count="14">
    <pivotField axis="axisRow" showAll="0" measureFilter="1">
      <items count="101">
        <item x="9"/>
        <item x="16"/>
        <item x="19"/>
        <item x="33"/>
        <item x="47"/>
        <item x="54"/>
        <item x="70"/>
        <item x="86"/>
        <item x="89"/>
        <item x="91"/>
        <item x="0"/>
        <item x="10"/>
        <item x="11"/>
        <item x="13"/>
        <item x="1"/>
        <item x="23"/>
        <item x="32"/>
        <item x="38"/>
        <item x="53"/>
        <item x="58"/>
        <item x="68"/>
        <item x="82"/>
        <item x="90"/>
        <item x="92"/>
        <item x="94"/>
        <item x="96"/>
        <item x="20"/>
        <item x="2"/>
        <item x="31"/>
        <item x="43"/>
        <item x="62"/>
        <item x="71"/>
        <item x="76"/>
        <item x="81"/>
        <item x="85"/>
        <item x="93"/>
        <item x="98"/>
        <item x="14"/>
        <item x="24"/>
        <item x="25"/>
        <item x="29"/>
        <item x="30"/>
        <item x="36"/>
        <item x="39"/>
        <item x="51"/>
        <item x="60"/>
        <item x="63"/>
        <item x="6"/>
        <item x="75"/>
        <item x="7"/>
        <item x="87"/>
        <item x="88"/>
        <item x="99"/>
        <item x="15"/>
        <item x="21"/>
        <item x="28"/>
        <item x="40"/>
        <item x="48"/>
        <item x="49"/>
        <item x="56"/>
        <item x="61"/>
        <item x="64"/>
        <item x="69"/>
        <item x="72"/>
        <item x="73"/>
        <item x="77"/>
        <item x="80"/>
        <item x="83"/>
        <item x="84"/>
        <item x="8"/>
        <item x="26"/>
        <item x="35"/>
        <item x="37"/>
        <item x="3"/>
        <item x="41"/>
        <item x="42"/>
        <item x="44"/>
        <item x="45"/>
        <item x="46"/>
        <item x="4"/>
        <item x="52"/>
        <item x="55"/>
        <item x="5"/>
        <item x="59"/>
        <item x="65"/>
        <item x="74"/>
        <item x="95"/>
        <item x="97"/>
        <item x="12"/>
        <item x="17"/>
        <item x="18"/>
        <item x="22"/>
        <item x="27"/>
        <item x="34"/>
        <item x="50"/>
        <item x="57"/>
        <item x="66"/>
        <item x="67"/>
        <item x="78"/>
        <item x="79"/>
        <item t="default"/>
      </items>
    </pivotField>
    <pivotField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dataField="1" showAll="0"/>
    <pivotField showAll="0"/>
    <pivotField showAll="0"/>
    <pivotField showAll="0"/>
    <pivotField showAll="0"/>
    <pivotField showAll="0"/>
    <pivotField showAll="0"/>
    <pivotField showAll="0"/>
  </pivotFields>
  <rowFields count="1">
    <field x="0"/>
  </rowFields>
  <rowItems count="3">
    <i>
      <x v="49"/>
    </i>
    <i>
      <x v="69"/>
    </i>
    <i>
      <x v="75"/>
    </i>
  </rowItems>
  <colItems count="1">
    <i/>
  </colItems>
  <dataFields count="1">
    <dataField name="Sum of Revenue ($)" fld="6" showDataAs="percentOfTotal" baseField="0" baseItem="0" numFmtId="10"/>
  </dataFields>
  <formats count="5">
    <format dxfId="10">
      <pivotArea type="all" dataOnly="0" outline="0" fieldPosition="0"/>
    </format>
    <format dxfId="9">
      <pivotArea outline="0" collapsedLevelsAreSubtotals="1" fieldPosition="0"/>
    </format>
    <format dxfId="8">
      <pivotArea dataOnly="0" labelOnly="1" outline="0" axis="axisValues" fieldPosition="0"/>
    </format>
    <format dxfId="7">
      <pivotArea outline="0" collapsedLevelsAreSubtotals="1" fieldPosition="0"/>
    </format>
    <format dxfId="6">
      <pivotArea outline="0" fieldPosition="0">
        <references count="1">
          <reference field="4294967294" count="1">
            <x v="0"/>
          </reference>
        </references>
      </pivotArea>
    </format>
  </formats>
  <chartFormats count="16">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0" count="1" selected="0">
            <x v="23"/>
          </reference>
        </references>
      </pivotArea>
    </chartFormat>
    <chartFormat chart="8" format="3">
      <pivotArea type="data" outline="0" fieldPosition="0">
        <references count="2">
          <reference field="4294967294" count="1" selected="0">
            <x v="0"/>
          </reference>
          <reference field="0" count="1" selected="0">
            <x v="35"/>
          </reference>
        </references>
      </pivotArea>
    </chartFormat>
    <chartFormat chart="8" format="4">
      <pivotArea type="data" outline="0" fieldPosition="0">
        <references count="2">
          <reference field="4294967294" count="1" selected="0">
            <x v="0"/>
          </reference>
          <reference field="0" count="1" selected="0">
            <x v="37"/>
          </reference>
        </references>
      </pivotArea>
    </chartFormat>
    <chartFormat chart="14" format="13" series="1">
      <pivotArea type="data" outline="0" fieldPosition="0">
        <references count="1">
          <reference field="4294967294" count="1" selected="0">
            <x v="0"/>
          </reference>
        </references>
      </pivotArea>
    </chartFormat>
    <chartFormat chart="14" format="14">
      <pivotArea type="data" outline="0" fieldPosition="0">
        <references count="2">
          <reference field="4294967294" count="1" selected="0">
            <x v="0"/>
          </reference>
          <reference field="0" count="1" selected="0">
            <x v="49"/>
          </reference>
        </references>
      </pivotArea>
    </chartFormat>
    <chartFormat chart="14" format="15">
      <pivotArea type="data" outline="0" fieldPosition="0">
        <references count="2">
          <reference field="4294967294" count="1" selected="0">
            <x v="0"/>
          </reference>
          <reference field="0" count="1" selected="0">
            <x v="69"/>
          </reference>
        </references>
      </pivotArea>
    </chartFormat>
    <chartFormat chart="14" format="16">
      <pivotArea type="data" outline="0" fieldPosition="0">
        <references count="2">
          <reference field="4294967294" count="1" selected="0">
            <x v="0"/>
          </reference>
          <reference field="0" count="1" selected="0">
            <x v="75"/>
          </reference>
        </references>
      </pivotArea>
    </chartFormat>
    <chartFormat chart="18" format="17" series="1">
      <pivotArea type="data" outline="0" fieldPosition="0">
        <references count="1">
          <reference field="4294967294" count="1" selected="0">
            <x v="0"/>
          </reference>
        </references>
      </pivotArea>
    </chartFormat>
    <chartFormat chart="18" format="18">
      <pivotArea type="data" outline="0" fieldPosition="0">
        <references count="2">
          <reference field="4294967294" count="1" selected="0">
            <x v="0"/>
          </reference>
          <reference field="0" count="1" selected="0">
            <x v="49"/>
          </reference>
        </references>
      </pivotArea>
    </chartFormat>
    <chartFormat chart="18" format="19">
      <pivotArea type="data" outline="0" fieldPosition="0">
        <references count="2">
          <reference field="4294967294" count="1" selected="0">
            <x v="0"/>
          </reference>
          <reference field="0" count="1" selected="0">
            <x v="69"/>
          </reference>
        </references>
      </pivotArea>
    </chartFormat>
    <chartFormat chart="18" format="20">
      <pivotArea type="data" outline="0" fieldPosition="0">
        <references count="2">
          <reference field="4294967294" count="1" selected="0">
            <x v="0"/>
          </reference>
          <reference field="0" count="1" selected="0">
            <x v="75"/>
          </reference>
        </references>
      </pivotArea>
    </chartFormat>
    <chartFormat chart="19" format="21" series="1">
      <pivotArea type="data" outline="0" fieldPosition="0">
        <references count="1">
          <reference field="4294967294" count="1" selected="0">
            <x v="0"/>
          </reference>
        </references>
      </pivotArea>
    </chartFormat>
    <chartFormat chart="19" format="22">
      <pivotArea type="data" outline="0" fieldPosition="0">
        <references count="2">
          <reference field="4294967294" count="1" selected="0">
            <x v="0"/>
          </reference>
          <reference field="0" count="1" selected="0">
            <x v="49"/>
          </reference>
        </references>
      </pivotArea>
    </chartFormat>
    <chartFormat chart="19" format="23">
      <pivotArea type="data" outline="0" fieldPosition="0">
        <references count="2">
          <reference field="4294967294" count="1" selected="0">
            <x v="0"/>
          </reference>
          <reference field="0" count="1" selected="0">
            <x v="69"/>
          </reference>
        </references>
      </pivotArea>
    </chartFormat>
    <chartFormat chart="19" format="24">
      <pivotArea type="data" outline="0" fieldPosition="0">
        <references count="2">
          <reference field="4294967294" count="1" selected="0">
            <x v="0"/>
          </reference>
          <reference field="0" count="1" selected="0">
            <x v="75"/>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BA5DA9-F501-4808-A036-C3914E9EA4EF}" name="PivotTable12"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3">
  <location ref="A53:B56" firstHeaderRow="1" firstDataRow="1" firstDataCol="1"/>
  <pivotFields count="14">
    <pivotField axis="axisRow" showAll="0" measureFilter="1">
      <items count="101">
        <item x="9"/>
        <item x="16"/>
        <item x="19"/>
        <item x="33"/>
        <item x="47"/>
        <item x="54"/>
        <item x="70"/>
        <item x="86"/>
        <item x="89"/>
        <item x="91"/>
        <item x="0"/>
        <item x="10"/>
        <item x="11"/>
        <item x="13"/>
        <item x="1"/>
        <item x="23"/>
        <item x="32"/>
        <item x="38"/>
        <item x="53"/>
        <item x="58"/>
        <item x="68"/>
        <item x="82"/>
        <item x="90"/>
        <item x="92"/>
        <item x="94"/>
        <item x="96"/>
        <item x="20"/>
        <item x="2"/>
        <item x="31"/>
        <item x="43"/>
        <item x="62"/>
        <item x="71"/>
        <item x="76"/>
        <item x="81"/>
        <item x="85"/>
        <item x="93"/>
        <item x="98"/>
        <item x="14"/>
        <item x="24"/>
        <item x="25"/>
        <item x="29"/>
        <item x="30"/>
        <item x="36"/>
        <item x="39"/>
        <item x="51"/>
        <item x="60"/>
        <item x="63"/>
        <item x="6"/>
        <item x="75"/>
        <item x="7"/>
        <item x="87"/>
        <item x="88"/>
        <item x="99"/>
        <item x="15"/>
        <item x="21"/>
        <item x="28"/>
        <item x="40"/>
        <item x="48"/>
        <item x="49"/>
        <item x="56"/>
        <item x="61"/>
        <item x="64"/>
        <item x="69"/>
        <item x="72"/>
        <item x="73"/>
        <item x="77"/>
        <item x="80"/>
        <item x="83"/>
        <item x="84"/>
        <item x="8"/>
        <item x="26"/>
        <item x="35"/>
        <item x="37"/>
        <item x="3"/>
        <item x="41"/>
        <item x="42"/>
        <item x="44"/>
        <item x="45"/>
        <item x="46"/>
        <item x="4"/>
        <item x="52"/>
        <item x="55"/>
        <item x="5"/>
        <item x="59"/>
        <item x="65"/>
        <item x="74"/>
        <item x="95"/>
        <item x="97"/>
        <item x="12"/>
        <item x="17"/>
        <item x="18"/>
        <item x="22"/>
        <item x="27"/>
        <item x="34"/>
        <item x="50"/>
        <item x="57"/>
        <item x="66"/>
        <item x="67"/>
        <item x="78"/>
        <item x="79"/>
        <item t="default"/>
      </items>
    </pivotField>
    <pivotField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dataField="1" showAll="0"/>
    <pivotField showAll="0"/>
    <pivotField showAll="0"/>
    <pivotField showAll="0"/>
    <pivotField showAll="0"/>
    <pivotField showAll="0"/>
    <pivotField showAll="0"/>
    <pivotField showAll="0"/>
  </pivotFields>
  <rowFields count="1">
    <field x="0"/>
  </rowFields>
  <rowItems count="3">
    <i>
      <x v="23"/>
    </i>
    <i>
      <x v="35"/>
    </i>
    <i>
      <x v="37"/>
    </i>
  </rowItems>
  <colItems count="1">
    <i/>
  </colItems>
  <dataFields count="1">
    <dataField name="Sum of Revenue ($)" fld="6" showDataAs="percentOfTotal" baseField="0" baseItem="0" numFmtId="10"/>
  </dataFields>
  <formats count="5">
    <format dxfId="15">
      <pivotArea type="all" dataOnly="0" outline="0" fieldPosition="0"/>
    </format>
    <format dxfId="14">
      <pivotArea outline="0" collapsedLevelsAreSubtotals="1" fieldPosition="0"/>
    </format>
    <format dxfId="13">
      <pivotArea dataOnly="0" labelOnly="1" outline="0" axis="axisValues" fieldPosition="0"/>
    </format>
    <format dxfId="12">
      <pivotArea outline="0" collapsedLevelsAreSubtotals="1" fieldPosition="0"/>
    </format>
    <format dxfId="11">
      <pivotArea outline="0" fieldPosition="0">
        <references count="1">
          <reference field="4294967294" count="1">
            <x v="0"/>
          </reference>
        </references>
      </pivotArea>
    </format>
  </formats>
  <chartFormats count="4">
    <chartFormat chart="8" format="25" series="1">
      <pivotArea type="data" outline="0" fieldPosition="0">
        <references count="1">
          <reference field="4294967294" count="1" selected="0">
            <x v="0"/>
          </reference>
        </references>
      </pivotArea>
    </chartFormat>
    <chartFormat chart="8" format="26">
      <pivotArea type="data" outline="0" fieldPosition="0">
        <references count="2">
          <reference field="4294967294" count="1" selected="0">
            <x v="0"/>
          </reference>
          <reference field="0" count="1" selected="0">
            <x v="23"/>
          </reference>
        </references>
      </pivotArea>
    </chartFormat>
    <chartFormat chart="8" format="27">
      <pivotArea type="data" outline="0" fieldPosition="0">
        <references count="2">
          <reference field="4294967294" count="1" selected="0">
            <x v="0"/>
          </reference>
          <reference field="0" count="1" selected="0">
            <x v="35"/>
          </reference>
        </references>
      </pivotArea>
    </chartFormat>
    <chartFormat chart="8" format="28">
      <pivotArea type="data" outline="0" fieldPosition="0">
        <references count="2">
          <reference field="4294967294" count="1" selected="0">
            <x v="0"/>
          </reference>
          <reference field="0" count="1" selected="0">
            <x v="37"/>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40A0C6-0989-4FAD-AEBF-2E66145B0E8C}"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A3" firstHeaderRow="1" firstDataRow="1" firstDataCol="0"/>
  <pivotFields count="14">
    <pivotField showAll="0"/>
    <pivotField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showAll="0"/>
    <pivotField dataField="1" showAll="0"/>
    <pivotField showAll="0"/>
    <pivotField showAll="0"/>
    <pivotField showAll="0"/>
    <pivotField showAll="0"/>
    <pivotField showAll="0"/>
    <pivotField showAll="0"/>
  </pivotFields>
  <rowItems count="1">
    <i/>
  </rowItems>
  <colItems count="1">
    <i/>
  </colItems>
  <dataFields count="1">
    <dataField name="Average of ROI (%)" fld="7" subtotal="average" baseField="0" baseItem="0" numFmtId="165"/>
  </dataFields>
  <formats count="3">
    <format dxfId="18">
      <pivotArea dataOnly="0" labelOnly="1" outline="0" axis="axisValues" fieldPosition="0"/>
    </format>
    <format dxfId="17">
      <pivotArea outline="0" collapsedLevelsAreSubtotals="1"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D37EAC-2AE3-4FCF-AE08-A312EE5F6ED1}" name="PivotTable10"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3">
  <location ref="A39:B49" firstHeaderRow="1" firstDataRow="1" firstDataCol="1"/>
  <pivotFields count="14">
    <pivotField axis="axisRow" showAll="0" measureFilter="1">
      <items count="101">
        <item x="9"/>
        <item x="16"/>
        <item x="19"/>
        <item x="33"/>
        <item x="47"/>
        <item x="54"/>
        <item x="70"/>
        <item x="86"/>
        <item x="89"/>
        <item x="91"/>
        <item x="0"/>
        <item x="10"/>
        <item x="11"/>
        <item x="13"/>
        <item x="1"/>
        <item x="23"/>
        <item x="32"/>
        <item x="38"/>
        <item x="53"/>
        <item x="58"/>
        <item x="68"/>
        <item x="82"/>
        <item x="90"/>
        <item x="92"/>
        <item x="94"/>
        <item x="96"/>
        <item x="20"/>
        <item x="2"/>
        <item x="31"/>
        <item x="43"/>
        <item x="62"/>
        <item x="71"/>
        <item x="76"/>
        <item x="81"/>
        <item x="85"/>
        <item x="93"/>
        <item x="98"/>
        <item x="14"/>
        <item x="24"/>
        <item x="25"/>
        <item x="29"/>
        <item x="30"/>
        <item x="36"/>
        <item x="39"/>
        <item x="51"/>
        <item x="60"/>
        <item x="63"/>
        <item x="6"/>
        <item x="75"/>
        <item x="7"/>
        <item x="87"/>
        <item x="88"/>
        <item x="99"/>
        <item x="15"/>
        <item x="21"/>
        <item x="28"/>
        <item x="40"/>
        <item x="48"/>
        <item x="49"/>
        <item x="56"/>
        <item x="61"/>
        <item x="64"/>
        <item x="69"/>
        <item x="72"/>
        <item x="73"/>
        <item x="77"/>
        <item x="80"/>
        <item x="83"/>
        <item x="84"/>
        <item x="8"/>
        <item x="26"/>
        <item x="35"/>
        <item x="37"/>
        <item x="3"/>
        <item x="41"/>
        <item x="42"/>
        <item x="44"/>
        <item x="45"/>
        <item x="46"/>
        <item x="4"/>
        <item x="52"/>
        <item x="55"/>
        <item x="5"/>
        <item x="59"/>
        <item x="65"/>
        <item x="74"/>
        <item x="95"/>
        <item x="97"/>
        <item x="12"/>
        <item x="17"/>
        <item x="18"/>
        <item x="22"/>
        <item x="27"/>
        <item x="34"/>
        <item x="50"/>
        <item x="57"/>
        <item x="66"/>
        <item x="67"/>
        <item x="78"/>
        <item x="79"/>
        <item t="default"/>
      </items>
    </pivotField>
    <pivotField axis="axisRow" showAll="0" measureFilter="1">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showAll="0"/>
    <pivotField showAll="0"/>
    <pivotField showAll="0"/>
    <pivotField dataField="1" showAll="0">
      <items count="101">
        <item x="7"/>
        <item x="28"/>
        <item x="17"/>
        <item x="5"/>
        <item x="79"/>
        <item x="65"/>
        <item x="21"/>
        <item x="76"/>
        <item x="66"/>
        <item x="13"/>
        <item x="8"/>
        <item x="91"/>
        <item x="45"/>
        <item x="54"/>
        <item x="6"/>
        <item x="47"/>
        <item x="95"/>
        <item x="77"/>
        <item x="12"/>
        <item x="81"/>
        <item x="75"/>
        <item x="71"/>
        <item x="35"/>
        <item x="24"/>
        <item x="63"/>
        <item x="53"/>
        <item x="73"/>
        <item x="62"/>
        <item x="87"/>
        <item x="3"/>
        <item x="48"/>
        <item x="57"/>
        <item x="27"/>
        <item x="83"/>
        <item x="18"/>
        <item x="97"/>
        <item x="16"/>
        <item x="94"/>
        <item x="40"/>
        <item x="46"/>
        <item x="70"/>
        <item x="67"/>
        <item x="25"/>
        <item x="2"/>
        <item x="39"/>
        <item x="42"/>
        <item x="96"/>
        <item x="4"/>
        <item x="68"/>
        <item x="33"/>
        <item x="89"/>
        <item x="74"/>
        <item x="84"/>
        <item x="20"/>
        <item x="11"/>
        <item x="19"/>
        <item x="72"/>
        <item x="82"/>
        <item x="86"/>
        <item x="90"/>
        <item x="22"/>
        <item x="0"/>
        <item x="10"/>
        <item x="51"/>
        <item x="43"/>
        <item x="23"/>
        <item x="52"/>
        <item x="26"/>
        <item x="50"/>
        <item x="58"/>
        <item x="69"/>
        <item x="64"/>
        <item x="34"/>
        <item x="1"/>
        <item x="36"/>
        <item x="30"/>
        <item x="56"/>
        <item x="78"/>
        <item x="92"/>
        <item x="49"/>
        <item x="37"/>
        <item x="32"/>
        <item x="59"/>
        <item x="38"/>
        <item x="29"/>
        <item x="99"/>
        <item x="85"/>
        <item x="31"/>
        <item x="55"/>
        <item x="41"/>
        <item x="9"/>
        <item x="61"/>
        <item x="93"/>
        <item x="14"/>
        <item x="88"/>
        <item x="98"/>
        <item x="80"/>
        <item x="44"/>
        <item x="60"/>
        <item x="15"/>
        <item t="default"/>
      </items>
    </pivotField>
    <pivotField showAll="0"/>
    <pivotField showAll="0"/>
    <pivotField showAll="0"/>
    <pivotField showAll="0"/>
  </pivotFields>
  <rowFields count="2">
    <field x="0"/>
    <field x="1"/>
  </rowFields>
  <rowItems count="10">
    <i>
      <x v="36"/>
    </i>
    <i r="1">
      <x v="3"/>
    </i>
    <i>
      <x v="45"/>
    </i>
    <i r="1">
      <x v="6"/>
    </i>
    <i>
      <x v="53"/>
    </i>
    <i r="1">
      <x v="6"/>
    </i>
    <i>
      <x v="66"/>
    </i>
    <i r="1">
      <x v="4"/>
    </i>
    <i>
      <x v="76"/>
    </i>
    <i r="1">
      <x v="1"/>
    </i>
  </rowItems>
  <colItems count="1">
    <i/>
  </colItems>
  <dataFields count="1">
    <dataField name="Sum of Clicks" fld="9" showDataAs="percentOfTotal" baseField="0" baseItem="0" numFmtId="10"/>
  </dataFields>
  <formats count="5">
    <format dxfId="23">
      <pivotArea type="all" dataOnly="0" outline="0" fieldPosition="0"/>
    </format>
    <format dxfId="22">
      <pivotArea outline="0" collapsedLevelsAreSubtotals="1" fieldPosition="0"/>
    </format>
    <format dxfId="21">
      <pivotArea dataOnly="0" labelOnly="1" outline="0" axis="axisValues" fieldPosition="0"/>
    </format>
    <format dxfId="20">
      <pivotArea outline="0" collapsedLevelsAreSubtotals="1" fieldPosition="0"/>
    </format>
    <format dxfId="19">
      <pivotArea outline="0" fieldPosition="0">
        <references count="1">
          <reference field="4294967294" count="1">
            <x v="0"/>
          </reference>
        </references>
      </pivotArea>
    </format>
  </formats>
  <chartFormats count="1">
    <chartFormat chart="1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count" evalOrder="-1" id="9" iMeasureFld="0">
      <autoFilter ref="A1">
        <filterColumn colId="0">
          <top10 val="5" filterVal="5"/>
        </filterColumn>
      </autoFilter>
    </filter>
    <filter fld="1"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D2C0E8-216B-4F76-9F58-B834E8969EED}"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6">
  <location ref="A20:B23" firstHeaderRow="1" firstDataRow="1" firstDataCol="1"/>
  <pivotFields count="14">
    <pivotField showAll="0"/>
    <pivotField axis="axisRow" showAll="0" measureFilter="1" sortType="descending">
      <items count="8">
        <item x="1"/>
        <item x="3"/>
        <item x="4"/>
        <item x="5"/>
        <item x="2"/>
        <item x="6"/>
        <item x="0"/>
        <item t="default"/>
      </items>
      <autoSortScope>
        <pivotArea dataOnly="0" outline="0" fieldPosition="0">
          <references count="1">
            <reference field="4294967294" count="1" selected="0">
              <x v="0"/>
            </reference>
          </references>
        </pivotArea>
      </autoSortScope>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showAll="0"/>
    <pivotField showAll="0"/>
    <pivotField dataField="1" showAll="0"/>
    <pivotField showAll="0"/>
    <pivotField showAll="0"/>
    <pivotField showAll="0"/>
    <pivotField showAll="0"/>
    <pivotField showAll="0"/>
  </pivotFields>
  <rowFields count="1">
    <field x="1"/>
  </rowFields>
  <rowItems count="3">
    <i>
      <x v="5"/>
    </i>
    <i>
      <x/>
    </i>
    <i>
      <x v="1"/>
    </i>
  </rowItems>
  <colItems count="1">
    <i/>
  </colItems>
  <dataFields count="1">
    <dataField name="Sum of Impressions" fld="8" showDataAs="percentOfTotal" baseField="1" baseItem="0" numFmtId="9"/>
  </dataFields>
  <formats count="6">
    <format dxfId="29">
      <pivotArea type="all" dataOnly="0" outline="0" fieldPosition="0"/>
    </format>
    <format dxfId="28">
      <pivotArea outline="0" collapsedLevelsAreSubtotals="1" fieldPosition="0"/>
    </format>
    <format dxfId="27">
      <pivotArea dataOnly="0" labelOnly="1" outline="0" axis="axisValues" fieldPosition="0"/>
    </format>
    <format dxfId="26">
      <pivotArea outline="0" fieldPosition="0">
        <references count="1">
          <reference field="4294967294" count="1">
            <x v="0"/>
          </reference>
        </references>
      </pivotArea>
    </format>
    <format dxfId="25">
      <pivotArea collapsedLevelsAreSubtotals="1" fieldPosition="0">
        <references count="1">
          <reference field="1" count="1">
            <x v="0"/>
          </reference>
        </references>
      </pivotArea>
    </format>
    <format dxfId="24">
      <pivotArea outline="0" collapsedLevelsAreSubtotals="1" fieldPosition="0"/>
    </format>
  </formats>
  <chartFormats count="1">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1D7F37-2063-4B40-83CA-0376EAB3CB0D}" name="PivotTable4"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0">
  <location ref="A13:B16" firstHeaderRow="1" firstDataRow="1" firstDataCol="1"/>
  <pivotFields count="14">
    <pivotField showAll="0"/>
    <pivotField axis="axisRow" showAll="0" measureFilter="1" sortType="ascending">
      <items count="8">
        <item x="0"/>
        <item x="6"/>
        <item x="2"/>
        <item x="5"/>
        <item x="4"/>
        <item x="3"/>
        <item x="1"/>
        <item t="default"/>
      </items>
      <autoSortScope>
        <pivotArea dataOnly="0" outline="0" fieldPosition="0">
          <references count="1">
            <reference field="4294967294" count="1" selected="0">
              <x v="0"/>
            </reference>
          </references>
        </pivotArea>
      </autoSortScope>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showAll="0"/>
    <pivotField showAll="0"/>
    <pivotField dataField="1" showAll="0" measureFilter="1"/>
    <pivotField showAll="0"/>
    <pivotField showAll="0"/>
    <pivotField showAll="0"/>
    <pivotField showAll="0"/>
    <pivotField showAll="0"/>
  </pivotFields>
  <rowFields count="1">
    <field x="1"/>
  </rowFields>
  <rowItems count="3">
    <i>
      <x v="2"/>
    </i>
    <i>
      <x v="4"/>
    </i>
    <i>
      <x v="3"/>
    </i>
  </rowItems>
  <colItems count="1">
    <i/>
  </colItems>
  <dataFields count="1">
    <dataField name="Sum of Impressions" fld="8" showDataAs="percentOfTotal" baseField="1" baseItem="0" numFmtId="9"/>
  </dataFields>
  <formats count="6">
    <format dxfId="35">
      <pivotArea type="all" dataOnly="0" outline="0" fieldPosition="0"/>
    </format>
    <format dxfId="34">
      <pivotArea outline="0" collapsedLevelsAreSubtotals="1" fieldPosition="0"/>
    </format>
    <format dxfId="33">
      <pivotArea dataOnly="0" labelOnly="1" outline="0" axis="axisValues" fieldPosition="0"/>
    </format>
    <format dxfId="32">
      <pivotArea outline="0" fieldPosition="0">
        <references count="1">
          <reference field="4294967294" count="1">
            <x v="0"/>
          </reference>
        </references>
      </pivotArea>
    </format>
    <format dxfId="31">
      <pivotArea collapsedLevelsAreSubtotals="1" fieldPosition="0">
        <references count="1">
          <reference field="1" count="1">
            <x v="6"/>
          </reference>
        </references>
      </pivotArea>
    </format>
    <format dxfId="30">
      <pivotArea outline="0" collapsedLevelsAreSubtotals="1" fieldPosition="0"/>
    </format>
  </formats>
  <chartFormats count="4">
    <chartFormat chart="19" format="12" series="1">
      <pivotArea type="data" outline="0" fieldPosition="0">
        <references count="1">
          <reference field="4294967294" count="1" selected="0">
            <x v="0"/>
          </reference>
        </references>
      </pivotArea>
    </chartFormat>
    <chartFormat chart="25" format="17" series="1">
      <pivotArea type="data" outline="0" fieldPosition="0">
        <references count="1">
          <reference field="4294967294" count="1" selected="0">
            <x v="0"/>
          </reference>
        </references>
      </pivotArea>
    </chartFormat>
    <chartFormat chart="26" format="18" series="1">
      <pivotArea type="data" outline="0" fieldPosition="0">
        <references count="1">
          <reference field="4294967294" count="1" selected="0">
            <x v="0"/>
          </reference>
        </references>
      </pivotArea>
    </chartFormat>
    <chartFormat chart="8"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3" iMeasureFld="0">
      <autoFilter ref="A1">
        <filterColumn colId="0">
          <top10 val="3" filterVal="3"/>
        </filterColumn>
      </autoFilter>
    </filter>
    <filter fld="8" type="count" evalOrder="-1" id="4"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492904-FF83-4DD1-8E2A-91EA99407DBE}" name="PivotTable9"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8">
  <location ref="A30:C37" firstHeaderRow="0" firstDataRow="1" firstDataCol="1"/>
  <pivotFields count="14">
    <pivotField showAll="0"/>
    <pivotField axis="axisRow"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showAll="0"/>
    <pivotField showAll="0"/>
    <pivotField showAll="0"/>
    <pivotField showAll="0"/>
    <pivotField showAll="0"/>
    <pivotField showAll="0"/>
    <pivotField showAll="0"/>
    <pivotField dataField="1" showAll="0"/>
    <pivotField dataField="1" showAll="0"/>
  </pivotFields>
  <rowFields count="1">
    <field x="1"/>
  </rowFields>
  <rowItems count="7">
    <i>
      <x/>
    </i>
    <i>
      <x v="1"/>
    </i>
    <i>
      <x v="2"/>
    </i>
    <i>
      <x v="3"/>
    </i>
    <i>
      <x v="4"/>
    </i>
    <i>
      <x v="5"/>
    </i>
    <i>
      <x v="6"/>
    </i>
  </rowItems>
  <colFields count="1">
    <field x="-2"/>
  </colFields>
  <colItems count="2">
    <i>
      <x/>
    </i>
    <i i="1">
      <x v="1"/>
    </i>
  </colItems>
  <dataFields count="2">
    <dataField name="Sum of Cost per Conversion ($)" fld="13" showDataAs="percentOfTotal" baseField="0" baseItem="0" numFmtId="10"/>
    <dataField name="Sum of Conversion Rate (%)" fld="12" showDataAs="percentOfTotal" baseField="0" baseItem="0" numFmtId="10"/>
  </dataFields>
  <formats count="7">
    <format dxfId="42">
      <pivotArea type="all" dataOnly="0" outline="0" fieldPosition="0"/>
    </format>
    <format dxfId="41">
      <pivotArea outline="0" collapsedLevelsAreSubtotals="1" fieldPosition="0"/>
    </format>
    <format dxfId="40">
      <pivotArea dataOnly="0" labelOnly="1" outline="0" axis="axisValues" fieldPosition="0"/>
    </format>
    <format dxfId="39">
      <pivotArea collapsedLevelsAreSubtotals="1" fieldPosition="0">
        <references count="1">
          <reference field="1" count="1">
            <x v="0"/>
          </reference>
        </references>
      </pivotArea>
    </format>
    <format dxfId="38">
      <pivotArea outline="0" collapsedLevelsAreSubtotals="1" fieldPosition="0"/>
    </format>
    <format dxfId="37">
      <pivotArea outline="0" fieldPosition="0">
        <references count="1">
          <reference field="4294967294" count="1">
            <x v="0"/>
          </reference>
        </references>
      </pivotArea>
    </format>
    <format dxfId="36">
      <pivotArea outline="0" fieldPosition="0">
        <references count="1">
          <reference field="4294967294" count="1">
            <x v="1"/>
          </reference>
        </references>
      </pivotArea>
    </format>
  </formats>
  <chartFormats count="2">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1AF69B-BC35-4699-BDA1-543D24F492F5}"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9:A10" firstHeaderRow="1" firstDataRow="1" firstDataCol="0"/>
  <pivotFields count="14">
    <pivotField showAll="0"/>
    <pivotField showAll="0">
      <items count="8">
        <item x="1"/>
        <item x="3"/>
        <item x="4"/>
        <item x="5"/>
        <item x="2"/>
        <item x="6"/>
        <item x="0"/>
        <item t="default"/>
      </items>
    </pivotField>
    <pivotField numFmtId="164" showAll="0">
      <items count="90">
        <item x="59"/>
        <item x="11"/>
        <item x="44"/>
        <item x="16"/>
        <item x="19"/>
        <item x="54"/>
        <item x="25"/>
        <item x="55"/>
        <item x="31"/>
        <item x="86"/>
        <item x="62"/>
        <item x="72"/>
        <item x="6"/>
        <item x="46"/>
        <item x="49"/>
        <item x="14"/>
        <item x="9"/>
        <item x="26"/>
        <item x="83"/>
        <item x="73"/>
        <item x="77"/>
        <item x="65"/>
        <item x="36"/>
        <item x="87"/>
        <item x="30"/>
        <item x="75"/>
        <item x="57"/>
        <item x="78"/>
        <item x="37"/>
        <item x="70"/>
        <item x="58"/>
        <item x="8"/>
        <item x="50"/>
        <item x="63"/>
        <item x="4"/>
        <item x="69"/>
        <item x="7"/>
        <item x="43"/>
        <item x="10"/>
        <item x="80"/>
        <item x="38"/>
        <item x="5"/>
        <item x="33"/>
        <item x="20"/>
        <item x="39"/>
        <item x="23"/>
        <item x="12"/>
        <item x="13"/>
        <item x="56"/>
        <item x="84"/>
        <item x="61"/>
        <item x="60"/>
        <item x="24"/>
        <item x="74"/>
        <item x="28"/>
        <item x="2"/>
        <item x="1"/>
        <item x="76"/>
        <item x="48"/>
        <item x="88"/>
        <item x="79"/>
        <item x="41"/>
        <item x="17"/>
        <item x="82"/>
        <item x="3"/>
        <item x="35"/>
        <item x="51"/>
        <item x="21"/>
        <item x="42"/>
        <item x="18"/>
        <item x="47"/>
        <item x="0"/>
        <item x="40"/>
        <item x="29"/>
        <item x="27"/>
        <item x="67"/>
        <item x="45"/>
        <item x="66"/>
        <item x="68"/>
        <item x="32"/>
        <item x="71"/>
        <item x="64"/>
        <item x="34"/>
        <item x="22"/>
        <item x="52"/>
        <item x="85"/>
        <item x="15"/>
        <item x="81"/>
        <item x="53"/>
        <item t="default"/>
      </items>
    </pivotField>
    <pivotField numFmtId="164" showAll="0">
      <items count="91">
        <item x="61"/>
        <item x="81"/>
        <item x="12"/>
        <item x="45"/>
        <item x="21"/>
        <item x="17"/>
        <item x="55"/>
        <item x="27"/>
        <item x="85"/>
        <item x="32"/>
        <item x="64"/>
        <item x="56"/>
        <item x="50"/>
        <item x="47"/>
        <item x="6"/>
        <item x="15"/>
        <item x="20"/>
        <item x="10"/>
        <item x="82"/>
        <item x="28"/>
        <item x="73"/>
        <item x="77"/>
        <item x="38"/>
        <item x="31"/>
        <item x="86"/>
        <item x="58"/>
        <item x="39"/>
        <item x="59"/>
        <item x="9"/>
        <item x="71"/>
        <item x="65"/>
        <item x="70"/>
        <item x="7"/>
        <item x="51"/>
        <item x="11"/>
        <item x="4"/>
        <item x="40"/>
        <item x="22"/>
        <item x="34"/>
        <item x="35"/>
        <item x="78"/>
        <item x="25"/>
        <item x="5"/>
        <item x="43"/>
        <item x="60"/>
        <item x="44"/>
        <item x="13"/>
        <item x="14"/>
        <item x="57"/>
        <item x="88"/>
        <item x="83"/>
        <item x="63"/>
        <item x="62"/>
        <item x="26"/>
        <item x="74"/>
        <item x="89"/>
        <item x="49"/>
        <item x="1"/>
        <item x="87"/>
        <item x="2"/>
        <item x="42"/>
        <item x="76"/>
        <item x="8"/>
        <item x="18"/>
        <item x="80"/>
        <item x="37"/>
        <item x="3"/>
        <item x="23"/>
        <item x="52"/>
        <item x="19"/>
        <item x="75"/>
        <item x="48"/>
        <item x="0"/>
        <item x="30"/>
        <item x="41"/>
        <item x="29"/>
        <item x="68"/>
        <item x="46"/>
        <item x="67"/>
        <item x="33"/>
        <item x="69"/>
        <item x="72"/>
        <item x="66"/>
        <item x="36"/>
        <item x="24"/>
        <item x="53"/>
        <item x="84"/>
        <item x="16"/>
        <item x="79"/>
        <item x="54"/>
        <item t="default"/>
      </items>
    </pivotField>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Sum of Spend ($)" fld="5" baseField="0" baseItem="0"/>
  </dataFields>
  <formats count="3">
    <format dxfId="45">
      <pivotArea type="all" dataOnly="0" outline="0" fieldPosition="0"/>
    </format>
    <format dxfId="44">
      <pivotArea outline="0" collapsedLevelsAreSubtotals="1" fieldPosition="0"/>
    </format>
    <format dxfId="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E18836F1-2447-466B-85D4-E9B0B9059E69}" sourceName="Channel">
  <pivotTables>
    <pivotTable tabId="3" name="PivotTable1"/>
    <pivotTable tabId="3" name="PivotTable2"/>
    <pivotTable tabId="3" name="PivotTable3"/>
    <pivotTable tabId="3" name="PivotTable4"/>
    <pivotTable tabId="3" name="PivotTable5"/>
    <pivotTable tabId="3" name="PivotTable7"/>
    <pivotTable tabId="3" name="PivotTable9"/>
    <pivotTable tabId="3" name="PivotTable10"/>
    <pivotTable tabId="3" name="PivotTable12"/>
    <pivotTable tabId="3" name="PivotTable14"/>
  </pivotTables>
  <data>
    <tabular pivotCacheId="1524060530">
      <items count="7">
        <i x="1" s="1"/>
        <i x="3" s="1"/>
        <i x="4" s="1"/>
        <i x="5" s="1"/>
        <i x="2"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xr10:uid="{222CFD66-4D3A-4F13-A171-ABB23354C10A}" cache="Slicer_Channel" caption="Channel"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7490FE-701A-45F3-B559-9E18B3805500}" name="Table1" displayName="Table1" ref="A1:N101" totalsRowShown="0" headerRowDxfId="50" headerRowBorderDxfId="49" tableBorderDxfId="48">
  <autoFilter ref="A1:N101" xr:uid="{547490FE-701A-45F3-B559-9E18B3805500}"/>
  <tableColumns count="14">
    <tableColumn id="1" xr3:uid="{3CCCAE4E-C832-4602-9EEA-0C08A819D87C}" name="Campaign Name"/>
    <tableColumn id="2" xr3:uid="{92D057A8-B67C-4647-A969-0FF996292352}" name="Channel"/>
    <tableColumn id="3" xr3:uid="{D8D589D7-C61E-43A0-8772-B7527EBFF0CF}" name="Start Date" dataDxfId="47"/>
    <tableColumn id="4" xr3:uid="{29C084E9-B06D-44D3-A71E-7B92BA17AE9E}" name="End Date" dataDxfId="46"/>
    <tableColumn id="5" xr3:uid="{0C587386-62F8-4EA4-B5CC-A5362F20E888}" name="Budget ($)"/>
    <tableColumn id="6" xr3:uid="{F186A739-5DED-460C-B85E-C1B0F4CB57CD}" name="Spend ($)"/>
    <tableColumn id="7" xr3:uid="{37223ADC-DC8E-486B-A597-146C09F9B05B}" name="Revenue ($)"/>
    <tableColumn id="8" xr3:uid="{E3411EC5-E0C8-483E-A1F0-0AF9D1D5B97D}" name="ROI (%)"/>
    <tableColumn id="9" xr3:uid="{C6E3FD9D-9B96-429C-8286-5936EF8CAB82}" name="Impressions"/>
    <tableColumn id="10" xr3:uid="{9520D974-5EC5-4BC7-81BF-D08335FE95E9}" name="Clicks"/>
    <tableColumn id="11" xr3:uid="{B7DB3B96-2796-4657-B128-7FCFC5107382}" name="Conversions"/>
    <tableColumn id="12" xr3:uid="{4035F059-C6DC-4C21-9ACA-39E2679D30CA}" name="CTR (%)"/>
    <tableColumn id="13" xr3:uid="{67D12E56-2D4C-4AF5-90F9-F27A80B6D972}" name="Conversion Rate (%)"/>
    <tableColumn id="14" xr3:uid="{FC59B61A-6C02-4431-BF91-72CBE5B6E645}" name="Cost per Conversion ($)"/>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Date" xr10:uid="{96AB3D72-964D-40A4-97F4-53797FED04FD}" sourceName="Start Date">
  <pivotTables>
    <pivotTable tabId="3" name="PivotTable1"/>
    <pivotTable tabId="3" name="PivotTable2"/>
    <pivotTable tabId="3" name="PivotTable3"/>
    <pivotTable tabId="3" name="PivotTable4"/>
    <pivotTable tabId="3" name="PivotTable5"/>
    <pivotTable tabId="3" name="PivotTable7"/>
    <pivotTable tabId="3" name="PivotTable9"/>
    <pivotTable tabId="3" name="PivotTable10"/>
    <pivotTable tabId="3" name="PivotTable12"/>
    <pivotTable tabId="3" name="PivotTable14"/>
  </pivotTables>
  <state minimalRefreshVersion="6" lastRefreshVersion="6" pivotCacheId="1524060530" filterType="unknown">
    <bounds startDate="2024-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d_Date" xr10:uid="{A2B7C2DA-5B48-4A55-BF31-3FF83C32CB88}" sourceName="End Date">
  <pivotTables>
    <pivotTable tabId="3" name="PivotTable1"/>
    <pivotTable tabId="3" name="PivotTable2"/>
    <pivotTable tabId="3" name="PivotTable3"/>
    <pivotTable tabId="3" name="PivotTable4"/>
    <pivotTable tabId="3" name="PivotTable5"/>
    <pivotTable tabId="3" name="PivotTable7"/>
    <pivotTable tabId="3" name="PivotTable9"/>
    <pivotTable tabId="3" name="PivotTable10"/>
    <pivotTable tabId="3" name="PivotTable12"/>
    <pivotTable tabId="3" name="PivotTable14"/>
  </pivotTables>
  <state minimalRefreshVersion="6" lastRefreshVersion="6" pivotCacheId="1524060530"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 Date" xr10:uid="{01A7C5E8-7AE3-47E7-87A4-363F749FB49B}" cache="NativeTimeline_Start_Date" caption="Start Date" level="2" selectionLevel="2" scrollPosition="2025-06-07T00:00:00"/>
  <timeline name="End Date" xr10:uid="{56C22567-98C0-4155-A8A1-0185983F8740}" cache="NativeTimeline_End_Date" caption="End Date" level="2" selectionLevel="2" scrollPosition="2025-06-07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opLeftCell="A58" workbookViewId="0">
      <selection activeCell="M10" sqref="M10"/>
    </sheetView>
  </sheetViews>
  <sheetFormatPr defaultRowHeight="15" x14ac:dyDescent="0.25"/>
  <cols>
    <col min="1" max="1" width="20.140625" bestFit="1" customWidth="1"/>
    <col min="2" max="2" width="13.28515625" bestFit="1" customWidth="1"/>
    <col min="3" max="3" width="14.28515625" bestFit="1" customWidth="1"/>
    <col min="4" max="4" width="13.42578125" bestFit="1" customWidth="1"/>
    <col min="5" max="5" width="14.7109375" bestFit="1" customWidth="1"/>
    <col min="6" max="7" width="16.28515625" bestFit="1" customWidth="1"/>
    <col min="8" max="8" width="16.42578125" bestFit="1" customWidth="1"/>
    <col min="9" max="9" width="16.28515625" bestFit="1" customWidth="1"/>
    <col min="10" max="10" width="10.5703125" bestFit="1" customWidth="1"/>
    <col min="11" max="11" width="16.42578125" bestFit="1" customWidth="1"/>
    <col min="12" max="12" width="12.28515625" bestFit="1" customWidth="1"/>
    <col min="13" max="13" width="23.7109375" bestFit="1" customWidth="1"/>
    <col min="14" max="14" width="26.5703125" bestFit="1" customWidth="1"/>
  </cols>
  <sheetData>
    <row r="1" spans="1:14" x14ac:dyDescent="0.25">
      <c r="A1" s="1" t="s">
        <v>0</v>
      </c>
      <c r="B1" s="1" t="s">
        <v>1</v>
      </c>
      <c r="C1" s="1" t="s">
        <v>2</v>
      </c>
      <c r="D1" s="1" t="s">
        <v>3</v>
      </c>
      <c r="E1" s="1" t="s">
        <v>4</v>
      </c>
      <c r="F1" s="1" t="s">
        <v>26</v>
      </c>
      <c r="G1" s="1" t="s">
        <v>27</v>
      </c>
      <c r="H1" s="1" t="s">
        <v>28</v>
      </c>
      <c r="I1" s="1" t="s">
        <v>5</v>
      </c>
      <c r="J1" s="1" t="s">
        <v>6</v>
      </c>
      <c r="K1" s="1" t="s">
        <v>7</v>
      </c>
      <c r="L1" s="1" t="s">
        <v>8</v>
      </c>
      <c r="M1" s="1" t="s">
        <v>9</v>
      </c>
      <c r="N1" s="1" t="s">
        <v>10</v>
      </c>
    </row>
    <row r="2" spans="1:14" x14ac:dyDescent="0.25">
      <c r="A2" t="s">
        <v>29</v>
      </c>
      <c r="B2" t="s">
        <v>21</v>
      </c>
      <c r="C2" s="3">
        <v>45701</v>
      </c>
      <c r="D2" s="3">
        <v>45712</v>
      </c>
      <c r="E2">
        <v>6645</v>
      </c>
      <c r="F2">
        <v>6645</v>
      </c>
      <c r="G2">
        <v>262277.59000000003</v>
      </c>
      <c r="H2">
        <v>3846.99</v>
      </c>
      <c r="I2">
        <v>187479</v>
      </c>
      <c r="J2">
        <v>15855</v>
      </c>
      <c r="K2">
        <v>3026</v>
      </c>
      <c r="L2">
        <v>8.4600000000000009</v>
      </c>
      <c r="M2">
        <v>19.09</v>
      </c>
      <c r="N2">
        <v>2.2000000000000002</v>
      </c>
    </row>
    <row r="3" spans="1:14" x14ac:dyDescent="0.25">
      <c r="A3" t="s">
        <v>30</v>
      </c>
      <c r="B3" t="s">
        <v>25</v>
      </c>
      <c r="C3" s="3">
        <v>45617</v>
      </c>
      <c r="D3" s="3">
        <v>45640</v>
      </c>
      <c r="E3">
        <v>4597</v>
      </c>
      <c r="F3">
        <v>4597</v>
      </c>
      <c r="G3">
        <v>812297.61</v>
      </c>
      <c r="H3">
        <v>17570.169999999998</v>
      </c>
      <c r="I3">
        <v>313171</v>
      </c>
      <c r="J3">
        <v>21695</v>
      </c>
      <c r="K3">
        <v>9876</v>
      </c>
      <c r="L3">
        <v>6.93</v>
      </c>
      <c r="M3">
        <v>45.52</v>
      </c>
      <c r="N3">
        <v>0.47</v>
      </c>
    </row>
    <row r="4" spans="1:14" x14ac:dyDescent="0.25">
      <c r="A4" t="s">
        <v>31</v>
      </c>
      <c r="B4" t="s">
        <v>24</v>
      </c>
      <c r="C4" s="3">
        <v>45613</v>
      </c>
      <c r="D4" s="3">
        <v>45642</v>
      </c>
      <c r="E4">
        <v>9580</v>
      </c>
      <c r="F4">
        <v>9580</v>
      </c>
      <c r="G4">
        <v>698349.85</v>
      </c>
      <c r="H4">
        <v>7189.66</v>
      </c>
      <c r="I4">
        <v>330123</v>
      </c>
      <c r="J4">
        <v>10811</v>
      </c>
      <c r="K4">
        <v>7501</v>
      </c>
      <c r="L4">
        <v>3.27</v>
      </c>
      <c r="M4">
        <v>69.38</v>
      </c>
      <c r="N4">
        <v>1.28</v>
      </c>
    </row>
    <row r="5" spans="1:14" x14ac:dyDescent="0.25">
      <c r="A5" t="s">
        <v>11</v>
      </c>
      <c r="B5" t="s">
        <v>20</v>
      </c>
      <c r="C5" s="3">
        <v>45657</v>
      </c>
      <c r="D5" s="3">
        <v>45687</v>
      </c>
      <c r="E5">
        <v>7241</v>
      </c>
      <c r="F5">
        <v>7241</v>
      </c>
      <c r="G5">
        <v>523883.07</v>
      </c>
      <c r="H5">
        <v>7134.95</v>
      </c>
      <c r="I5">
        <v>94844</v>
      </c>
      <c r="J5">
        <v>5962</v>
      </c>
      <c r="K5">
        <v>3751</v>
      </c>
      <c r="L5">
        <v>6.29</v>
      </c>
      <c r="M5">
        <v>62.92</v>
      </c>
      <c r="N5">
        <v>1.93</v>
      </c>
    </row>
    <row r="6" spans="1:14" x14ac:dyDescent="0.25">
      <c r="A6" t="s">
        <v>32</v>
      </c>
      <c r="B6" t="s">
        <v>19</v>
      </c>
      <c r="C6" s="3">
        <v>45494</v>
      </c>
      <c r="D6" s="3">
        <v>45523</v>
      </c>
      <c r="E6">
        <v>1257</v>
      </c>
      <c r="F6">
        <v>1257</v>
      </c>
      <c r="G6">
        <v>94709.91</v>
      </c>
      <c r="H6">
        <v>7434.6</v>
      </c>
      <c r="I6">
        <v>258995</v>
      </c>
      <c r="J6">
        <v>11516</v>
      </c>
      <c r="K6">
        <v>1121</v>
      </c>
      <c r="L6">
        <v>4.45</v>
      </c>
      <c r="M6">
        <v>9.73</v>
      </c>
      <c r="N6">
        <v>1.1200000000000001</v>
      </c>
    </row>
    <row r="7" spans="1:14" x14ac:dyDescent="0.25">
      <c r="A7" t="s">
        <v>33</v>
      </c>
      <c r="B7" t="s">
        <v>20</v>
      </c>
      <c r="C7" s="3">
        <v>45520</v>
      </c>
      <c r="D7" s="3">
        <v>45549</v>
      </c>
      <c r="E7">
        <v>7687</v>
      </c>
      <c r="F7">
        <v>7687</v>
      </c>
      <c r="G7">
        <v>69353.929999999993</v>
      </c>
      <c r="H7">
        <v>802.22</v>
      </c>
      <c r="I7">
        <v>91157</v>
      </c>
      <c r="J7">
        <v>851</v>
      </c>
      <c r="K7">
        <v>645</v>
      </c>
      <c r="L7">
        <v>0.93</v>
      </c>
      <c r="M7">
        <v>75.790000000000006</v>
      </c>
      <c r="N7">
        <v>11.92</v>
      </c>
    </row>
    <row r="8" spans="1:14" x14ac:dyDescent="0.25">
      <c r="A8" t="s">
        <v>34</v>
      </c>
      <c r="B8" t="s">
        <v>21</v>
      </c>
      <c r="C8" s="3">
        <v>45377</v>
      </c>
      <c r="D8" s="3">
        <v>45403</v>
      </c>
      <c r="E8">
        <v>8636</v>
      </c>
      <c r="F8">
        <v>8636</v>
      </c>
      <c r="G8">
        <v>75131.070000000007</v>
      </c>
      <c r="H8">
        <v>769.98</v>
      </c>
      <c r="I8">
        <v>193764</v>
      </c>
      <c r="J8">
        <v>2414</v>
      </c>
      <c r="K8">
        <v>1124</v>
      </c>
      <c r="L8">
        <v>1.25</v>
      </c>
      <c r="M8">
        <v>46.56</v>
      </c>
      <c r="N8">
        <v>7.68</v>
      </c>
    </row>
    <row r="9" spans="1:14" x14ac:dyDescent="0.25">
      <c r="A9" t="s">
        <v>12</v>
      </c>
      <c r="B9" t="s">
        <v>21</v>
      </c>
      <c r="C9" s="3">
        <v>45501</v>
      </c>
      <c r="D9" s="3">
        <v>45510</v>
      </c>
      <c r="E9">
        <v>1356</v>
      </c>
      <c r="F9">
        <v>1356</v>
      </c>
      <c r="G9">
        <v>16510.09</v>
      </c>
      <c r="H9">
        <v>1117.56</v>
      </c>
      <c r="I9">
        <v>276489</v>
      </c>
      <c r="J9">
        <v>595</v>
      </c>
      <c r="K9">
        <v>157</v>
      </c>
      <c r="L9">
        <v>0.22</v>
      </c>
      <c r="M9">
        <v>26.39</v>
      </c>
      <c r="N9">
        <v>8.64</v>
      </c>
    </row>
    <row r="10" spans="1:14" x14ac:dyDescent="0.25">
      <c r="A10" t="s">
        <v>13</v>
      </c>
      <c r="B10" t="s">
        <v>24</v>
      </c>
      <c r="C10" s="3">
        <v>45617</v>
      </c>
      <c r="D10" s="3">
        <v>45647</v>
      </c>
      <c r="E10">
        <v>7979</v>
      </c>
      <c r="F10">
        <v>7979</v>
      </c>
      <c r="G10">
        <v>9287.32</v>
      </c>
      <c r="H10">
        <v>16.399999999999999</v>
      </c>
      <c r="I10">
        <v>294970</v>
      </c>
      <c r="J10">
        <v>1693</v>
      </c>
      <c r="K10">
        <v>135</v>
      </c>
      <c r="L10">
        <v>0.56999999999999995</v>
      </c>
      <c r="M10">
        <v>7.97</v>
      </c>
      <c r="N10">
        <v>59.1</v>
      </c>
    </row>
    <row r="11" spans="1:14" x14ac:dyDescent="0.25">
      <c r="A11" t="s">
        <v>35</v>
      </c>
      <c r="B11" t="s">
        <v>24</v>
      </c>
      <c r="C11" s="3">
        <v>45466</v>
      </c>
      <c r="D11" s="3">
        <v>45484</v>
      </c>
      <c r="E11">
        <v>1595</v>
      </c>
      <c r="F11">
        <v>1595</v>
      </c>
      <c r="G11">
        <v>979453.53</v>
      </c>
      <c r="H11">
        <v>61307.74</v>
      </c>
      <c r="I11">
        <v>432414</v>
      </c>
      <c r="J11">
        <v>29778</v>
      </c>
      <c r="K11">
        <v>10479</v>
      </c>
      <c r="L11">
        <v>6.89</v>
      </c>
      <c r="M11">
        <v>35.19</v>
      </c>
      <c r="N11">
        <v>0.15</v>
      </c>
    </row>
    <row r="12" spans="1:14" x14ac:dyDescent="0.25">
      <c r="A12" t="s">
        <v>36</v>
      </c>
      <c r="B12" t="s">
        <v>23</v>
      </c>
      <c r="C12" s="3">
        <v>45401</v>
      </c>
      <c r="D12" s="3">
        <v>45427</v>
      </c>
      <c r="E12">
        <v>8588</v>
      </c>
      <c r="F12">
        <v>8588</v>
      </c>
      <c r="G12">
        <v>1198103.57</v>
      </c>
      <c r="H12">
        <v>13850.9</v>
      </c>
      <c r="I12">
        <v>315480</v>
      </c>
      <c r="J12">
        <v>16199</v>
      </c>
      <c r="K12">
        <v>12137</v>
      </c>
      <c r="L12">
        <v>5.13</v>
      </c>
      <c r="M12">
        <v>74.92</v>
      </c>
      <c r="N12">
        <v>0.71</v>
      </c>
    </row>
    <row r="13" spans="1:14" x14ac:dyDescent="0.25">
      <c r="A13" t="s">
        <v>37</v>
      </c>
      <c r="B13" t="s">
        <v>23</v>
      </c>
      <c r="C13" s="3">
        <v>45505</v>
      </c>
      <c r="D13" s="3">
        <v>45521</v>
      </c>
      <c r="E13">
        <v>8997</v>
      </c>
      <c r="F13">
        <v>8997</v>
      </c>
      <c r="G13">
        <v>124822.12</v>
      </c>
      <c r="H13">
        <v>1287.3699999999999</v>
      </c>
      <c r="I13">
        <v>295021</v>
      </c>
      <c r="J13">
        <v>14583</v>
      </c>
      <c r="K13">
        <v>928</v>
      </c>
      <c r="L13">
        <v>4.9400000000000004</v>
      </c>
      <c r="M13">
        <v>6.36</v>
      </c>
      <c r="N13">
        <v>9.6999999999999993</v>
      </c>
    </row>
    <row r="14" spans="1:14" x14ac:dyDescent="0.25">
      <c r="A14" t="s">
        <v>38</v>
      </c>
      <c r="B14" t="s">
        <v>23</v>
      </c>
      <c r="C14" s="3">
        <v>45306</v>
      </c>
      <c r="D14" s="3">
        <v>45330</v>
      </c>
      <c r="E14">
        <v>7515</v>
      </c>
      <c r="F14">
        <v>7515</v>
      </c>
      <c r="G14">
        <v>204469.12</v>
      </c>
      <c r="H14">
        <v>2620.81</v>
      </c>
      <c r="I14">
        <v>92239</v>
      </c>
      <c r="J14">
        <v>3828</v>
      </c>
      <c r="K14">
        <v>2870</v>
      </c>
      <c r="L14">
        <v>4.1500000000000004</v>
      </c>
      <c r="M14">
        <v>74.97</v>
      </c>
      <c r="N14">
        <v>2.62</v>
      </c>
    </row>
    <row r="15" spans="1:14" x14ac:dyDescent="0.25">
      <c r="A15" t="s">
        <v>39</v>
      </c>
      <c r="B15" t="s">
        <v>23</v>
      </c>
      <c r="C15" s="3">
        <v>45547</v>
      </c>
      <c r="D15" s="3">
        <v>45558</v>
      </c>
      <c r="E15">
        <v>6997</v>
      </c>
      <c r="F15">
        <v>6997</v>
      </c>
      <c r="G15">
        <v>32441.61</v>
      </c>
      <c r="H15">
        <v>363.65</v>
      </c>
      <c r="I15">
        <v>400040</v>
      </c>
      <c r="J15">
        <v>1532</v>
      </c>
      <c r="K15">
        <v>794</v>
      </c>
      <c r="L15">
        <v>0.38</v>
      </c>
      <c r="M15">
        <v>51.83</v>
      </c>
      <c r="N15">
        <v>8.81</v>
      </c>
    </row>
    <row r="16" spans="1:14" x14ac:dyDescent="0.25">
      <c r="A16" t="s">
        <v>40</v>
      </c>
      <c r="B16" t="s">
        <v>19</v>
      </c>
      <c r="C16" s="3">
        <v>45550</v>
      </c>
      <c r="D16" s="3">
        <v>45559</v>
      </c>
      <c r="E16">
        <v>4253</v>
      </c>
      <c r="F16">
        <v>4253</v>
      </c>
      <c r="G16">
        <v>4121346.65</v>
      </c>
      <c r="H16">
        <v>96804.46</v>
      </c>
      <c r="I16">
        <v>479363</v>
      </c>
      <c r="J16">
        <v>31491</v>
      </c>
      <c r="K16">
        <v>28551</v>
      </c>
      <c r="L16">
        <v>6.57</v>
      </c>
      <c r="M16">
        <v>90.66</v>
      </c>
      <c r="N16">
        <v>0.15</v>
      </c>
    </row>
    <row r="17" spans="1:14" x14ac:dyDescent="0.25">
      <c r="A17" t="s">
        <v>41</v>
      </c>
      <c r="B17" t="s">
        <v>21</v>
      </c>
      <c r="C17" s="3">
        <v>45398</v>
      </c>
      <c r="D17" s="3">
        <v>45412</v>
      </c>
      <c r="E17">
        <v>1674</v>
      </c>
      <c r="F17">
        <v>1674</v>
      </c>
      <c r="G17">
        <v>2840281.51</v>
      </c>
      <c r="H17">
        <v>169570.34</v>
      </c>
      <c r="I17">
        <v>477985</v>
      </c>
      <c r="J17">
        <v>42841</v>
      </c>
      <c r="K17">
        <v>36668</v>
      </c>
      <c r="L17">
        <v>8.9600000000000009</v>
      </c>
      <c r="M17">
        <v>85.59</v>
      </c>
      <c r="N17">
        <v>0.05</v>
      </c>
    </row>
    <row r="18" spans="1:14" x14ac:dyDescent="0.25">
      <c r="A18" t="s">
        <v>42</v>
      </c>
      <c r="B18" t="s">
        <v>23</v>
      </c>
      <c r="C18" s="3">
        <v>45869</v>
      </c>
      <c r="D18" s="3">
        <v>45881</v>
      </c>
      <c r="E18">
        <v>8797</v>
      </c>
      <c r="F18">
        <v>8797</v>
      </c>
      <c r="G18">
        <v>475831.56</v>
      </c>
      <c r="H18">
        <v>5309.02</v>
      </c>
      <c r="I18">
        <v>175506</v>
      </c>
      <c r="J18">
        <v>8095</v>
      </c>
      <c r="K18">
        <v>7587</v>
      </c>
      <c r="L18">
        <v>4.6100000000000003</v>
      </c>
      <c r="M18">
        <v>93.72</v>
      </c>
      <c r="N18">
        <v>1.1599999999999999</v>
      </c>
    </row>
    <row r="19" spans="1:14" x14ac:dyDescent="0.25">
      <c r="A19" t="s">
        <v>14</v>
      </c>
      <c r="B19" t="s">
        <v>23</v>
      </c>
      <c r="C19" s="3">
        <v>45322</v>
      </c>
      <c r="D19" s="3">
        <v>45351</v>
      </c>
      <c r="E19">
        <v>6138</v>
      </c>
      <c r="F19">
        <v>6138</v>
      </c>
      <c r="G19">
        <v>17511.48</v>
      </c>
      <c r="H19">
        <v>185.3</v>
      </c>
      <c r="I19">
        <v>62280</v>
      </c>
      <c r="J19">
        <v>793</v>
      </c>
      <c r="K19">
        <v>614</v>
      </c>
      <c r="L19">
        <v>1.27</v>
      </c>
      <c r="M19">
        <v>77.430000000000007</v>
      </c>
      <c r="N19">
        <v>10</v>
      </c>
    </row>
    <row r="20" spans="1:14" x14ac:dyDescent="0.25">
      <c r="A20" t="s">
        <v>43</v>
      </c>
      <c r="B20" t="s">
        <v>23</v>
      </c>
      <c r="C20" s="3">
        <v>45636</v>
      </c>
      <c r="D20" s="3">
        <v>45652</v>
      </c>
      <c r="E20">
        <v>9457</v>
      </c>
      <c r="F20">
        <v>9457</v>
      </c>
      <c r="G20">
        <v>271700.28999999998</v>
      </c>
      <c r="H20">
        <v>2773.01</v>
      </c>
      <c r="I20">
        <v>201246</v>
      </c>
      <c r="J20">
        <v>7864</v>
      </c>
      <c r="K20">
        <v>1996</v>
      </c>
      <c r="L20">
        <v>3.91</v>
      </c>
      <c r="M20">
        <v>25.38</v>
      </c>
      <c r="N20">
        <v>4.74</v>
      </c>
    </row>
    <row r="21" spans="1:14" x14ac:dyDescent="0.25">
      <c r="A21" t="s">
        <v>44</v>
      </c>
      <c r="B21" t="s">
        <v>24</v>
      </c>
      <c r="C21" s="3">
        <v>45682</v>
      </c>
      <c r="D21" s="3">
        <v>45698</v>
      </c>
      <c r="E21">
        <v>9139</v>
      </c>
      <c r="F21">
        <v>9139</v>
      </c>
      <c r="G21">
        <v>1106261.78</v>
      </c>
      <c r="H21">
        <v>12004.84</v>
      </c>
      <c r="I21">
        <v>213560</v>
      </c>
      <c r="J21">
        <v>14596</v>
      </c>
      <c r="K21">
        <v>7637</v>
      </c>
      <c r="L21">
        <v>6.83</v>
      </c>
      <c r="M21">
        <v>52.32</v>
      </c>
      <c r="N21">
        <v>1.2</v>
      </c>
    </row>
    <row r="22" spans="1:14" x14ac:dyDescent="0.25">
      <c r="A22" t="s">
        <v>45</v>
      </c>
      <c r="B22" t="s">
        <v>22</v>
      </c>
      <c r="C22" s="3">
        <v>45398</v>
      </c>
      <c r="D22" s="3">
        <v>45417</v>
      </c>
      <c r="E22">
        <v>5443</v>
      </c>
      <c r="F22">
        <v>5443</v>
      </c>
      <c r="G22">
        <v>765593.2</v>
      </c>
      <c r="H22">
        <v>13965.65</v>
      </c>
      <c r="I22">
        <v>375028</v>
      </c>
      <c r="J22">
        <v>14431</v>
      </c>
      <c r="K22">
        <v>6819</v>
      </c>
      <c r="L22">
        <v>3.85</v>
      </c>
      <c r="M22">
        <v>47.25</v>
      </c>
      <c r="N22">
        <v>0.8</v>
      </c>
    </row>
    <row r="23" spans="1:14" x14ac:dyDescent="0.25">
      <c r="A23" t="s">
        <v>46</v>
      </c>
      <c r="B23" t="s">
        <v>19</v>
      </c>
      <c r="C23" s="3">
        <v>45325</v>
      </c>
      <c r="D23" s="3">
        <v>45342</v>
      </c>
      <c r="E23">
        <v>9600</v>
      </c>
      <c r="F23">
        <v>9600</v>
      </c>
      <c r="G23">
        <v>79986.720000000001</v>
      </c>
      <c r="H23">
        <v>733.2</v>
      </c>
      <c r="I23">
        <v>231629</v>
      </c>
      <c r="J23">
        <v>1255</v>
      </c>
      <c r="K23">
        <v>1199</v>
      </c>
      <c r="L23">
        <v>0.54</v>
      </c>
      <c r="M23">
        <v>95.54</v>
      </c>
      <c r="N23">
        <v>8.01</v>
      </c>
    </row>
    <row r="24" spans="1:14" x14ac:dyDescent="0.25">
      <c r="A24" t="s">
        <v>47</v>
      </c>
      <c r="B24" t="s">
        <v>22</v>
      </c>
      <c r="C24" s="3">
        <v>45523</v>
      </c>
      <c r="D24" s="3">
        <v>45533</v>
      </c>
      <c r="E24">
        <v>6813</v>
      </c>
      <c r="F24">
        <v>6813</v>
      </c>
      <c r="G24">
        <v>1158864.28</v>
      </c>
      <c r="H24">
        <v>16909.599999999999</v>
      </c>
      <c r="I24">
        <v>242656</v>
      </c>
      <c r="J24">
        <v>15742</v>
      </c>
      <c r="K24">
        <v>9356</v>
      </c>
      <c r="L24">
        <v>6.49</v>
      </c>
      <c r="M24">
        <v>59.43</v>
      </c>
      <c r="N24">
        <v>0.73</v>
      </c>
    </row>
    <row r="25" spans="1:14" x14ac:dyDescent="0.25">
      <c r="A25" t="s">
        <v>48</v>
      </c>
      <c r="B25" t="s">
        <v>19</v>
      </c>
      <c r="C25" s="3">
        <v>45674</v>
      </c>
      <c r="D25" s="3">
        <v>45692</v>
      </c>
      <c r="E25">
        <v>7909</v>
      </c>
      <c r="F25">
        <v>7909</v>
      </c>
      <c r="G25">
        <v>1211257.49</v>
      </c>
      <c r="H25">
        <v>15214.93</v>
      </c>
      <c r="I25">
        <v>321069</v>
      </c>
      <c r="J25">
        <v>17192</v>
      </c>
      <c r="K25">
        <v>8144</v>
      </c>
      <c r="L25">
        <v>5.35</v>
      </c>
      <c r="M25">
        <v>47.37</v>
      </c>
      <c r="N25">
        <v>0.97</v>
      </c>
    </row>
    <row r="26" spans="1:14" x14ac:dyDescent="0.25">
      <c r="A26" t="s">
        <v>49</v>
      </c>
      <c r="B26" t="s">
        <v>23</v>
      </c>
      <c r="C26" s="3">
        <v>45845</v>
      </c>
      <c r="D26" s="3">
        <v>45860</v>
      </c>
      <c r="E26">
        <v>3772</v>
      </c>
      <c r="F26">
        <v>3772</v>
      </c>
      <c r="G26">
        <v>287281.43</v>
      </c>
      <c r="H26">
        <v>7516.16</v>
      </c>
      <c r="I26">
        <v>80251</v>
      </c>
      <c r="J26">
        <v>4721</v>
      </c>
      <c r="K26">
        <v>2928</v>
      </c>
      <c r="L26">
        <v>5.88</v>
      </c>
      <c r="M26">
        <v>62.02</v>
      </c>
      <c r="N26">
        <v>1.29</v>
      </c>
    </row>
    <row r="27" spans="1:14" x14ac:dyDescent="0.25">
      <c r="A27" t="s">
        <v>50</v>
      </c>
      <c r="B27" t="s">
        <v>25</v>
      </c>
      <c r="C27" s="3">
        <v>45531</v>
      </c>
      <c r="D27" s="3">
        <v>45541</v>
      </c>
      <c r="E27">
        <v>2673</v>
      </c>
      <c r="F27">
        <v>2673</v>
      </c>
      <c r="G27">
        <v>877799.59</v>
      </c>
      <c r="H27">
        <v>32739.49</v>
      </c>
      <c r="I27">
        <v>385506</v>
      </c>
      <c r="J27">
        <v>9735</v>
      </c>
      <c r="K27">
        <v>6064</v>
      </c>
      <c r="L27">
        <v>2.5299999999999998</v>
      </c>
      <c r="M27">
        <v>62.29</v>
      </c>
      <c r="N27">
        <v>0.44</v>
      </c>
    </row>
    <row r="28" spans="1:14" x14ac:dyDescent="0.25">
      <c r="A28" t="s">
        <v>51</v>
      </c>
      <c r="B28" t="s">
        <v>23</v>
      </c>
      <c r="C28" s="3">
        <v>45586</v>
      </c>
      <c r="D28" s="3">
        <v>45614</v>
      </c>
      <c r="E28">
        <v>1116</v>
      </c>
      <c r="F28">
        <v>1116</v>
      </c>
      <c r="G28">
        <v>895394.97</v>
      </c>
      <c r="H28">
        <v>80132.52</v>
      </c>
      <c r="I28">
        <v>360711</v>
      </c>
      <c r="J28">
        <v>19316</v>
      </c>
      <c r="K28">
        <v>6105</v>
      </c>
      <c r="L28">
        <v>5.35</v>
      </c>
      <c r="M28">
        <v>31.61</v>
      </c>
      <c r="N28">
        <v>0.18</v>
      </c>
    </row>
    <row r="29" spans="1:14" x14ac:dyDescent="0.25">
      <c r="A29" t="s">
        <v>52</v>
      </c>
      <c r="B29" t="s">
        <v>24</v>
      </c>
      <c r="C29" s="3">
        <v>45357</v>
      </c>
      <c r="D29" s="3">
        <v>45367</v>
      </c>
      <c r="E29">
        <v>1716</v>
      </c>
      <c r="F29">
        <v>1716</v>
      </c>
      <c r="G29">
        <v>172353.05</v>
      </c>
      <c r="H29">
        <v>9943.8799999999992</v>
      </c>
      <c r="I29">
        <v>70383</v>
      </c>
      <c r="J29">
        <v>6507</v>
      </c>
      <c r="K29">
        <v>1584</v>
      </c>
      <c r="L29">
        <v>9.25</v>
      </c>
      <c r="M29">
        <v>24.34</v>
      </c>
      <c r="N29">
        <v>1.08</v>
      </c>
    </row>
    <row r="30" spans="1:14" x14ac:dyDescent="0.25">
      <c r="A30" t="s">
        <v>53</v>
      </c>
      <c r="B30" t="s">
        <v>25</v>
      </c>
      <c r="C30" s="3">
        <v>45404</v>
      </c>
      <c r="D30" s="3">
        <v>45431</v>
      </c>
      <c r="E30">
        <v>5693</v>
      </c>
      <c r="F30">
        <v>5693</v>
      </c>
      <c r="G30">
        <v>24583.96</v>
      </c>
      <c r="H30">
        <v>331.83</v>
      </c>
      <c r="I30">
        <v>10487</v>
      </c>
      <c r="J30">
        <v>710</v>
      </c>
      <c r="K30">
        <v>177</v>
      </c>
      <c r="L30">
        <v>6.77</v>
      </c>
      <c r="M30">
        <v>24.93</v>
      </c>
      <c r="N30">
        <v>32.159999999999997</v>
      </c>
    </row>
    <row r="31" spans="1:14" x14ac:dyDescent="0.25">
      <c r="A31" t="s">
        <v>54</v>
      </c>
      <c r="B31" t="s">
        <v>24</v>
      </c>
      <c r="C31" s="3">
        <v>45717</v>
      </c>
      <c r="D31" s="3">
        <v>45742</v>
      </c>
      <c r="E31">
        <v>4905</v>
      </c>
      <c r="F31">
        <v>4905</v>
      </c>
      <c r="G31">
        <v>1823776.69</v>
      </c>
      <c r="H31">
        <v>37081.99</v>
      </c>
      <c r="I31">
        <v>354902</v>
      </c>
      <c r="J31">
        <v>24923</v>
      </c>
      <c r="K31">
        <v>14509</v>
      </c>
      <c r="L31">
        <v>7.02</v>
      </c>
      <c r="M31">
        <v>58.22</v>
      </c>
      <c r="N31">
        <v>0.34</v>
      </c>
    </row>
    <row r="32" spans="1:14" x14ac:dyDescent="0.25">
      <c r="A32" t="s">
        <v>55</v>
      </c>
      <c r="B32" t="s">
        <v>21</v>
      </c>
      <c r="C32" s="3">
        <v>45597</v>
      </c>
      <c r="D32" s="3">
        <v>45614</v>
      </c>
      <c r="E32">
        <v>5618</v>
      </c>
      <c r="F32">
        <v>5618</v>
      </c>
      <c r="G32">
        <v>492699.43</v>
      </c>
      <c r="H32">
        <v>8670.01</v>
      </c>
      <c r="I32">
        <v>236999</v>
      </c>
      <c r="J32">
        <v>21920</v>
      </c>
      <c r="K32">
        <v>6339</v>
      </c>
      <c r="L32">
        <v>9.25</v>
      </c>
      <c r="M32">
        <v>28.92</v>
      </c>
      <c r="N32">
        <v>0.89</v>
      </c>
    </row>
    <row r="33" spans="1:14" x14ac:dyDescent="0.25">
      <c r="A33" t="s">
        <v>56</v>
      </c>
      <c r="B33" t="s">
        <v>19</v>
      </c>
      <c r="C33" s="3">
        <v>45712</v>
      </c>
      <c r="D33" s="3">
        <v>45724</v>
      </c>
      <c r="E33">
        <v>2868</v>
      </c>
      <c r="F33">
        <v>2868</v>
      </c>
      <c r="G33">
        <v>180486.65</v>
      </c>
      <c r="H33">
        <v>6193.12</v>
      </c>
      <c r="I33">
        <v>467473</v>
      </c>
      <c r="J33">
        <v>28252</v>
      </c>
      <c r="K33">
        <v>2030</v>
      </c>
      <c r="L33">
        <v>6.04</v>
      </c>
      <c r="M33">
        <v>7.19</v>
      </c>
      <c r="N33">
        <v>1.41</v>
      </c>
    </row>
    <row r="34" spans="1:14" x14ac:dyDescent="0.25">
      <c r="A34" t="s">
        <v>57</v>
      </c>
      <c r="B34" t="s">
        <v>22</v>
      </c>
      <c r="C34" s="3">
        <v>45440</v>
      </c>
      <c r="D34" s="3">
        <v>45454</v>
      </c>
      <c r="E34">
        <v>1232</v>
      </c>
      <c r="F34">
        <v>1232</v>
      </c>
      <c r="G34">
        <v>354044.49</v>
      </c>
      <c r="H34">
        <v>28637.38</v>
      </c>
      <c r="I34">
        <v>299474</v>
      </c>
      <c r="J34">
        <v>23667</v>
      </c>
      <c r="K34">
        <v>9563</v>
      </c>
      <c r="L34">
        <v>7.9</v>
      </c>
      <c r="M34">
        <v>40.409999999999997</v>
      </c>
      <c r="N34">
        <v>0.13</v>
      </c>
    </row>
    <row r="35" spans="1:14" x14ac:dyDescent="0.25">
      <c r="A35" t="s">
        <v>58</v>
      </c>
      <c r="B35" t="s">
        <v>22</v>
      </c>
      <c r="C35" s="3">
        <v>45360</v>
      </c>
      <c r="D35" s="3">
        <v>45381</v>
      </c>
      <c r="E35">
        <v>5437</v>
      </c>
      <c r="F35">
        <v>5437</v>
      </c>
      <c r="G35">
        <v>856517.22</v>
      </c>
      <c r="H35">
        <v>15653.49</v>
      </c>
      <c r="I35">
        <v>149815</v>
      </c>
      <c r="J35">
        <v>12355</v>
      </c>
      <c r="K35">
        <v>9112</v>
      </c>
      <c r="L35">
        <v>8.25</v>
      </c>
      <c r="M35">
        <v>73.75</v>
      </c>
      <c r="N35">
        <v>0.6</v>
      </c>
    </row>
    <row r="36" spans="1:14" x14ac:dyDescent="0.25">
      <c r="A36" t="s">
        <v>59</v>
      </c>
      <c r="B36" t="s">
        <v>19</v>
      </c>
      <c r="C36" s="3">
        <v>45791</v>
      </c>
      <c r="D36" s="3">
        <v>45803</v>
      </c>
      <c r="E36">
        <v>3456</v>
      </c>
      <c r="F36">
        <v>3456</v>
      </c>
      <c r="G36">
        <v>468852.42</v>
      </c>
      <c r="H36">
        <v>13466.33</v>
      </c>
      <c r="I36">
        <v>290933</v>
      </c>
      <c r="J36">
        <v>21346</v>
      </c>
      <c r="K36">
        <v>3541</v>
      </c>
      <c r="L36">
        <v>7.34</v>
      </c>
      <c r="M36">
        <v>16.59</v>
      </c>
      <c r="N36">
        <v>0.98</v>
      </c>
    </row>
    <row r="37" spans="1:14" x14ac:dyDescent="0.25">
      <c r="A37" t="s">
        <v>60</v>
      </c>
      <c r="B37" t="s">
        <v>23</v>
      </c>
      <c r="C37" s="3">
        <v>45521</v>
      </c>
      <c r="D37" s="3">
        <v>45536</v>
      </c>
      <c r="E37">
        <v>8149</v>
      </c>
      <c r="F37">
        <v>8149</v>
      </c>
      <c r="G37">
        <v>469857.11</v>
      </c>
      <c r="H37">
        <v>5665.83</v>
      </c>
      <c r="I37">
        <v>249199</v>
      </c>
      <c r="J37">
        <v>4450</v>
      </c>
      <c r="K37">
        <v>3886</v>
      </c>
      <c r="L37">
        <v>1.79</v>
      </c>
      <c r="M37">
        <v>87.33</v>
      </c>
      <c r="N37">
        <v>2.1</v>
      </c>
    </row>
    <row r="38" spans="1:14" x14ac:dyDescent="0.25">
      <c r="A38" t="s">
        <v>61</v>
      </c>
      <c r="B38" t="s">
        <v>20</v>
      </c>
      <c r="C38" s="3">
        <v>45520</v>
      </c>
      <c r="D38" s="3">
        <v>45539</v>
      </c>
      <c r="E38">
        <v>7675</v>
      </c>
      <c r="F38">
        <v>7675</v>
      </c>
      <c r="G38">
        <v>158407.07999999999</v>
      </c>
      <c r="H38">
        <v>1963.94</v>
      </c>
      <c r="I38">
        <v>231300</v>
      </c>
      <c r="J38">
        <v>21896</v>
      </c>
      <c r="K38">
        <v>1352</v>
      </c>
      <c r="L38">
        <v>9.4700000000000006</v>
      </c>
      <c r="M38">
        <v>6.17</v>
      </c>
      <c r="N38">
        <v>5.68</v>
      </c>
    </row>
    <row r="39" spans="1:14" x14ac:dyDescent="0.25">
      <c r="A39" t="s">
        <v>62</v>
      </c>
      <c r="B39" t="s">
        <v>21</v>
      </c>
      <c r="C39" s="3">
        <v>45830</v>
      </c>
      <c r="D39" s="3">
        <v>45854</v>
      </c>
      <c r="E39">
        <v>1752</v>
      </c>
      <c r="F39">
        <v>1752</v>
      </c>
      <c r="G39">
        <v>860585.55</v>
      </c>
      <c r="H39">
        <v>49020.18</v>
      </c>
      <c r="I39">
        <v>248751</v>
      </c>
      <c r="J39">
        <v>23566</v>
      </c>
      <c r="K39">
        <v>6673</v>
      </c>
      <c r="L39">
        <v>9.4700000000000006</v>
      </c>
      <c r="M39">
        <v>28.32</v>
      </c>
      <c r="N39">
        <v>0.26</v>
      </c>
    </row>
    <row r="40" spans="1:14" x14ac:dyDescent="0.25">
      <c r="A40" t="s">
        <v>63</v>
      </c>
      <c r="B40" t="s">
        <v>24</v>
      </c>
      <c r="C40" s="3">
        <v>45660</v>
      </c>
      <c r="D40" s="3">
        <v>45671</v>
      </c>
      <c r="E40">
        <v>5335</v>
      </c>
      <c r="F40">
        <v>5335</v>
      </c>
      <c r="G40">
        <v>2617900.8199999998</v>
      </c>
      <c r="H40">
        <v>48970.31</v>
      </c>
      <c r="I40">
        <v>490340</v>
      </c>
      <c r="J40">
        <v>24081</v>
      </c>
      <c r="K40">
        <v>20701</v>
      </c>
      <c r="L40">
        <v>4.91</v>
      </c>
      <c r="M40">
        <v>85.96</v>
      </c>
      <c r="N40">
        <v>0.26</v>
      </c>
    </row>
    <row r="41" spans="1:14" x14ac:dyDescent="0.25">
      <c r="A41" t="s">
        <v>64</v>
      </c>
      <c r="B41" t="s">
        <v>22</v>
      </c>
      <c r="C41" s="3">
        <v>45437</v>
      </c>
      <c r="D41" s="3">
        <v>45452</v>
      </c>
      <c r="E41">
        <v>6134</v>
      </c>
      <c r="F41">
        <v>6134</v>
      </c>
      <c r="G41">
        <v>378472.71</v>
      </c>
      <c r="H41">
        <v>6070.08</v>
      </c>
      <c r="I41">
        <v>444871</v>
      </c>
      <c r="J41">
        <v>10937</v>
      </c>
      <c r="K41">
        <v>5535</v>
      </c>
      <c r="L41">
        <v>2.46</v>
      </c>
      <c r="M41">
        <v>50.61</v>
      </c>
      <c r="N41">
        <v>1.1100000000000001</v>
      </c>
    </row>
    <row r="42" spans="1:14" x14ac:dyDescent="0.25">
      <c r="A42" t="s">
        <v>65</v>
      </c>
      <c r="B42" t="s">
        <v>22</v>
      </c>
      <c r="C42" s="3">
        <v>45459</v>
      </c>
      <c r="D42" s="3">
        <v>45480</v>
      </c>
      <c r="E42">
        <v>5919</v>
      </c>
      <c r="F42">
        <v>5919</v>
      </c>
      <c r="G42">
        <v>718871.5</v>
      </c>
      <c r="H42">
        <v>12045.15</v>
      </c>
      <c r="I42">
        <v>86164</v>
      </c>
      <c r="J42">
        <v>8289</v>
      </c>
      <c r="K42">
        <v>4973</v>
      </c>
      <c r="L42">
        <v>9.6199999999999992</v>
      </c>
      <c r="M42">
        <v>60</v>
      </c>
      <c r="N42">
        <v>1.19</v>
      </c>
    </row>
    <row r="43" spans="1:14" x14ac:dyDescent="0.25">
      <c r="A43" t="s">
        <v>66</v>
      </c>
      <c r="B43" t="s">
        <v>24</v>
      </c>
      <c r="C43" s="3">
        <v>45514</v>
      </c>
      <c r="D43" s="3">
        <v>45532</v>
      </c>
      <c r="E43">
        <v>2225</v>
      </c>
      <c r="F43">
        <v>2225</v>
      </c>
      <c r="G43">
        <v>571979.80000000005</v>
      </c>
      <c r="H43">
        <v>25606.959999999999</v>
      </c>
      <c r="I43">
        <v>376730</v>
      </c>
      <c r="J43">
        <v>29249</v>
      </c>
      <c r="K43">
        <v>8332</v>
      </c>
      <c r="L43">
        <v>7.76</v>
      </c>
      <c r="M43">
        <v>28.49</v>
      </c>
      <c r="N43">
        <v>0.27</v>
      </c>
    </row>
    <row r="44" spans="1:14" x14ac:dyDescent="0.25">
      <c r="A44" t="s">
        <v>67</v>
      </c>
      <c r="B44" t="s">
        <v>24</v>
      </c>
      <c r="C44" s="3">
        <v>45525</v>
      </c>
      <c r="D44" s="3">
        <v>45532</v>
      </c>
      <c r="E44">
        <v>7020</v>
      </c>
      <c r="F44">
        <v>7020</v>
      </c>
      <c r="G44">
        <v>6911.3</v>
      </c>
      <c r="H44">
        <v>-1.55</v>
      </c>
      <c r="I44">
        <v>399731</v>
      </c>
      <c r="J44">
        <v>11114</v>
      </c>
      <c r="K44">
        <v>135</v>
      </c>
      <c r="L44">
        <v>2.78</v>
      </c>
      <c r="M44">
        <v>1.21</v>
      </c>
      <c r="N44">
        <v>52</v>
      </c>
    </row>
    <row r="45" spans="1:14" x14ac:dyDescent="0.25">
      <c r="A45" t="s">
        <v>15</v>
      </c>
      <c r="B45" t="s">
        <v>21</v>
      </c>
      <c r="C45" s="3">
        <v>45711</v>
      </c>
      <c r="D45" s="3">
        <v>45741</v>
      </c>
      <c r="E45">
        <v>3468</v>
      </c>
      <c r="F45">
        <v>3468</v>
      </c>
      <c r="G45">
        <v>416724.08</v>
      </c>
      <c r="H45">
        <v>11916.27</v>
      </c>
      <c r="I45">
        <v>174796</v>
      </c>
      <c r="J45">
        <v>16836</v>
      </c>
      <c r="K45">
        <v>9362</v>
      </c>
      <c r="L45">
        <v>9.6300000000000008</v>
      </c>
      <c r="M45">
        <v>55.61</v>
      </c>
      <c r="N45">
        <v>0.37</v>
      </c>
    </row>
    <row r="46" spans="1:14" x14ac:dyDescent="0.25">
      <c r="A46" t="s">
        <v>68</v>
      </c>
      <c r="B46" t="s">
        <v>20</v>
      </c>
      <c r="C46" s="3">
        <v>45635</v>
      </c>
      <c r="D46" s="3">
        <v>45643</v>
      </c>
      <c r="E46">
        <v>4393</v>
      </c>
      <c r="F46">
        <v>4393</v>
      </c>
      <c r="G46">
        <v>2522754.33</v>
      </c>
      <c r="H46">
        <v>57326.69</v>
      </c>
      <c r="I46">
        <v>467441</v>
      </c>
      <c r="J46">
        <v>35884</v>
      </c>
      <c r="K46">
        <v>19958</v>
      </c>
      <c r="L46">
        <v>7.68</v>
      </c>
      <c r="M46">
        <v>55.62</v>
      </c>
      <c r="N46">
        <v>0.22</v>
      </c>
    </row>
    <row r="47" spans="1:14" x14ac:dyDescent="0.25">
      <c r="A47" t="s">
        <v>69</v>
      </c>
      <c r="B47" t="s">
        <v>22</v>
      </c>
      <c r="C47" s="3">
        <v>45678</v>
      </c>
      <c r="D47" s="3">
        <v>45687</v>
      </c>
      <c r="E47">
        <v>7331</v>
      </c>
      <c r="F47">
        <v>7331</v>
      </c>
      <c r="G47">
        <v>33708.51</v>
      </c>
      <c r="H47">
        <v>359.81</v>
      </c>
      <c r="I47">
        <v>204871</v>
      </c>
      <c r="J47">
        <v>2314</v>
      </c>
      <c r="K47">
        <v>1621</v>
      </c>
      <c r="L47">
        <v>1.1299999999999999</v>
      </c>
      <c r="M47">
        <v>70.05</v>
      </c>
      <c r="N47">
        <v>4.5199999999999996</v>
      </c>
    </row>
    <row r="48" spans="1:14" x14ac:dyDescent="0.25">
      <c r="A48" t="s">
        <v>70</v>
      </c>
      <c r="B48" t="s">
        <v>25</v>
      </c>
      <c r="C48" s="3">
        <v>45525</v>
      </c>
      <c r="D48" s="3">
        <v>45552</v>
      </c>
      <c r="E48">
        <v>5001</v>
      </c>
      <c r="F48">
        <v>5001</v>
      </c>
      <c r="G48">
        <v>842760.41</v>
      </c>
      <c r="H48">
        <v>16751.84</v>
      </c>
      <c r="I48">
        <v>85757</v>
      </c>
      <c r="J48">
        <v>8537</v>
      </c>
      <c r="K48">
        <v>6530</v>
      </c>
      <c r="L48">
        <v>9.9499999999999993</v>
      </c>
      <c r="M48">
        <v>76.489999999999995</v>
      </c>
      <c r="N48">
        <v>0.77</v>
      </c>
    </row>
    <row r="49" spans="1:14" x14ac:dyDescent="0.25">
      <c r="A49" t="s">
        <v>71</v>
      </c>
      <c r="B49" t="s">
        <v>23</v>
      </c>
      <c r="C49" s="3">
        <v>45547</v>
      </c>
      <c r="D49" s="3">
        <v>45557</v>
      </c>
      <c r="E49">
        <v>6094</v>
      </c>
      <c r="F49">
        <v>6094</v>
      </c>
      <c r="G49">
        <v>233546.31</v>
      </c>
      <c r="H49">
        <v>3732.4</v>
      </c>
      <c r="I49">
        <v>64188</v>
      </c>
      <c r="J49">
        <v>2561</v>
      </c>
      <c r="K49">
        <v>1764</v>
      </c>
      <c r="L49">
        <v>3.99</v>
      </c>
      <c r="M49">
        <v>68.88</v>
      </c>
      <c r="N49">
        <v>3.45</v>
      </c>
    </row>
    <row r="50" spans="1:14" x14ac:dyDescent="0.25">
      <c r="A50" t="s">
        <v>72</v>
      </c>
      <c r="B50" t="s">
        <v>24</v>
      </c>
      <c r="C50" s="3">
        <v>45503</v>
      </c>
      <c r="D50" s="3">
        <v>45521</v>
      </c>
      <c r="E50">
        <v>9454</v>
      </c>
      <c r="F50">
        <v>9454</v>
      </c>
      <c r="G50">
        <v>255733.92</v>
      </c>
      <c r="H50">
        <v>2605.0300000000002</v>
      </c>
      <c r="I50">
        <v>339751</v>
      </c>
      <c r="J50">
        <v>6018</v>
      </c>
      <c r="K50">
        <v>1890</v>
      </c>
      <c r="L50">
        <v>1.77</v>
      </c>
      <c r="M50">
        <v>31.41</v>
      </c>
      <c r="N50">
        <v>5</v>
      </c>
    </row>
    <row r="51" spans="1:14" x14ac:dyDescent="0.25">
      <c r="A51" t="s">
        <v>73</v>
      </c>
      <c r="B51" t="s">
        <v>25</v>
      </c>
      <c r="C51" s="3">
        <v>45319</v>
      </c>
      <c r="D51" s="3">
        <v>45332</v>
      </c>
      <c r="E51">
        <v>9886</v>
      </c>
      <c r="F51">
        <v>9886</v>
      </c>
      <c r="G51">
        <v>394112</v>
      </c>
      <c r="H51">
        <v>3886.57</v>
      </c>
      <c r="I51">
        <v>283649</v>
      </c>
      <c r="J51">
        <v>22883</v>
      </c>
      <c r="K51">
        <v>10005</v>
      </c>
      <c r="L51">
        <v>8.07</v>
      </c>
      <c r="M51">
        <v>43.72</v>
      </c>
      <c r="N51">
        <v>0.99</v>
      </c>
    </row>
    <row r="52" spans="1:14" x14ac:dyDescent="0.25">
      <c r="A52" t="s">
        <v>74</v>
      </c>
      <c r="B52" t="s">
        <v>21</v>
      </c>
      <c r="C52" s="3">
        <v>45779</v>
      </c>
      <c r="D52" s="3">
        <v>45797</v>
      </c>
      <c r="E52">
        <v>6789</v>
      </c>
      <c r="F52">
        <v>6789</v>
      </c>
      <c r="G52">
        <v>1285057.1299999999</v>
      </c>
      <c r="H52">
        <v>18828.52</v>
      </c>
      <c r="I52">
        <v>230778</v>
      </c>
      <c r="J52">
        <v>19918</v>
      </c>
      <c r="K52">
        <v>14625</v>
      </c>
      <c r="L52">
        <v>8.6300000000000008</v>
      </c>
      <c r="M52">
        <v>73.430000000000007</v>
      </c>
      <c r="N52">
        <v>0.46</v>
      </c>
    </row>
    <row r="53" spans="1:14" x14ac:dyDescent="0.25">
      <c r="A53" t="s">
        <v>75</v>
      </c>
      <c r="B53" t="s">
        <v>20</v>
      </c>
      <c r="C53" s="3">
        <v>45386</v>
      </c>
      <c r="D53" s="3">
        <v>45402</v>
      </c>
      <c r="E53">
        <v>4686</v>
      </c>
      <c r="F53">
        <v>4686</v>
      </c>
      <c r="G53">
        <v>829746.22</v>
      </c>
      <c r="H53">
        <v>17606.919999999998</v>
      </c>
      <c r="I53">
        <v>307176</v>
      </c>
      <c r="J53">
        <v>16803</v>
      </c>
      <c r="K53">
        <v>8593</v>
      </c>
      <c r="L53">
        <v>5.47</v>
      </c>
      <c r="M53">
        <v>51.14</v>
      </c>
      <c r="N53">
        <v>0.55000000000000004</v>
      </c>
    </row>
    <row r="54" spans="1:14" x14ac:dyDescent="0.25">
      <c r="A54" t="s">
        <v>76</v>
      </c>
      <c r="B54" t="s">
        <v>19</v>
      </c>
      <c r="C54" s="3">
        <v>45687</v>
      </c>
      <c r="D54" s="3">
        <v>45705</v>
      </c>
      <c r="E54">
        <v>5357</v>
      </c>
      <c r="F54">
        <v>5357</v>
      </c>
      <c r="G54">
        <v>565965.29</v>
      </c>
      <c r="H54">
        <v>10464.969999999999</v>
      </c>
      <c r="I54">
        <v>242744</v>
      </c>
      <c r="J54">
        <v>17761</v>
      </c>
      <c r="K54">
        <v>7934</v>
      </c>
      <c r="L54">
        <v>7.32</v>
      </c>
      <c r="M54">
        <v>44.67</v>
      </c>
      <c r="N54">
        <v>0.68</v>
      </c>
    </row>
    <row r="55" spans="1:14" x14ac:dyDescent="0.25">
      <c r="A55" t="s">
        <v>77</v>
      </c>
      <c r="B55" t="s">
        <v>20</v>
      </c>
      <c r="C55" s="3">
        <v>45623</v>
      </c>
      <c r="D55" s="3">
        <v>45639</v>
      </c>
      <c r="E55">
        <v>7807</v>
      </c>
      <c r="F55">
        <v>7807</v>
      </c>
      <c r="G55">
        <v>41811.24</v>
      </c>
      <c r="H55">
        <v>435.56</v>
      </c>
      <c r="I55">
        <v>84995</v>
      </c>
      <c r="J55">
        <v>5168</v>
      </c>
      <c r="K55">
        <v>1049</v>
      </c>
      <c r="L55">
        <v>6.08</v>
      </c>
      <c r="M55">
        <v>20.3</v>
      </c>
      <c r="N55">
        <v>7.44</v>
      </c>
    </row>
    <row r="56" spans="1:14" x14ac:dyDescent="0.25">
      <c r="A56" t="s">
        <v>78</v>
      </c>
      <c r="B56" t="s">
        <v>21</v>
      </c>
      <c r="C56" s="3">
        <v>45387</v>
      </c>
      <c r="D56" s="3">
        <v>45399</v>
      </c>
      <c r="E56">
        <v>4986</v>
      </c>
      <c r="F56">
        <v>4986</v>
      </c>
      <c r="G56">
        <v>70432.899999999994</v>
      </c>
      <c r="H56">
        <v>1312.61</v>
      </c>
      <c r="I56">
        <v>50972</v>
      </c>
      <c r="J56">
        <v>2322</v>
      </c>
      <c r="K56">
        <v>526</v>
      </c>
      <c r="L56">
        <v>4.5599999999999996</v>
      </c>
      <c r="M56">
        <v>22.65</v>
      </c>
      <c r="N56">
        <v>9.48</v>
      </c>
    </row>
    <row r="57" spans="1:14" x14ac:dyDescent="0.25">
      <c r="A57" t="s">
        <v>16</v>
      </c>
      <c r="B57" t="s">
        <v>23</v>
      </c>
      <c r="C57" s="3">
        <v>45487</v>
      </c>
      <c r="D57" s="3">
        <v>45514</v>
      </c>
      <c r="E57">
        <v>6948</v>
      </c>
      <c r="F57">
        <v>6948</v>
      </c>
      <c r="G57">
        <v>1772571.17</v>
      </c>
      <c r="H57">
        <v>25411.96</v>
      </c>
      <c r="I57">
        <v>385024</v>
      </c>
      <c r="J57">
        <v>28363</v>
      </c>
      <c r="K57">
        <v>12127</v>
      </c>
      <c r="L57">
        <v>7.37</v>
      </c>
      <c r="M57">
        <v>42.76</v>
      </c>
      <c r="N57">
        <v>0.56999999999999995</v>
      </c>
    </row>
    <row r="58" spans="1:14" x14ac:dyDescent="0.25">
      <c r="A58" t="s">
        <v>79</v>
      </c>
      <c r="B58" t="s">
        <v>19</v>
      </c>
      <c r="C58" s="3">
        <v>45665</v>
      </c>
      <c r="D58" s="3">
        <v>45695</v>
      </c>
      <c r="E58">
        <v>7053</v>
      </c>
      <c r="F58">
        <v>7053</v>
      </c>
      <c r="G58">
        <v>273466.83</v>
      </c>
      <c r="H58">
        <v>3777.31</v>
      </c>
      <c r="I58">
        <v>244409</v>
      </c>
      <c r="J58">
        <v>22174</v>
      </c>
      <c r="K58">
        <v>5719</v>
      </c>
      <c r="L58">
        <v>9.07</v>
      </c>
      <c r="M58">
        <v>25.79</v>
      </c>
      <c r="N58">
        <v>1.23</v>
      </c>
    </row>
    <row r="59" spans="1:14" x14ac:dyDescent="0.25">
      <c r="A59" t="s">
        <v>80</v>
      </c>
      <c r="B59" t="s">
        <v>23</v>
      </c>
      <c r="C59" s="3">
        <v>45852</v>
      </c>
      <c r="D59" s="3">
        <v>45873</v>
      </c>
      <c r="E59">
        <v>9227</v>
      </c>
      <c r="F59">
        <v>9227</v>
      </c>
      <c r="G59">
        <v>154672.03</v>
      </c>
      <c r="H59">
        <v>1576.3</v>
      </c>
      <c r="I59">
        <v>413456</v>
      </c>
      <c r="J59">
        <v>6446</v>
      </c>
      <c r="K59">
        <v>1802</v>
      </c>
      <c r="L59">
        <v>1.56</v>
      </c>
      <c r="M59">
        <v>27.96</v>
      </c>
      <c r="N59">
        <v>5.12</v>
      </c>
    </row>
    <row r="60" spans="1:14" x14ac:dyDescent="0.25">
      <c r="A60" t="s">
        <v>81</v>
      </c>
      <c r="B60" t="s">
        <v>23</v>
      </c>
      <c r="C60" s="3">
        <v>45892</v>
      </c>
      <c r="D60" s="3">
        <v>45922</v>
      </c>
      <c r="E60">
        <v>2838</v>
      </c>
      <c r="F60">
        <v>2838</v>
      </c>
      <c r="G60">
        <v>1028742.43</v>
      </c>
      <c r="H60">
        <v>36148.85</v>
      </c>
      <c r="I60">
        <v>413191</v>
      </c>
      <c r="J60">
        <v>20758</v>
      </c>
      <c r="K60">
        <v>13760</v>
      </c>
      <c r="L60">
        <v>5.0199999999999996</v>
      </c>
      <c r="M60">
        <v>66.290000000000006</v>
      </c>
      <c r="N60">
        <v>0.21</v>
      </c>
    </row>
    <row r="61" spans="1:14" x14ac:dyDescent="0.25">
      <c r="A61" t="s">
        <v>82</v>
      </c>
      <c r="B61" t="s">
        <v>19</v>
      </c>
      <c r="C61" s="3">
        <v>45339</v>
      </c>
      <c r="D61" s="3">
        <v>45352</v>
      </c>
      <c r="E61">
        <v>8734</v>
      </c>
      <c r="F61">
        <v>8734</v>
      </c>
      <c r="G61">
        <v>688190.83</v>
      </c>
      <c r="H61">
        <v>7779.45</v>
      </c>
      <c r="I61">
        <v>363311</v>
      </c>
      <c r="J61">
        <v>23999</v>
      </c>
      <c r="K61">
        <v>20374</v>
      </c>
      <c r="L61">
        <v>6.61</v>
      </c>
      <c r="M61">
        <v>84.9</v>
      </c>
      <c r="N61">
        <v>0.43</v>
      </c>
    </row>
    <row r="62" spans="1:14" x14ac:dyDescent="0.25">
      <c r="A62" t="s">
        <v>83</v>
      </c>
      <c r="B62" t="s">
        <v>21</v>
      </c>
      <c r="C62" s="3">
        <v>45359</v>
      </c>
      <c r="D62" s="3">
        <v>45386</v>
      </c>
      <c r="E62">
        <v>8836</v>
      </c>
      <c r="F62">
        <v>8836</v>
      </c>
      <c r="G62">
        <v>101089.56</v>
      </c>
      <c r="H62">
        <v>1044.06</v>
      </c>
      <c r="I62">
        <v>495464</v>
      </c>
      <c r="J62">
        <v>37268</v>
      </c>
      <c r="K62">
        <v>1189</v>
      </c>
      <c r="L62">
        <v>7.52</v>
      </c>
      <c r="M62">
        <v>3.19</v>
      </c>
      <c r="N62">
        <v>7.43</v>
      </c>
    </row>
    <row r="63" spans="1:14" x14ac:dyDescent="0.25">
      <c r="A63" t="s">
        <v>17</v>
      </c>
      <c r="B63" t="s">
        <v>20</v>
      </c>
      <c r="C63" s="3">
        <v>45551</v>
      </c>
      <c r="D63" s="3">
        <v>45574</v>
      </c>
      <c r="E63">
        <v>3242</v>
      </c>
      <c r="F63">
        <v>3242</v>
      </c>
      <c r="G63">
        <v>548931.55000000005</v>
      </c>
      <c r="H63">
        <v>16831.88</v>
      </c>
      <c r="I63">
        <v>361089</v>
      </c>
      <c r="J63">
        <v>30240</v>
      </c>
      <c r="K63">
        <v>9596</v>
      </c>
      <c r="L63">
        <v>8.3699999999999992</v>
      </c>
      <c r="M63">
        <v>31.73</v>
      </c>
      <c r="N63">
        <v>0.34</v>
      </c>
    </row>
    <row r="64" spans="1:14" x14ac:dyDescent="0.25">
      <c r="A64" t="s">
        <v>84</v>
      </c>
      <c r="B64" t="s">
        <v>21</v>
      </c>
      <c r="C64" s="3">
        <v>45451</v>
      </c>
      <c r="D64" s="3">
        <v>45473</v>
      </c>
      <c r="E64">
        <v>4351</v>
      </c>
      <c r="F64">
        <v>4351</v>
      </c>
      <c r="G64">
        <v>109039.65</v>
      </c>
      <c r="H64">
        <v>2406.08</v>
      </c>
      <c r="I64">
        <v>161499</v>
      </c>
      <c r="J64">
        <v>5273</v>
      </c>
      <c r="K64">
        <v>2400</v>
      </c>
      <c r="L64">
        <v>3.27</v>
      </c>
      <c r="M64">
        <v>45.51</v>
      </c>
      <c r="N64">
        <v>1.81</v>
      </c>
    </row>
    <row r="65" spans="1:14" x14ac:dyDescent="0.25">
      <c r="A65" t="s">
        <v>85</v>
      </c>
      <c r="B65" t="s">
        <v>19</v>
      </c>
      <c r="C65" s="3">
        <v>45465</v>
      </c>
      <c r="D65" s="3">
        <v>45482</v>
      </c>
      <c r="E65">
        <v>1051</v>
      </c>
      <c r="F65">
        <v>1051</v>
      </c>
      <c r="G65">
        <v>133508.35999999999</v>
      </c>
      <c r="H65">
        <v>12602.98</v>
      </c>
      <c r="I65">
        <v>445221</v>
      </c>
      <c r="J65">
        <v>5158</v>
      </c>
      <c r="K65">
        <v>2977</v>
      </c>
      <c r="L65">
        <v>1.1599999999999999</v>
      </c>
      <c r="M65">
        <v>57.72</v>
      </c>
      <c r="N65">
        <v>0.35</v>
      </c>
    </row>
    <row r="66" spans="1:14" x14ac:dyDescent="0.25">
      <c r="A66" t="s">
        <v>86</v>
      </c>
      <c r="B66" t="s">
        <v>21</v>
      </c>
      <c r="C66" s="3">
        <v>45531</v>
      </c>
      <c r="D66" s="3">
        <v>45553</v>
      </c>
      <c r="E66">
        <v>6450</v>
      </c>
      <c r="F66">
        <v>6450</v>
      </c>
      <c r="G66">
        <v>512521.66</v>
      </c>
      <c r="H66">
        <v>7846.07</v>
      </c>
      <c r="I66">
        <v>395364</v>
      </c>
      <c r="J66">
        <v>21300</v>
      </c>
      <c r="K66">
        <v>12481</v>
      </c>
      <c r="L66">
        <v>5.39</v>
      </c>
      <c r="M66">
        <v>58.6</v>
      </c>
      <c r="N66">
        <v>0.52</v>
      </c>
    </row>
    <row r="67" spans="1:14" x14ac:dyDescent="0.25">
      <c r="A67" t="s">
        <v>87</v>
      </c>
      <c r="B67" t="s">
        <v>19</v>
      </c>
      <c r="C67" s="3">
        <v>45293</v>
      </c>
      <c r="D67" s="3">
        <v>45303</v>
      </c>
      <c r="E67">
        <v>3731</v>
      </c>
      <c r="F67">
        <v>3731</v>
      </c>
      <c r="G67">
        <v>61661.19</v>
      </c>
      <c r="H67">
        <v>1552.67</v>
      </c>
      <c r="I67">
        <v>26101</v>
      </c>
      <c r="J67">
        <v>1227</v>
      </c>
      <c r="K67">
        <v>452</v>
      </c>
      <c r="L67">
        <v>4.7</v>
      </c>
      <c r="M67">
        <v>36.840000000000003</v>
      </c>
      <c r="N67">
        <v>8.25</v>
      </c>
    </row>
    <row r="68" spans="1:14" x14ac:dyDescent="0.25">
      <c r="A68" t="s">
        <v>88</v>
      </c>
      <c r="B68" t="s">
        <v>25</v>
      </c>
      <c r="C68" s="3">
        <v>45574</v>
      </c>
      <c r="D68" s="3">
        <v>45603</v>
      </c>
      <c r="E68">
        <v>7886</v>
      </c>
      <c r="F68">
        <v>7886</v>
      </c>
      <c r="G68">
        <v>63306.080000000002</v>
      </c>
      <c r="H68">
        <v>702.77</v>
      </c>
      <c r="I68">
        <v>293106</v>
      </c>
      <c r="J68">
        <v>1265</v>
      </c>
      <c r="K68">
        <v>792</v>
      </c>
      <c r="L68">
        <v>0.43</v>
      </c>
      <c r="M68">
        <v>62.61</v>
      </c>
      <c r="N68">
        <v>9.9600000000000009</v>
      </c>
    </row>
    <row r="69" spans="1:14" x14ac:dyDescent="0.25">
      <c r="A69" t="s">
        <v>89</v>
      </c>
      <c r="B69" t="s">
        <v>21</v>
      </c>
      <c r="C69" s="3">
        <v>45566</v>
      </c>
      <c r="D69" s="3">
        <v>45593</v>
      </c>
      <c r="E69">
        <v>8898</v>
      </c>
      <c r="F69">
        <v>8898</v>
      </c>
      <c r="G69">
        <v>141325.88</v>
      </c>
      <c r="H69">
        <v>1488.29</v>
      </c>
      <c r="I69">
        <v>453202</v>
      </c>
      <c r="J69">
        <v>9073</v>
      </c>
      <c r="K69">
        <v>3522</v>
      </c>
      <c r="L69">
        <v>2</v>
      </c>
      <c r="M69">
        <v>38.82</v>
      </c>
      <c r="N69">
        <v>2.5299999999999998</v>
      </c>
    </row>
    <row r="70" spans="1:14" x14ac:dyDescent="0.25">
      <c r="A70" t="s">
        <v>90</v>
      </c>
      <c r="B70" t="s">
        <v>21</v>
      </c>
      <c r="C70" s="3">
        <v>45364</v>
      </c>
      <c r="D70" s="3">
        <v>45384</v>
      </c>
      <c r="E70">
        <v>9202</v>
      </c>
      <c r="F70">
        <v>9202</v>
      </c>
      <c r="G70">
        <v>424067.9</v>
      </c>
      <c r="H70">
        <v>4508.43</v>
      </c>
      <c r="I70">
        <v>190993</v>
      </c>
      <c r="J70">
        <v>12075</v>
      </c>
      <c r="K70">
        <v>5242</v>
      </c>
      <c r="L70">
        <v>6.32</v>
      </c>
      <c r="M70">
        <v>43.41</v>
      </c>
      <c r="N70">
        <v>1.76</v>
      </c>
    </row>
    <row r="71" spans="1:14" x14ac:dyDescent="0.25">
      <c r="A71" t="s">
        <v>91</v>
      </c>
      <c r="B71" t="s">
        <v>22</v>
      </c>
      <c r="C71" s="3">
        <v>45493</v>
      </c>
      <c r="D71" s="3">
        <v>45508</v>
      </c>
      <c r="E71">
        <v>6398</v>
      </c>
      <c r="F71">
        <v>6398</v>
      </c>
      <c r="G71">
        <v>378967.37</v>
      </c>
      <c r="H71">
        <v>5823.22</v>
      </c>
      <c r="I71">
        <v>479496</v>
      </c>
      <c r="J71">
        <v>21050</v>
      </c>
      <c r="K71">
        <v>5037</v>
      </c>
      <c r="L71">
        <v>4.3899999999999997</v>
      </c>
      <c r="M71">
        <v>23.93</v>
      </c>
      <c r="N71">
        <v>1.27</v>
      </c>
    </row>
    <row r="72" spans="1:14" x14ac:dyDescent="0.25">
      <c r="A72" t="s">
        <v>92</v>
      </c>
      <c r="B72" t="s">
        <v>21</v>
      </c>
      <c r="C72" s="3">
        <v>45819</v>
      </c>
      <c r="D72" s="3">
        <v>45827</v>
      </c>
      <c r="E72">
        <v>9722</v>
      </c>
      <c r="F72">
        <v>9722</v>
      </c>
      <c r="G72">
        <v>454346.94</v>
      </c>
      <c r="H72">
        <v>4573.3900000000003</v>
      </c>
      <c r="I72">
        <v>190667</v>
      </c>
      <c r="J72">
        <v>8559</v>
      </c>
      <c r="K72">
        <v>5969</v>
      </c>
      <c r="L72">
        <v>4.49</v>
      </c>
      <c r="M72">
        <v>69.739999999999995</v>
      </c>
      <c r="N72">
        <v>1.63</v>
      </c>
    </row>
    <row r="73" spans="1:14" x14ac:dyDescent="0.25">
      <c r="A73" t="s">
        <v>93</v>
      </c>
      <c r="B73" t="s">
        <v>24</v>
      </c>
      <c r="C73" s="3">
        <v>45429</v>
      </c>
      <c r="D73" s="3">
        <v>45452</v>
      </c>
      <c r="E73">
        <v>2837</v>
      </c>
      <c r="F73">
        <v>2837</v>
      </c>
      <c r="G73">
        <v>259609.60000000001</v>
      </c>
      <c r="H73">
        <v>9050.85</v>
      </c>
      <c r="I73">
        <v>75398</v>
      </c>
      <c r="J73">
        <v>4373</v>
      </c>
      <c r="K73">
        <v>3545</v>
      </c>
      <c r="L73">
        <v>5.8</v>
      </c>
      <c r="M73">
        <v>81.069999999999993</v>
      </c>
      <c r="N73">
        <v>0.8</v>
      </c>
    </row>
    <row r="74" spans="1:14" x14ac:dyDescent="0.25">
      <c r="A74" t="s">
        <v>94</v>
      </c>
      <c r="B74" t="s">
        <v>22</v>
      </c>
      <c r="C74" s="3">
        <v>45786</v>
      </c>
      <c r="D74" s="3">
        <v>45800</v>
      </c>
      <c r="E74">
        <v>7268</v>
      </c>
      <c r="F74">
        <v>7268</v>
      </c>
      <c r="G74">
        <v>1276552.44</v>
      </c>
      <c r="H74">
        <v>17464.009999999998</v>
      </c>
      <c r="I74">
        <v>260637</v>
      </c>
      <c r="J74">
        <v>14981</v>
      </c>
      <c r="K74">
        <v>10516</v>
      </c>
      <c r="L74">
        <v>5.75</v>
      </c>
      <c r="M74">
        <v>70.2</v>
      </c>
      <c r="N74">
        <v>0.69</v>
      </c>
    </row>
    <row r="75" spans="1:14" x14ac:dyDescent="0.25">
      <c r="A75" t="s">
        <v>95</v>
      </c>
      <c r="B75" t="s">
        <v>25</v>
      </c>
      <c r="C75" s="3">
        <v>45736</v>
      </c>
      <c r="D75" s="3">
        <v>45759</v>
      </c>
      <c r="E75">
        <v>3555</v>
      </c>
      <c r="F75">
        <v>3555</v>
      </c>
      <c r="G75">
        <v>302344.67</v>
      </c>
      <c r="H75">
        <v>8404.77</v>
      </c>
      <c r="I75">
        <v>90487</v>
      </c>
      <c r="J75">
        <v>5184</v>
      </c>
      <c r="K75">
        <v>4102</v>
      </c>
      <c r="L75">
        <v>5.73</v>
      </c>
      <c r="M75">
        <v>79.13</v>
      </c>
      <c r="N75">
        <v>0.87</v>
      </c>
    </row>
    <row r="76" spans="1:14" x14ac:dyDescent="0.25">
      <c r="A76" t="s">
        <v>96</v>
      </c>
      <c r="B76" t="s">
        <v>25</v>
      </c>
      <c r="C76" s="3">
        <v>45789</v>
      </c>
      <c r="D76" s="3">
        <v>45814</v>
      </c>
      <c r="E76">
        <v>3931</v>
      </c>
      <c r="F76">
        <v>3931</v>
      </c>
      <c r="G76">
        <v>168482.41</v>
      </c>
      <c r="H76">
        <v>4185.99</v>
      </c>
      <c r="I76">
        <v>177015</v>
      </c>
      <c r="J76">
        <v>12771</v>
      </c>
      <c r="K76">
        <v>2687</v>
      </c>
      <c r="L76">
        <v>7.21</v>
      </c>
      <c r="M76">
        <v>21.04</v>
      </c>
      <c r="N76">
        <v>1.46</v>
      </c>
    </row>
    <row r="77" spans="1:14" x14ac:dyDescent="0.25">
      <c r="A77" t="s">
        <v>97</v>
      </c>
      <c r="B77" t="s">
        <v>24</v>
      </c>
      <c r="C77" s="3">
        <v>45499</v>
      </c>
      <c r="D77" s="3">
        <v>45509</v>
      </c>
      <c r="E77">
        <v>7957</v>
      </c>
      <c r="F77">
        <v>7957</v>
      </c>
      <c r="G77">
        <v>130854.29</v>
      </c>
      <c r="H77">
        <v>1544.52</v>
      </c>
      <c r="I77">
        <v>134676</v>
      </c>
      <c r="J77">
        <v>4070</v>
      </c>
      <c r="K77">
        <v>1514</v>
      </c>
      <c r="L77">
        <v>3.02</v>
      </c>
      <c r="M77">
        <v>37.200000000000003</v>
      </c>
      <c r="N77">
        <v>5.26</v>
      </c>
    </row>
    <row r="78" spans="1:14" x14ac:dyDescent="0.25">
      <c r="A78" t="s">
        <v>98</v>
      </c>
      <c r="B78" t="s">
        <v>21</v>
      </c>
      <c r="C78" s="3">
        <v>45464</v>
      </c>
      <c r="D78" s="3">
        <v>45487</v>
      </c>
      <c r="E78">
        <v>5078</v>
      </c>
      <c r="F78">
        <v>5078</v>
      </c>
      <c r="G78">
        <v>29431.14</v>
      </c>
      <c r="H78">
        <v>479.58</v>
      </c>
      <c r="I78">
        <v>237252</v>
      </c>
      <c r="J78">
        <v>1257</v>
      </c>
      <c r="K78">
        <v>330</v>
      </c>
      <c r="L78">
        <v>0.53</v>
      </c>
      <c r="M78">
        <v>26.25</v>
      </c>
      <c r="N78">
        <v>15.39</v>
      </c>
    </row>
    <row r="79" spans="1:14" x14ac:dyDescent="0.25">
      <c r="A79" t="s">
        <v>99</v>
      </c>
      <c r="B79" t="s">
        <v>22</v>
      </c>
      <c r="C79" s="3">
        <v>45810</v>
      </c>
      <c r="D79" s="3">
        <v>45819</v>
      </c>
      <c r="E79">
        <v>8210</v>
      </c>
      <c r="F79">
        <v>8210</v>
      </c>
      <c r="G79">
        <v>19665.11</v>
      </c>
      <c r="H79">
        <v>139.53</v>
      </c>
      <c r="I79">
        <v>35755</v>
      </c>
      <c r="J79">
        <v>3505</v>
      </c>
      <c r="K79">
        <v>891</v>
      </c>
      <c r="L79">
        <v>9.8000000000000007</v>
      </c>
      <c r="M79">
        <v>25.42</v>
      </c>
      <c r="N79">
        <v>9.2100000000000009</v>
      </c>
    </row>
    <row r="80" spans="1:14" x14ac:dyDescent="0.25">
      <c r="A80" t="s">
        <v>100</v>
      </c>
      <c r="B80" t="s">
        <v>22</v>
      </c>
      <c r="C80" s="3">
        <v>45375</v>
      </c>
      <c r="D80" s="3">
        <v>45403</v>
      </c>
      <c r="E80">
        <v>5020</v>
      </c>
      <c r="F80">
        <v>5020</v>
      </c>
      <c r="G80">
        <v>1351589.34</v>
      </c>
      <c r="H80">
        <v>26824.09</v>
      </c>
      <c r="I80">
        <v>448281</v>
      </c>
      <c r="J80">
        <v>22220</v>
      </c>
      <c r="K80">
        <v>20048</v>
      </c>
      <c r="L80">
        <v>4.96</v>
      </c>
      <c r="M80">
        <v>90.23</v>
      </c>
      <c r="N80">
        <v>0.25</v>
      </c>
    </row>
    <row r="81" spans="1:14" x14ac:dyDescent="0.25">
      <c r="A81" t="s">
        <v>101</v>
      </c>
      <c r="B81" t="s">
        <v>20</v>
      </c>
      <c r="C81" s="3">
        <v>45420</v>
      </c>
      <c r="D81" s="3">
        <v>45435</v>
      </c>
      <c r="E81">
        <v>3829</v>
      </c>
      <c r="F81">
        <v>3829</v>
      </c>
      <c r="G81">
        <v>19308.509999999998</v>
      </c>
      <c r="H81">
        <v>404.27</v>
      </c>
      <c r="I81">
        <v>278558</v>
      </c>
      <c r="J81">
        <v>879</v>
      </c>
      <c r="K81">
        <v>140</v>
      </c>
      <c r="L81">
        <v>0.32</v>
      </c>
      <c r="M81">
        <v>15.93</v>
      </c>
      <c r="N81">
        <v>27.35</v>
      </c>
    </row>
    <row r="82" spans="1:14" x14ac:dyDescent="0.25">
      <c r="A82" t="s">
        <v>102</v>
      </c>
      <c r="B82" t="s">
        <v>24</v>
      </c>
      <c r="C82" s="3">
        <v>45593</v>
      </c>
      <c r="D82" s="3">
        <v>45619</v>
      </c>
      <c r="E82">
        <v>9957</v>
      </c>
      <c r="F82">
        <v>9957</v>
      </c>
      <c r="G82">
        <v>905870.51</v>
      </c>
      <c r="H82">
        <v>8997.83</v>
      </c>
      <c r="I82">
        <v>376483</v>
      </c>
      <c r="J82">
        <v>35870</v>
      </c>
      <c r="K82">
        <v>34587</v>
      </c>
      <c r="L82">
        <v>9.5299999999999994</v>
      </c>
      <c r="M82">
        <v>96.42</v>
      </c>
      <c r="N82">
        <v>0.28999999999999998</v>
      </c>
    </row>
    <row r="83" spans="1:14" x14ac:dyDescent="0.25">
      <c r="A83" t="s">
        <v>103</v>
      </c>
      <c r="B83" t="s">
        <v>25</v>
      </c>
      <c r="C83" s="3">
        <v>45442</v>
      </c>
      <c r="D83" s="3">
        <v>45454</v>
      </c>
      <c r="E83">
        <v>3317</v>
      </c>
      <c r="F83">
        <v>3317</v>
      </c>
      <c r="G83">
        <v>161879.53</v>
      </c>
      <c r="H83">
        <v>4780.3</v>
      </c>
      <c r="I83">
        <v>60713</v>
      </c>
      <c r="J83">
        <v>3831</v>
      </c>
      <c r="K83">
        <v>1091</v>
      </c>
      <c r="L83">
        <v>6.31</v>
      </c>
      <c r="M83">
        <v>28.48</v>
      </c>
      <c r="N83">
        <v>3.04</v>
      </c>
    </row>
    <row r="84" spans="1:14" x14ac:dyDescent="0.25">
      <c r="A84" t="s">
        <v>104</v>
      </c>
      <c r="B84" t="s">
        <v>24</v>
      </c>
      <c r="C84" s="3">
        <v>45674</v>
      </c>
      <c r="D84" s="3">
        <v>45700</v>
      </c>
      <c r="E84">
        <v>2626</v>
      </c>
      <c r="F84">
        <v>2626</v>
      </c>
      <c r="G84">
        <v>701686.03</v>
      </c>
      <c r="H84">
        <v>26620.720000000001</v>
      </c>
      <c r="I84">
        <v>343951</v>
      </c>
      <c r="J84">
        <v>15310</v>
      </c>
      <c r="K84">
        <v>12541</v>
      </c>
      <c r="L84">
        <v>4.45</v>
      </c>
      <c r="M84">
        <v>81.91</v>
      </c>
      <c r="N84">
        <v>0.21</v>
      </c>
    </row>
    <row r="85" spans="1:14" x14ac:dyDescent="0.25">
      <c r="A85" t="s">
        <v>105</v>
      </c>
      <c r="B85" t="s">
        <v>21</v>
      </c>
      <c r="C85" s="3">
        <v>45622</v>
      </c>
      <c r="D85" s="3">
        <v>45644</v>
      </c>
      <c r="E85">
        <v>1583</v>
      </c>
      <c r="F85">
        <v>1583</v>
      </c>
      <c r="G85">
        <v>37922.43</v>
      </c>
      <c r="H85">
        <v>2295.61</v>
      </c>
      <c r="I85">
        <v>123540</v>
      </c>
      <c r="J85">
        <v>7354</v>
      </c>
      <c r="K85">
        <v>366</v>
      </c>
      <c r="L85">
        <v>5.95</v>
      </c>
      <c r="M85">
        <v>4.9800000000000004</v>
      </c>
      <c r="N85">
        <v>4.33</v>
      </c>
    </row>
    <row r="86" spans="1:14" x14ac:dyDescent="0.25">
      <c r="A86" t="s">
        <v>106</v>
      </c>
      <c r="B86" t="s">
        <v>23</v>
      </c>
      <c r="C86" s="3">
        <v>45421</v>
      </c>
      <c r="D86" s="3">
        <v>45449</v>
      </c>
      <c r="E86">
        <v>3228</v>
      </c>
      <c r="F86">
        <v>3228</v>
      </c>
      <c r="G86">
        <v>358094.11</v>
      </c>
      <c r="H86">
        <v>10993.37</v>
      </c>
      <c r="I86">
        <v>241486</v>
      </c>
      <c r="J86">
        <v>12787</v>
      </c>
      <c r="K86">
        <v>2615</v>
      </c>
      <c r="L86">
        <v>5.3</v>
      </c>
      <c r="M86">
        <v>20.45</v>
      </c>
      <c r="N86">
        <v>1.23</v>
      </c>
    </row>
    <row r="87" spans="1:14" x14ac:dyDescent="0.25">
      <c r="A87" t="s">
        <v>107</v>
      </c>
      <c r="B87" t="s">
        <v>19</v>
      </c>
      <c r="C87" s="3">
        <v>45454</v>
      </c>
      <c r="D87" s="3">
        <v>45480</v>
      </c>
      <c r="E87">
        <v>7273</v>
      </c>
      <c r="F87">
        <v>7273</v>
      </c>
      <c r="G87">
        <v>206016.75</v>
      </c>
      <c r="H87">
        <v>2732.62</v>
      </c>
      <c r="I87">
        <v>456021</v>
      </c>
      <c r="J87">
        <v>28019</v>
      </c>
      <c r="K87">
        <v>1979</v>
      </c>
      <c r="L87">
        <v>6.14</v>
      </c>
      <c r="M87">
        <v>7.06</v>
      </c>
      <c r="N87">
        <v>3.68</v>
      </c>
    </row>
    <row r="88" spans="1:14" x14ac:dyDescent="0.25">
      <c r="A88" t="s">
        <v>108</v>
      </c>
      <c r="B88" t="s">
        <v>25</v>
      </c>
      <c r="C88" s="3">
        <v>45628</v>
      </c>
      <c r="D88" s="3">
        <v>45644</v>
      </c>
      <c r="E88">
        <v>2779</v>
      </c>
      <c r="F88">
        <v>2779</v>
      </c>
      <c r="G88">
        <v>306010.51</v>
      </c>
      <c r="H88">
        <v>10911.53</v>
      </c>
      <c r="I88">
        <v>168619</v>
      </c>
      <c r="J88">
        <v>15315</v>
      </c>
      <c r="K88">
        <v>7137</v>
      </c>
      <c r="L88">
        <v>9.08</v>
      </c>
      <c r="M88">
        <v>46.6</v>
      </c>
      <c r="N88">
        <v>0.39</v>
      </c>
    </row>
    <row r="89" spans="1:14" x14ac:dyDescent="0.25">
      <c r="A89" t="s">
        <v>109</v>
      </c>
      <c r="B89" t="s">
        <v>23</v>
      </c>
      <c r="C89" s="3">
        <v>45512</v>
      </c>
      <c r="D89" s="3">
        <v>45540</v>
      </c>
      <c r="E89">
        <v>7199</v>
      </c>
      <c r="F89">
        <v>7199</v>
      </c>
      <c r="G89">
        <v>131381.12</v>
      </c>
      <c r="H89">
        <v>1724.99</v>
      </c>
      <c r="I89">
        <v>179048</v>
      </c>
      <c r="J89">
        <v>5719</v>
      </c>
      <c r="K89">
        <v>1503</v>
      </c>
      <c r="L89">
        <v>3.19</v>
      </c>
      <c r="M89">
        <v>26.28</v>
      </c>
      <c r="N89">
        <v>4.79</v>
      </c>
    </row>
    <row r="90" spans="1:14" x14ac:dyDescent="0.25">
      <c r="A90" t="s">
        <v>110</v>
      </c>
      <c r="B90" t="s">
        <v>19</v>
      </c>
      <c r="C90" s="3">
        <v>45885</v>
      </c>
      <c r="D90" s="3">
        <v>45899</v>
      </c>
      <c r="E90">
        <v>5889</v>
      </c>
      <c r="F90">
        <v>5889</v>
      </c>
      <c r="G90">
        <v>491646.6</v>
      </c>
      <c r="H90">
        <v>8248.56</v>
      </c>
      <c r="I90">
        <v>499538</v>
      </c>
      <c r="J90">
        <v>35130</v>
      </c>
      <c r="K90">
        <v>6142</v>
      </c>
      <c r="L90">
        <v>7.03</v>
      </c>
      <c r="M90">
        <v>17.48</v>
      </c>
      <c r="N90">
        <v>0.96</v>
      </c>
    </row>
    <row r="91" spans="1:14" x14ac:dyDescent="0.25">
      <c r="A91" t="s">
        <v>18</v>
      </c>
      <c r="B91" t="s">
        <v>25</v>
      </c>
      <c r="C91" s="3">
        <v>45643</v>
      </c>
      <c r="D91" s="3">
        <v>45668</v>
      </c>
      <c r="E91">
        <v>8712</v>
      </c>
      <c r="F91">
        <v>8712</v>
      </c>
      <c r="G91">
        <v>111575.14</v>
      </c>
      <c r="H91">
        <v>1180.71</v>
      </c>
      <c r="I91">
        <v>392706</v>
      </c>
      <c r="J91">
        <v>12751</v>
      </c>
      <c r="K91">
        <v>1003</v>
      </c>
      <c r="L91">
        <v>3.25</v>
      </c>
      <c r="M91">
        <v>7.87</v>
      </c>
      <c r="N91">
        <v>8.69</v>
      </c>
    </row>
    <row r="92" spans="1:14" x14ac:dyDescent="0.25">
      <c r="A92" t="s">
        <v>111</v>
      </c>
      <c r="B92" t="s">
        <v>22</v>
      </c>
      <c r="C92" s="3">
        <v>45623</v>
      </c>
      <c r="D92" s="3">
        <v>45640</v>
      </c>
      <c r="E92">
        <v>4314</v>
      </c>
      <c r="F92">
        <v>4314</v>
      </c>
      <c r="G92">
        <v>702616.45</v>
      </c>
      <c r="H92">
        <v>16186.89</v>
      </c>
      <c r="I92">
        <v>193467</v>
      </c>
      <c r="J92">
        <v>15432</v>
      </c>
      <c r="K92">
        <v>8971</v>
      </c>
      <c r="L92">
        <v>7.98</v>
      </c>
      <c r="M92">
        <v>58.13</v>
      </c>
      <c r="N92">
        <v>0.48</v>
      </c>
    </row>
    <row r="93" spans="1:14" x14ac:dyDescent="0.25">
      <c r="A93" t="s">
        <v>112</v>
      </c>
      <c r="B93" t="s">
        <v>24</v>
      </c>
      <c r="C93" s="3">
        <v>45306</v>
      </c>
      <c r="D93" s="3">
        <v>45319</v>
      </c>
      <c r="E93">
        <v>9972</v>
      </c>
      <c r="F93">
        <v>9972</v>
      </c>
      <c r="G93">
        <v>45592.959999999999</v>
      </c>
      <c r="H93">
        <v>357.21</v>
      </c>
      <c r="I93">
        <v>22667</v>
      </c>
      <c r="J93">
        <v>2006</v>
      </c>
      <c r="K93">
        <v>312</v>
      </c>
      <c r="L93">
        <v>8.85</v>
      </c>
      <c r="M93">
        <v>15.55</v>
      </c>
      <c r="N93">
        <v>31.96</v>
      </c>
    </row>
    <row r="94" spans="1:14" x14ac:dyDescent="0.25">
      <c r="A94" t="s">
        <v>113</v>
      </c>
      <c r="B94" t="s">
        <v>23</v>
      </c>
      <c r="C94" s="3">
        <v>45415</v>
      </c>
      <c r="D94" s="3">
        <v>45428</v>
      </c>
      <c r="E94">
        <v>9786</v>
      </c>
      <c r="F94">
        <v>9786</v>
      </c>
      <c r="G94">
        <v>3118405.36</v>
      </c>
      <c r="H94">
        <v>31765.99</v>
      </c>
      <c r="I94">
        <v>266328</v>
      </c>
      <c r="J94">
        <v>22797</v>
      </c>
      <c r="K94">
        <v>21004</v>
      </c>
      <c r="L94">
        <v>8.56</v>
      </c>
      <c r="M94">
        <v>92.13</v>
      </c>
      <c r="N94">
        <v>0.47</v>
      </c>
    </row>
    <row r="95" spans="1:14" x14ac:dyDescent="0.25">
      <c r="A95" t="s">
        <v>114</v>
      </c>
      <c r="B95" t="s">
        <v>23</v>
      </c>
      <c r="C95" s="3">
        <v>45559</v>
      </c>
      <c r="D95" s="3">
        <v>45585</v>
      </c>
      <c r="E95">
        <v>3417</v>
      </c>
      <c r="F95">
        <v>3417</v>
      </c>
      <c r="G95">
        <v>3449852.56</v>
      </c>
      <c r="H95">
        <v>100861.44</v>
      </c>
      <c r="I95">
        <v>338068</v>
      </c>
      <c r="J95">
        <v>30289</v>
      </c>
      <c r="K95">
        <v>28303</v>
      </c>
      <c r="L95">
        <v>8.9600000000000009</v>
      </c>
      <c r="M95">
        <v>93.44</v>
      </c>
      <c r="N95">
        <v>0.12</v>
      </c>
    </row>
    <row r="96" spans="1:14" x14ac:dyDescent="0.25">
      <c r="A96" t="s">
        <v>115</v>
      </c>
      <c r="B96" t="s">
        <v>25</v>
      </c>
      <c r="C96" s="3">
        <v>45864</v>
      </c>
      <c r="D96" s="3">
        <v>45879</v>
      </c>
      <c r="E96">
        <v>4359</v>
      </c>
      <c r="F96">
        <v>4359</v>
      </c>
      <c r="G96">
        <v>202418.73</v>
      </c>
      <c r="H96">
        <v>4543.7</v>
      </c>
      <c r="I96">
        <v>109695</v>
      </c>
      <c r="J96">
        <v>8267</v>
      </c>
      <c r="K96">
        <v>8168</v>
      </c>
      <c r="L96">
        <v>7.54</v>
      </c>
      <c r="M96">
        <v>98.8</v>
      </c>
      <c r="N96">
        <v>0.53</v>
      </c>
    </row>
    <row r="97" spans="1:14" x14ac:dyDescent="0.25">
      <c r="A97" t="s">
        <v>116</v>
      </c>
      <c r="B97" t="s">
        <v>22</v>
      </c>
      <c r="C97" s="3">
        <v>45363</v>
      </c>
      <c r="D97" s="3">
        <v>45375</v>
      </c>
      <c r="E97">
        <v>2164</v>
      </c>
      <c r="F97">
        <v>2164</v>
      </c>
      <c r="G97">
        <v>58752.88</v>
      </c>
      <c r="H97">
        <v>2615.0100000000002</v>
      </c>
      <c r="I97">
        <v>59143</v>
      </c>
      <c r="J97">
        <v>3152</v>
      </c>
      <c r="K97">
        <v>651</v>
      </c>
      <c r="L97">
        <v>5.33</v>
      </c>
      <c r="M97">
        <v>20.65</v>
      </c>
      <c r="N97">
        <v>3.32</v>
      </c>
    </row>
    <row r="98" spans="1:14" x14ac:dyDescent="0.25">
      <c r="A98" t="s">
        <v>117</v>
      </c>
      <c r="B98" t="s">
        <v>23</v>
      </c>
      <c r="C98" s="3">
        <v>45438</v>
      </c>
      <c r="D98" s="3">
        <v>45465</v>
      </c>
      <c r="E98">
        <v>7052</v>
      </c>
      <c r="F98">
        <v>7052</v>
      </c>
      <c r="G98">
        <v>515298.69</v>
      </c>
      <c r="H98">
        <v>7207.13</v>
      </c>
      <c r="I98">
        <v>284106</v>
      </c>
      <c r="J98">
        <v>11301</v>
      </c>
      <c r="K98">
        <v>7889</v>
      </c>
      <c r="L98">
        <v>3.98</v>
      </c>
      <c r="M98">
        <v>69.81</v>
      </c>
      <c r="N98">
        <v>0.89</v>
      </c>
    </row>
    <row r="99" spans="1:14" x14ac:dyDescent="0.25">
      <c r="A99" t="s">
        <v>118</v>
      </c>
      <c r="B99" t="s">
        <v>19</v>
      </c>
      <c r="C99" s="3">
        <v>45625</v>
      </c>
      <c r="D99" s="3">
        <v>45641</v>
      </c>
      <c r="E99">
        <v>3488</v>
      </c>
      <c r="F99">
        <v>3488</v>
      </c>
      <c r="G99">
        <v>111379.26</v>
      </c>
      <c r="H99">
        <v>3093.21</v>
      </c>
      <c r="I99">
        <v>374391</v>
      </c>
      <c r="J99">
        <v>8088</v>
      </c>
      <c r="K99">
        <v>3712</v>
      </c>
      <c r="L99">
        <v>2.16</v>
      </c>
      <c r="M99">
        <v>45.9</v>
      </c>
      <c r="N99">
        <v>0.94</v>
      </c>
    </row>
    <row r="100" spans="1:14" x14ac:dyDescent="0.25">
      <c r="A100" t="s">
        <v>119</v>
      </c>
      <c r="B100" t="s">
        <v>23</v>
      </c>
      <c r="C100" s="3">
        <v>45559</v>
      </c>
      <c r="D100" s="3">
        <v>45581</v>
      </c>
      <c r="E100">
        <v>4700</v>
      </c>
      <c r="F100">
        <v>4700</v>
      </c>
      <c r="G100">
        <v>1403865.68</v>
      </c>
      <c r="H100">
        <v>29769.48</v>
      </c>
      <c r="I100">
        <v>420822</v>
      </c>
      <c r="J100">
        <v>35681</v>
      </c>
      <c r="K100">
        <v>16895</v>
      </c>
      <c r="L100">
        <v>8.48</v>
      </c>
      <c r="M100">
        <v>47.35</v>
      </c>
      <c r="N100">
        <v>0.28000000000000003</v>
      </c>
    </row>
    <row r="101" spans="1:14" x14ac:dyDescent="0.25">
      <c r="A101" t="s">
        <v>120</v>
      </c>
      <c r="B101" t="s">
        <v>24</v>
      </c>
      <c r="C101" s="3">
        <v>45613</v>
      </c>
      <c r="D101" s="3">
        <v>45631</v>
      </c>
      <c r="E101">
        <v>9261</v>
      </c>
      <c r="F101">
        <v>9261</v>
      </c>
      <c r="G101">
        <v>584688.6</v>
      </c>
      <c r="H101">
        <v>6213.45</v>
      </c>
      <c r="I101">
        <v>353213</v>
      </c>
      <c r="J101">
        <v>25040</v>
      </c>
      <c r="K101">
        <v>6958</v>
      </c>
      <c r="L101">
        <v>7.09</v>
      </c>
      <c r="M101">
        <v>27.79</v>
      </c>
      <c r="N101">
        <v>1.33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C4249-A592-4C66-84ED-0D452FC251E7}">
  <dimension ref="A2:C62"/>
  <sheetViews>
    <sheetView topLeftCell="A43" workbookViewId="0">
      <selection activeCell="A59" sqref="A59:B62"/>
    </sheetView>
  </sheetViews>
  <sheetFormatPr defaultRowHeight="15" x14ac:dyDescent="0.25"/>
  <cols>
    <col min="1" max="1" width="18.7109375" bestFit="1" customWidth="1"/>
    <col min="2" max="2" width="18.5703125" bestFit="1" customWidth="1"/>
    <col min="3" max="3" width="26" bestFit="1" customWidth="1"/>
    <col min="4" max="17" width="4" bestFit="1" customWidth="1"/>
    <col min="18" max="80" width="5" bestFit="1" customWidth="1"/>
    <col min="81" max="100" width="6" bestFit="1" customWidth="1"/>
    <col min="101" max="101" width="11.28515625" bestFit="1" customWidth="1"/>
  </cols>
  <sheetData>
    <row r="2" spans="1:2" x14ac:dyDescent="0.25">
      <c r="A2" s="4" t="s">
        <v>121</v>
      </c>
    </row>
    <row r="3" spans="1:2" x14ac:dyDescent="0.25">
      <c r="A3" s="6">
        <v>14773.8871</v>
      </c>
      <c r="B3" s="7">
        <f>GETPIVOTDATA("ROI (%)",$A$2)</f>
        <v>14773.8871</v>
      </c>
    </row>
    <row r="5" spans="1:2" x14ac:dyDescent="0.25">
      <c r="A5" s="5" t="s">
        <v>122</v>
      </c>
    </row>
    <row r="6" spans="1:2" x14ac:dyDescent="0.25">
      <c r="A6" s="4">
        <v>60868054.299999975</v>
      </c>
      <c r="B6" s="7">
        <f>GETPIVOTDATA("Revenue ($)",$A$5)</f>
        <v>60868054.299999975</v>
      </c>
    </row>
    <row r="9" spans="1:2" x14ac:dyDescent="0.25">
      <c r="A9" s="4" t="s">
        <v>123</v>
      </c>
    </row>
    <row r="10" spans="1:2" x14ac:dyDescent="0.25">
      <c r="A10" s="4">
        <v>579168</v>
      </c>
      <c r="B10" s="7">
        <f>GETPIVOTDATA("Spend ($)",$A$9)</f>
        <v>579168</v>
      </c>
    </row>
    <row r="13" spans="1:2" x14ac:dyDescent="0.25">
      <c r="A13" s="8" t="s">
        <v>124</v>
      </c>
      <c r="B13" s="4" t="s">
        <v>125</v>
      </c>
    </row>
    <row r="14" spans="1:2" x14ac:dyDescent="0.25">
      <c r="A14" s="9" t="s">
        <v>24</v>
      </c>
      <c r="B14" s="10">
        <v>0.31682945908010485</v>
      </c>
    </row>
    <row r="15" spans="1:2" x14ac:dyDescent="0.25">
      <c r="A15" s="9" t="s">
        <v>19</v>
      </c>
      <c r="B15" s="10">
        <v>0.32314681286593927</v>
      </c>
    </row>
    <row r="16" spans="1:2" x14ac:dyDescent="0.25">
      <c r="A16" s="9" t="s">
        <v>23</v>
      </c>
      <c r="B16" s="10">
        <v>0.36002372805395588</v>
      </c>
    </row>
    <row r="20" spans="1:3" x14ac:dyDescent="0.25">
      <c r="A20" s="8" t="s">
        <v>124</v>
      </c>
      <c r="B20" s="4" t="s">
        <v>125</v>
      </c>
    </row>
    <row r="21" spans="1:3" x14ac:dyDescent="0.25">
      <c r="A21" s="9" t="s">
        <v>22</v>
      </c>
      <c r="B21" s="10">
        <v>0.43340849614166749</v>
      </c>
    </row>
    <row r="22" spans="1:3" x14ac:dyDescent="0.25">
      <c r="A22" s="9" t="s">
        <v>25</v>
      </c>
      <c r="B22" s="10">
        <v>0.3133171114170249</v>
      </c>
    </row>
    <row r="23" spans="1:3" x14ac:dyDescent="0.25">
      <c r="A23" s="9" t="s">
        <v>20</v>
      </c>
      <c r="B23" s="10">
        <v>0.25327439244130767</v>
      </c>
    </row>
    <row r="26" spans="1:3" x14ac:dyDescent="0.25">
      <c r="A26" s="4" t="s">
        <v>126</v>
      </c>
    </row>
    <row r="27" spans="1:3" x14ac:dyDescent="0.25">
      <c r="A27" s="10">
        <v>579168</v>
      </c>
      <c r="B27" s="7">
        <f>GETPIVOTDATA("Budget ($)",$A$26)</f>
        <v>579168</v>
      </c>
    </row>
    <row r="30" spans="1:3" x14ac:dyDescent="0.25">
      <c r="A30" s="8" t="s">
        <v>124</v>
      </c>
      <c r="B30" s="4" t="s">
        <v>129</v>
      </c>
      <c r="C30" s="4" t="s">
        <v>128</v>
      </c>
    </row>
    <row r="31" spans="1:3" x14ac:dyDescent="0.25">
      <c r="A31" s="9" t="s">
        <v>25</v>
      </c>
      <c r="B31" s="11">
        <v>0.13192513132918374</v>
      </c>
      <c r="C31" s="11">
        <v>0.12586502183488907</v>
      </c>
    </row>
    <row r="32" spans="1:3" x14ac:dyDescent="0.25">
      <c r="A32" s="9" t="s">
        <v>20</v>
      </c>
      <c r="B32" s="11">
        <v>0.12234582615989052</v>
      </c>
      <c r="C32" s="11">
        <v>6.7326874503632839E-2</v>
      </c>
    </row>
    <row r="33" spans="1:3" x14ac:dyDescent="0.25">
      <c r="A33" s="9" t="s">
        <v>19</v>
      </c>
      <c r="B33" s="11">
        <v>6.4362336114421922E-2</v>
      </c>
      <c r="C33" s="11">
        <v>0.12374999736675242</v>
      </c>
    </row>
    <row r="34" spans="1:3" x14ac:dyDescent="0.25">
      <c r="A34" s="9" t="s">
        <v>23</v>
      </c>
      <c r="B34" s="11">
        <v>0.12898953780956163</v>
      </c>
      <c r="C34" s="11">
        <v>0.24034598766797485</v>
      </c>
    </row>
    <row r="35" spans="1:3" x14ac:dyDescent="0.25">
      <c r="A35" s="9" t="s">
        <v>24</v>
      </c>
      <c r="B35" s="11">
        <v>0.35432393060521788</v>
      </c>
      <c r="C35" s="11">
        <v>0.15471488248342632</v>
      </c>
    </row>
    <row r="36" spans="1:3" x14ac:dyDescent="0.25">
      <c r="A36" s="9" t="s">
        <v>22</v>
      </c>
      <c r="B36" s="11">
        <v>5.3635280095351602E-2</v>
      </c>
      <c r="C36" s="11">
        <v>0.14536790682095391</v>
      </c>
    </row>
    <row r="37" spans="1:3" x14ac:dyDescent="0.25">
      <c r="A37" s="9" t="s">
        <v>21</v>
      </c>
      <c r="B37" s="11">
        <v>0.14441795788637268</v>
      </c>
      <c r="C37" s="11">
        <v>0.14262932932237063</v>
      </c>
    </row>
    <row r="39" spans="1:3" x14ac:dyDescent="0.25">
      <c r="A39" s="8" t="s">
        <v>124</v>
      </c>
      <c r="B39" s="4" t="s">
        <v>127</v>
      </c>
    </row>
    <row r="40" spans="1:3" x14ac:dyDescent="0.25">
      <c r="A40" s="9" t="s">
        <v>119</v>
      </c>
      <c r="B40" s="11">
        <v>0.19025402038988184</v>
      </c>
    </row>
    <row r="41" spans="1:3" x14ac:dyDescent="0.25">
      <c r="A41" s="12" t="s">
        <v>23</v>
      </c>
      <c r="B41" s="11">
        <v>0.19025402038988184</v>
      </c>
    </row>
    <row r="42" spans="1:3" x14ac:dyDescent="0.25">
      <c r="A42" s="9" t="s">
        <v>83</v>
      </c>
      <c r="B42" s="11">
        <v>0.19871603463720514</v>
      </c>
    </row>
    <row r="43" spans="1:3" x14ac:dyDescent="0.25">
      <c r="A43" s="12" t="s">
        <v>21</v>
      </c>
      <c r="B43" s="11">
        <v>0.19871603463720514</v>
      </c>
    </row>
    <row r="44" spans="1:3" x14ac:dyDescent="0.25">
      <c r="A44" s="9" t="s">
        <v>41</v>
      </c>
      <c r="B44" s="11">
        <v>0.22843172802115772</v>
      </c>
    </row>
    <row r="45" spans="1:3" x14ac:dyDescent="0.25">
      <c r="A45" s="12" t="s">
        <v>21</v>
      </c>
      <c r="B45" s="11">
        <v>0.22843172802115772</v>
      </c>
    </row>
    <row r="46" spans="1:3" x14ac:dyDescent="0.25">
      <c r="A46" s="9" t="s">
        <v>102</v>
      </c>
      <c r="B46" s="11">
        <v>0.1912617839013778</v>
      </c>
    </row>
    <row r="47" spans="1:3" x14ac:dyDescent="0.25">
      <c r="A47" s="12" t="s">
        <v>24</v>
      </c>
      <c r="B47" s="11">
        <v>0.1912617839013778</v>
      </c>
    </row>
    <row r="48" spans="1:3" x14ac:dyDescent="0.25">
      <c r="A48" s="9" t="s">
        <v>68</v>
      </c>
      <c r="B48" s="11">
        <v>0.19133643305037751</v>
      </c>
    </row>
    <row r="49" spans="1:2" x14ac:dyDescent="0.25">
      <c r="A49" s="12" t="s">
        <v>20</v>
      </c>
      <c r="B49" s="11">
        <v>0.19133643305037751</v>
      </c>
    </row>
    <row r="53" spans="1:2" x14ac:dyDescent="0.25">
      <c r="A53" s="8" t="s">
        <v>124</v>
      </c>
      <c r="B53" s="4" t="s">
        <v>122</v>
      </c>
    </row>
    <row r="54" spans="1:2" x14ac:dyDescent="0.25">
      <c r="A54" s="9" t="s">
        <v>113</v>
      </c>
      <c r="B54" s="11">
        <v>0.29172317269356202</v>
      </c>
    </row>
    <row r="55" spans="1:2" x14ac:dyDescent="0.25">
      <c r="A55" s="9" t="s">
        <v>114</v>
      </c>
      <c r="B55" s="11">
        <v>0.32272967043906281</v>
      </c>
    </row>
    <row r="56" spans="1:2" x14ac:dyDescent="0.25">
      <c r="A56" s="9" t="s">
        <v>40</v>
      </c>
      <c r="B56" s="11">
        <v>0.38554715686737512</v>
      </c>
    </row>
    <row r="59" spans="1:2" x14ac:dyDescent="0.25">
      <c r="A59" s="8" t="s">
        <v>124</v>
      </c>
      <c r="B59" s="4" t="s">
        <v>122</v>
      </c>
    </row>
    <row r="60" spans="1:2" x14ac:dyDescent="0.25">
      <c r="A60" s="9" t="s">
        <v>12</v>
      </c>
      <c r="B60" s="11">
        <v>0.50476127001034288</v>
      </c>
    </row>
    <row r="61" spans="1:2" x14ac:dyDescent="0.25">
      <c r="A61" s="9" t="s">
        <v>13</v>
      </c>
      <c r="B61" s="11">
        <v>0.28394027156680895</v>
      </c>
    </row>
    <row r="62" spans="1:2" x14ac:dyDescent="0.25">
      <c r="A62" s="9" t="s">
        <v>67</v>
      </c>
      <c r="B62" s="11">
        <v>0.21129845842284825</v>
      </c>
    </row>
  </sheetData>
  <pageMargins left="0.7" right="0.7" top="0.75" bottom="0.75" header="0.3" footer="0.3"/>
  <drawing r:id="rId11"/>
  <extLst>
    <ext xmlns:x15="http://schemas.microsoft.com/office/spreadsheetml/2010/11/main" uri="{7E03D99C-DC04-49d9-9315-930204A7B6E9}">
      <x15:timelineRefs>
        <x15:timelineRef r:id="rId12"/>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31E49-ADD0-461C-87C2-63B9635C1D0E}">
  <dimension ref="A1"/>
  <sheetViews>
    <sheetView showGridLines="0" showRowColHeaders="0" tabSelected="1" workbookViewId="0">
      <selection activeCell="H26" sqref="H26"/>
    </sheetView>
  </sheetViews>
  <sheetFormatPr defaultRowHeight="15" x14ac:dyDescent="0.25"/>
  <cols>
    <col min="1" max="1" width="2.5703125" style="2" customWidth="1"/>
    <col min="2" max="9" width="9.140625" style="2"/>
    <col min="10" max="10" width="5.85546875" style="2" bestFit="1" customWidth="1"/>
    <col min="11" max="16384" width="9.14062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alisha tariq</dc:creator>
  <cp:lastModifiedBy>alisha tariq</cp:lastModifiedBy>
  <dcterms:created xsi:type="dcterms:W3CDTF">2025-05-15T07:15:42Z</dcterms:created>
  <dcterms:modified xsi:type="dcterms:W3CDTF">2025-05-27T13:37:11Z</dcterms:modified>
</cp:coreProperties>
</file>