
<file path=[Content_Types].xml><?xml version="1.0" encoding="utf-8"?>
<Types xmlns="http://schemas.openxmlformats.org/package/2006/content-types">
  <Default Extension="png" ContentType="image/png"/>
  <Default Extension="svg" ContentType="image/sv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 defaultThemeVersion="166925"/>
  <workbookProtection/>
  <bookViews>
    <workbookView xWindow="0" yWindow="0" windowWidth="14370" windowHeight="9585" tabRatio="500"/>
  </bookViews>
  <sheets>
    <sheet name="Ratios" sheetId="2" r:id="rId1"/>
    <sheet name="Sourcing" sheetId="3" r:id="rId2"/>
    <sheet name="Disclaimer" sheetId="4" r:id="rId3"/>
  </sheets>
  <calcPr calcId="0"/>
</workbook>
</file>

<file path=xl/sharedStrings.xml><?xml version="1.0" encoding="utf-8"?>
<sst xmlns="http://schemas.openxmlformats.org/spreadsheetml/2006/main" count="165" uniqueCount="165">
  <si>
    <t>Ratios (Fiscal Year)</t>
  </si>
  <si>
    <t>Downloaded On: 12-May-2025</t>
  </si>
  <si>
    <t>Company: Intel (NAS: INTC)</t>
  </si>
  <si>
    <t>Amounts in Thousands, USD (except Ratios, Multiples &amp; per share items)</t>
  </si>
  <si>
    <t>Summary Stats</t>
  </si>
  <si>
    <t>Median</t>
  </si>
  <si>
    <t>Mean</t>
  </si>
  <si>
    <t>Min</t>
  </si>
  <si>
    <t>Max</t>
  </si>
  <si>
    <t>25th pctile</t>
  </si>
  <si>
    <t>75th pctile</t>
  </si>
  <si>
    <t>Std. Dev</t>
  </si>
  <si>
    <t>Coefficient of Variation</t>
  </si>
  <si>
    <t>FY 2024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</si>
  <si>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</si>
  <si>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</si>
  <si>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</si>
  <si>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</si>
  <si>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</si>
  <si>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</si>
  <si>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</si>
  <si>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</si>
  <si>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FY 2015</t>
  </si>
  <si>
    <t>FY 2014</t>
  </si>
  <si>
    <t>FY 2013</t>
  </si>
  <si>
    <t>FY 2012</t>
  </si>
  <si>
    <t>FY 2011</t>
  </si>
  <si>
    <t>FY 2010</t>
  </si>
  <si>
    <t>FY 2009</t>
  </si>
  <si>
    <t>FY 2008</t>
  </si>
  <si>
    <t>FY 2007</t>
  </si>
  <si>
    <t>FY 2006</t>
  </si>
  <si>
    <t>FY 2005</t>
  </si>
  <si>
    <t>FY 2004</t>
  </si>
  <si>
    <t>FY 2003</t>
  </si>
  <si>
    <t>FY 2002</t>
  </si>
  <si>
    <t>FY 2001</t>
  </si>
  <si>
    <t>FY 2000</t>
  </si>
  <si>
    <t>FY 1999</t>
  </si>
  <si>
    <t>FY 1998</t>
  </si>
  <si>
    <t>FY 1997</t>
  </si>
  <si>
    <t>FY 1996</t>
  </si>
  <si>
    <t>FY 1995</t>
  </si>
  <si>
    <t>FY 1994</t>
  </si>
  <si>
    <t>FY 1993</t>
  </si>
  <si>
    <t>FY 1992</t>
  </si>
  <si>
    <t>FY 1991</t>
  </si>
  <si>
    <t>FY 1990</t>
  </si>
  <si>
    <t>FY 1989</t>
  </si>
  <si>
    <t>FY 1988</t>
  </si>
  <si>
    <t>FY 1987</t>
  </si>
  <si>
    <t>FY 1986</t>
  </si>
  <si>
    <t>FY 1985</t>
  </si>
  <si>
    <t>FY 1984</t>
  </si>
  <si>
    <t>FY 1983</t>
  </si>
  <si>
    <t>FY 1982</t>
  </si>
  <si>
    <t>FY 1981</t>
  </si>
  <si>
    <t>FY 1980</t>
  </si>
  <si>
    <t>FY 1979</t>
  </si>
  <si>
    <t>Profitability</t>
  </si>
  <si>
    <t xml:space="preserve">    Return on Invested Capital (ROIC)</t>
  </si>
  <si>
    <t xml:space="preserve">    Normalized Return on Invested Capital</t>
  </si>
  <si>
    <t xml:space="preserve">    Return on Equity (ROE)</t>
  </si>
  <si>
    <t xml:space="preserve">    Normalized Return on Equity</t>
  </si>
  <si>
    <t xml:space="preserve">    Forward ROE</t>
  </si>
  <si>
    <t xml:space="preserve">    Return on Asset (ROA)</t>
  </si>
  <si>
    <t xml:space="preserve">    Normalized Return on Assets</t>
  </si>
  <si>
    <t xml:space="preserve">    Forward ROA</t>
  </si>
  <si>
    <t>Efficiency</t>
  </si>
  <si>
    <t xml:space="preserve">    Cash to Assets</t>
  </si>
  <si>
    <t xml:space="preserve">    Cash Turnover</t>
  </si>
  <si>
    <t xml:space="preserve">    Inventory Turnover</t>
  </si>
  <si>
    <t xml:space="preserve">    Receivable Turnover</t>
  </si>
  <si>
    <t xml:space="preserve">    Payable Turnover</t>
  </si>
  <si>
    <t xml:space="preserve">    Fixed Asset Turnover</t>
  </si>
  <si>
    <t xml:space="preserve">    Total Asset Turnover</t>
  </si>
  <si>
    <t xml:space="preserve">    Equity Turnover</t>
  </si>
  <si>
    <t xml:space="preserve">    Days In Sales</t>
  </si>
  <si>
    <t xml:space="preserve">    Days In Inventory</t>
  </si>
  <si>
    <t xml:space="preserve">    Days In Payment</t>
  </si>
  <si>
    <t xml:space="preserve">    Cash Conversion Cycle</t>
  </si>
  <si>
    <t xml:space="preserve">    Sales Per Full Time Employee</t>
  </si>
  <si>
    <t xml:space="preserve">    Net Income per Full Time Employee</t>
  </si>
  <si>
    <t>Margins</t>
  </si>
  <si>
    <t xml:space="preserve">    Gross Margin</t>
  </si>
  <si>
    <t xml:space="preserve">    Selling, General and Admin Expense Margin</t>
  </si>
  <si>
    <t xml:space="preserve">    EBITDAR Margin</t>
  </si>
  <si>
    <t xml:space="preserve">    Normalized EBITDAR Margin</t>
  </si>
  <si>
    <t xml:space="preserve">    EBITDA Margin</t>
  </si>
  <si>
    <t xml:space="preserve">    Normalized EBITDA Margin</t>
  </si>
  <si>
    <t xml:space="preserve">    EBITA Margin</t>
  </si>
  <si>
    <t xml:space="preserve">    Operating Margin</t>
  </si>
  <si>
    <t xml:space="preserve">    EBIT Margin</t>
  </si>
  <si>
    <t xml:space="preserve">    Normalized EBIT Margin</t>
  </si>
  <si>
    <t xml:space="preserve">    EBT Margin</t>
  </si>
  <si>
    <t xml:space="preserve">    Net Profit Margin</t>
  </si>
  <si>
    <t xml:space="preserve">    Normalized Net Profit Margin</t>
  </si>
  <si>
    <t>Growth Rates</t>
  </si>
  <si>
    <t xml:space="preserve">    Revenue % Growth</t>
  </si>
  <si>
    <t xml:space="preserve">    EBITDA % Growth</t>
  </si>
  <si>
    <t xml:space="preserve">    EBIT % Growth</t>
  </si>
  <si>
    <t xml:space="preserve">    Net Income % Growth</t>
  </si>
  <si>
    <t>Leverage</t>
  </si>
  <si>
    <t xml:space="preserve">    Degree of Operational Leverage (TTM)</t>
  </si>
  <si>
    <t xml:space="preserve">    Degree of Combined Leverage (TTM)</t>
  </si>
  <si>
    <t xml:space="preserve">    Debt to Equity</t>
  </si>
  <si>
    <t xml:space="preserve">    Total Debt to Equity</t>
  </si>
  <si>
    <t xml:space="preserve">    Long Term Debt to Assets</t>
  </si>
  <si>
    <t xml:space="preserve">    Debt to Assets</t>
  </si>
  <si>
    <t xml:space="preserve">    Long Term Debt to Invested Capital</t>
  </si>
  <si>
    <t xml:space="preserve">    Total Debt to Invested Capital</t>
  </si>
  <si>
    <t xml:space="preserve">    Equity Multiplier</t>
  </si>
  <si>
    <t>Financial Health</t>
  </si>
  <si>
    <t xml:space="preserve">    Current Ratio</t>
  </si>
  <si>
    <t xml:space="preserve">    Quick Ratio</t>
  </si>
  <si>
    <t xml:space="preserve">    Cash Ratio</t>
  </si>
  <si>
    <t xml:space="preserve">    Cash Flow to Debt</t>
  </si>
  <si>
    <t xml:space="preserve">    Free Cash Flow to Debt</t>
  </si>
  <si>
    <t xml:space="preserve">    Total Debt to EBITDA</t>
  </si>
  <si>
    <t xml:space="preserve">    Interest Coverage</t>
  </si>
  <si>
    <t xml:space="preserve">    EBITDA Interest Coverage</t>
  </si>
  <si>
    <t xml:space="preserve">    Capital Expenditure to EBITDA</t>
  </si>
  <si>
    <t xml:space="preserve">    Capital Expenditure to Sales</t>
  </si>
  <si>
    <t xml:space="preserve">    Altman Z-score (TTM)</t>
  </si>
  <si>
    <t>Dividend Metrics</t>
  </si>
  <si>
    <t xml:space="preserve">    Dividend Payout</t>
  </si>
  <si>
    <t xml:space="preserve">    Normalized Dividend Payout</t>
  </si>
  <si>
    <t xml:space="preserve">    Reinvestment Rate</t>
  </si>
  <si>
    <t xml:space="preserve">    Normalized Reinvestment Rate</t>
  </si>
  <si>
    <t xml:space="preserve">    Retention Rate</t>
  </si>
  <si>
    <t xml:space="preserve">    Normalized Retention Rate</t>
  </si>
  <si>
    <t xml:space="preserve">    Sustainable Growth Rate</t>
  </si>
  <si>
    <t>Momentum</t>
  </si>
  <si>
    <t xml:space="preserve">    Normalized EBITDA Momentum</t>
  </si>
  <si>
    <t xml:space="preserve">    Cash Flow Momentum</t>
  </si>
  <si>
    <t xml:space="preserve">    Dividend Momentum</t>
  </si>
  <si>
    <t xml:space="preserve">    EBITDA Momentum</t>
  </si>
  <si>
    <t xml:space="preserve">    Sales Momentum</t>
  </si>
  <si>
    <t xml:space="preserve">    Earnings per Share Momentum</t>
  </si>
  <si>
    <t>Other Ratios</t>
  </si>
  <si>
    <t xml:space="preserve">    Free Cash Flow to Sales</t>
  </si>
  <si>
    <t xml:space="preserve">    Free Cash Flow to Net Income</t>
  </si>
  <si>
    <t xml:space="preserve">    Free Cash Flow to Assets</t>
  </si>
  <si>
    <t xml:space="preserve">    Free Cash Flow to Equity</t>
  </si>
  <si>
    <t xml:space="preserve">    Book Value to EBITDA</t>
  </si>
  <si>
    <t xml:space="preserve">    Book Value to EBIT</t>
  </si>
  <si>
    <t xml:space="preserve">    Book Value to Revenue</t>
  </si>
  <si>
    <t xml:space="preserve">    Book Value to Net Income</t>
  </si>
  <si>
    <t>© PitchBook Data, Inc.  2025</t>
  </si>
  <si>
    <t>©2025</t>
  </si>
  <si>
    <t>www.pitchbook.com</t>
  </si>
  <si>
    <t>All data copyright PitchBook Data, Inc.</t>
  </si>
  <si>
    <t>For customized data reports and analyses, contact us at:</t>
  </si>
  <si>
    <t>support@pitchbook.com</t>
  </si>
  <si>
    <t xml:space="preserve">This document and its contents may only be used or shared as permitted in </t>
  </si>
  <si>
    <t>the PitchBook subscription agreement.</t>
  </si>
  <si>
    <t>Subject to limited exceptions, this document may not be used or stored following the termination of your agreement with PitchBook.</t>
  </si>
  <si>
    <t>If you have any further questions or concerns, please contact client services at:</t>
  </si>
  <si>
    <t>US</t>
  </si>
  <si>
    <t>+1 (206) 257-7775</t>
  </si>
  <si>
    <t>UK</t>
  </si>
  <si>
    <t>+44 (0)203 875 3504</t>
  </si>
  <si>
    <t>SG</t>
  </si>
  <si>
    <t>+65 6016 4771</t>
  </si>
  <si>
    <t>Or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</si>
</sst>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2" formatCode="#,##0.00%;[Red]-#,##0.00%"/>
    <numFmt numFmtId="83" formatCode="[$-en-US]#,##0.00_);[Red](#,##0.00)"/>
    <numFmt numFmtId="84" formatCode="#,##0;[Red](#,##0)"/>
    <numFmt numFmtId="85" formatCode="#,##0.00;[Red](#,##0.00)"/>
  </numFmts>
  <fonts count="31">
    <font>
      <sz val="11"/>
      <color theme="1"/>
      <name val="Calibri"/>
      <family val="2"/>
      <scheme val="minor"/>
    </font>
    <font>
      <b/>
      <i/>
      <sz val="14"/>
      <color rgb="FF000000"/>
      <name val="Open Sans"/>
      <family val="2"/>
    </font>
    <font>
      <sz val="8"/>
      <color rgb="FF000000"/>
      <name val="Open Sans"/>
      <family val="2"/>
    </font>
    <font>
      <b/>
      <sz val="16"/>
      <color rgb="FF000000"/>
      <name val="Open Sans"/>
      <family val="2"/>
    </font>
    <font>
      <b/>
      <sz val="10"/>
      <color rgb="FF000000"/>
      <name val="Open Sans"/>
      <family val="2"/>
    </font>
    <font>
      <b/>
      <sz val="10"/>
      <color rgb="FF26649E"/>
      <name val="Open Sans"/>
      <family val="2"/>
    </font>
    <font>
      <b/>
      <sz val="10"/>
      <color rgb="FF26649E"/>
      <name val="Open Sans"/>
    </font>
    <font>
      <sz val="10"/>
      <color rgb="FF000000"/>
      <name val="Open Sans"/>
      <family val="2"/>
    </font>
    <font>
      <sz val="10"/>
      <color rgb="FF000000"/>
      <name val="Open Sans"/>
      <family val="2"/>
    </font>
    <font>
      <sz val="11"/>
      <color rgb="FF000000"/>
      <name val="Open Sans"/>
      <family val="2"/>
    </font>
    <font>
      <u/>
      <sz val="11"/>
      <color rgb="FF0563C1"/>
      <name val="Calibri"/>
    </font>
    <font>
      <sz val="11"/>
      <color theme="1"/>
      <name val="Calibri"/>
      <family val="2"/>
      <scheme val="minor"/>
    </font>
    <font>
      <u/>
      <sz val="11"/>
      <color rgb="FF26649E"/>
      <name val="Open Sans"/>
      <family val="2"/>
    </font>
    <font>
      <u/>
      <sz val="11"/>
      <color rgb="FF26649E"/>
      <name val="Open Sans"/>
      <family val="2"/>
    </font>
    <font>
      <u/>
      <sz val="11"/>
      <color rgb="FF26649E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sz val="8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8F5EF"/>
        <bgColor rgb="FFF8F5EF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/>
      <right/>
      <top/>
      <bottom style="medium">
        <color rgb="FF808080"/>
      </bottom>
      <diagonal/>
    </border>
    <border>
      <left style="thin">
        <color rgb="FF808080"/>
      </left>
      <right/>
      <top/>
      <bottom/>
      <diagonal/>
    </border>
    <border>
      <left style="medium">
        <color rgb="FF808080"/>
      </left>
      <right/>
      <top/>
      <bottom/>
      <diagonal/>
    </border>
  </borders>
  <cellStyleXfs count="17">
    <xf numFmtId="0" fontId="0" fillId="0" borderId="0"/>
    <xf numFmtId="0" fontId="1" fillId="0" borderId="0">
      <alignment horizontal="left" vertical="center"/>
    </xf>
    <xf numFmtId="0" fontId="30" fillId="0" borderId="0">
      <alignment horizontal="left" vertical="center"/>
    </xf>
    <xf numFmtId="0" fontId="3" fillId="0" borderId="0">
      <alignment horizontal="left"/>
    </xf>
    <xf numFmtId="0" fontId="4" fillId="0" borderId="0">
      <alignment horizontal="right" vertical="top" wrapText="1"/>
    </xf>
    <xf numFmtId="0" fontId="5" fillId="0" borderId="0">
      <alignment horizontal="right" vertical="top" wrapText="1"/>
    </xf>
    <xf numFmtId="0" fontId="4" fillId="0" borderId="0">
      <alignment horizontal="left" vertical="center" indent="1"/>
    </xf>
    <xf numFmtId="0" fontId="8" fillId="0" borderId="0">
      <alignment horizontal="left" vertical="center" indent="1"/>
    </xf>
    <xf numFmtId="0" fontId="4" fillId="0" borderId="0">
      <alignment horizontal="right" vertical="center"/>
    </xf>
    <xf numFmtId="0" fontId="7" fillId="0" borderId="0">
      <alignment horizontal="right" vertical="center"/>
    </xf>
    <xf numFmtId="0" fontId="9" fillId="0" borderId="0">
      <alignment horizontal="left" vertical="center"/>
    </xf>
    <xf numFmtId="0" fontId="10" fillId="0" borderId="0" applyNumberFormat="0" applyFill="0" applyBorder="0" applyAlignment="0" applyProtection="0"/>
    <xf numFmtId="0" fontId="14" fillId="0" borderId="0">
      <alignment horizontal="left" vertical="center"/>
    </xf>
    <xf numFmtId="0" fontId="18" fillId="0" borderId="0">
      <alignment horizontal="left" vertical="center"/>
    </xf>
    <xf numFmtId="0" fontId="22" fillId="4" borderId="0">
      <alignment horizontal="left" vertical="center"/>
    </xf>
    <xf numFmtId="0" fontId="26" fillId="4" borderId="0">
      <alignment horizontal="left" vertical="center"/>
    </xf>
    <xf numFmtId="0" fontId="22" fillId="4" borderId="0">
      <alignment horizontal="right" vertical="center"/>
    </xf>
  </cellStyleXfs>
  <cellXfs count="4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>
      <alignment horizontal="left" vertical="center"/>
    </xf>
    <xf numFmtId="0" fontId="30" fillId="0" borderId="0" xfId="2">
      <alignment horizontal="left" vertical="center"/>
    </xf>
    <xf numFmtId="0" fontId="0" fillId="3" borderId="0" xfId="0" applyFill="1"/>
    <xf numFmtId="0" fontId="4" fillId="3" borderId="0" xfId="4" applyFill="1">
      <alignment horizontal="right" vertical="top" wrapText="1"/>
    </xf>
    <xf numFmtId="0" fontId="3" fillId="3" borderId="0" xfId="3" applyFill="1">
      <alignment horizontal="left"/>
    </xf>
    <xf numFmtId="82" fontId="7" fillId="0" borderId="0" xfId="9" applyNumberFormat="1">
      <alignment horizontal="right" vertical="center"/>
    </xf>
    <xf numFmtId="83" fontId="7" fillId="0" borderId="0" xfId="9" applyNumberFormat="1">
      <alignment horizontal="right" vertical="center"/>
    </xf>
    <xf numFmtId="0" fontId="6" fillId="0" borderId="0" xfId="5" applyNumberFormat="1" applyFont="1" applyFill="1" applyBorder="1" applyProtection="1">
      <alignment horizontal="right" vertical="top" wrapText="1"/>
    </xf>
    <xf numFmtId="0" fontId="4" fillId="0" borderId="0" xfId="4">
      <alignment horizontal="right" vertical="top" wrapText="1"/>
    </xf>
    <xf numFmtId="0" fontId="0" fillId="0" borderId="9" xfId="0" applyBorder="1"/>
    <xf numFmtId="0" fontId="8" fillId="0" borderId="0" xfId="7">
      <alignment horizontal="left" vertical="center" indent="1"/>
    </xf>
    <xf numFmtId="0" fontId="0" fillId="0" borderId="10" xfId="0" applyBorder="1"/>
    <xf numFmtId="0" fontId="4" fillId="3" borderId="0" xfId="8" applyFill="1">
      <alignment horizontal="right" vertical="center"/>
    </xf>
    <xf numFmtId="84" fontId="7" fillId="0" borderId="0" xfId="9" applyNumberFormat="1">
      <alignment horizontal="right" vertical="center"/>
    </xf>
    <xf numFmtId="0" fontId="4" fillId="3" borderId="0" xfId="6" applyFill="1">
      <alignment horizontal="left" vertical="center" indent="1"/>
    </xf>
    <xf numFmtId="82" fontId="7" fillId="3" borderId="0" xfId="9" applyNumberFormat="1" applyFill="1">
      <alignment horizontal="right" vertical="center"/>
    </xf>
    <xf numFmtId="83" fontId="7" fillId="3" borderId="0" xfId="9" applyNumberFormat="1" applyFill="1">
      <alignment horizontal="right" vertical="center"/>
    </xf>
    <xf numFmtId="84" fontId="7" fillId="3" borderId="0" xfId="9" applyNumberFormat="1" applyFill="1">
      <alignment horizontal="right" vertical="center"/>
    </xf>
    <xf numFmtId="85" fontId="4" fillId="3" borderId="0" xfId="8" applyNumberFormat="1" applyFill="1">
      <alignment horizontal="right" vertical="center"/>
    </xf>
    <xf numFmtId="85" fontId="7" fillId="3" borderId="0" xfId="9" applyNumberFormat="1" applyFill="1">
      <alignment horizontal="right" vertical="center"/>
    </xf>
    <xf numFmtId="0" fontId="0" fillId="0" borderId="11" xfId="0" applyBorder="1"/>
    <xf numFmtId="0" fontId="0" fillId="0" borderId="0" xfId="0">
      <protection locked="0"/>
    </xf>
    <xf numFmtId="0" fontId="0" fillId="0" borderId="13" xfId="0" applyBorder="1"/>
    <xf numFmtId="0" fontId="9" fillId="0" borderId="0" xfId="10">
      <alignment horizontal="left" vertical="center"/>
    </xf>
    <xf numFmtId="0" fontId="0" fillId="0" borderId="0" xfId="0">
      <protection locked="0"/>
    </xf>
    <xf numFmtId="0" fontId="14" fillId="0" borderId="0" xfId="12">
      <alignment horizontal="left" vertical="center"/>
    </xf>
    <xf numFmtId="0" fontId="18" fillId="0" borderId="0" xfId="13">
      <alignment horizontal="left" vertical="center"/>
    </xf>
    <xf numFmtId="0" fontId="22" fillId="4" borderId="0" xfId="14">
      <alignment horizontal="left" vertical="center"/>
    </xf>
    <xf numFmtId="0" fontId="26" fillId="4" borderId="0" xfId="15">
      <alignment horizontal="left" vertical="center"/>
    </xf>
    <xf numFmtId="0" fontId="22" fillId="4" borderId="0" xfId="16">
      <alignment horizontal="right" vertical="center"/>
    </xf>
  </cellXfs>
  <cellStyles count="17">
    <cellStyle name="Normal" xfId="0" builtinId="0"/>
    <cellStyle name="fontSize14BoldItalic" xfId="1"/>
    <cellStyle name="defaultStyle" xfId="2"/>
    <cellStyle name="fontSize16BoldVerticalBottom" xfId="3"/>
    <cellStyle name="fontSize10VerticalTopHorizontalRightWrapBold" xfId="4"/>
    <cellStyle name="fontSize10VerticalTopHorizontalRightWrapHyperlinkBoldUnderlineSingle" xfId="5"/>
    <cellStyle name="fontSize10IndentBold" xfId="6"/>
    <cellStyle name="fontSize10Indent" xfId="7"/>
    <cellStyle name="fontSize10HorizontalRightBold" xfId="8"/>
    <cellStyle name="fontSize10HorizontalRight" xfId="9"/>
    <cellStyle name="fontSize11" xfId="10"/>
    <cellStyle name="Hyperlink" xfId="11" builtinId="8"/>
    <cellStyle name="fontSize11HyperlinkUnderlineSingle" xfId="12"/>
    <cellStyle name="fontSize14Bold" xfId="13"/>
    <cellStyle name="fontSize10Italic" xfId="14"/>
    <cellStyle name="fontSize10ItalicHyperlink" xfId="15"/>
    <cellStyle name="fontSize10ItalicRight" xfId="16"/>
  </cellStyles>
  <dxfs count="0"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drawing1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2</xdr:col>
      <xdr:colOff>581025</xdr:colOff>
      <xdr:row>1</xdr:row>
      <xdr:rowOff>76200</xdr:rowOff>
    </xdr:from>
    <xdr:to>
      <xdr:col>3</xdr:col>
      <xdr:colOff>628650</xdr:colOff>
      <xdr:row>2</xdr:row>
      <xdr:rowOff>168275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952500" y="266700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Theme">
      <a:fillStyleLst xmlns:a="http://schemas.openxmlformats.org/drawingml/2006/main"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 xmlns:a="http://schemas.openxmlformats.org/drawingml/2006/main"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 xmlns:a="http://schemas.openxmlformats.org/drawingml/2006/main"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hyperlink" Target="https://my.pitchbook.com/?c=10035-64" TargetMode="External"/><Relationship Id="rId2" Type="http://schemas.openxmlformats.org/officeDocument/2006/relationships/hyperlink" Target="https://my.pitchbook.com/?c=10035-64" TargetMode="External"/><Relationship Id="rId3" Type="http://schemas.openxmlformats.org/officeDocument/2006/relationships/hyperlink" Target="https://my.pitchbook.com/?c=10035-64" TargetMode="External"/><Relationship Id="rId4" Type="http://schemas.openxmlformats.org/officeDocument/2006/relationships/hyperlink" Target="https://my.pitchbook.com/?c=10035-64" TargetMode="External"/><Relationship Id="rId5" Type="http://schemas.openxmlformats.org/officeDocument/2006/relationships/hyperlink" Target="https://my.pitchbook.com/?c=10035-64" TargetMode="External"/><Relationship Id="rId6" Type="http://schemas.openxmlformats.org/officeDocument/2006/relationships/hyperlink" Target="https://my.pitchbook.com/?c=10035-64" TargetMode="External"/><Relationship Id="rId7" Type="http://schemas.openxmlformats.org/officeDocument/2006/relationships/hyperlink" Target="https://my.pitchbook.com/?c=10035-64" TargetMode="External"/><Relationship Id="rId8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/my.pitchbook.com/?c=10035-64" TargetMode="External"/><Relationship Id="rId10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/my.pitchbook.com/?c=10035-64" TargetMode="External"/><Relationship Id="rId12" Type="http://schemas.openxmlformats.org/officeDocument/2006/relationships/hyperlink" Target="https://my.pitchbook.com/?c=10035-64" TargetMode="External"/><Relationship Id="rId13" Type="http://schemas.openxmlformats.org/officeDocument/2006/relationships/hyperlink" Target="https://my.pitchbook.com/?c=10035-64" TargetMode="External"/><Relationship Id="rId14" Type="http://schemas.openxmlformats.org/officeDocument/2006/relationships/hyperlink" Target="https://my.pitchbook.com/?c=10035-64" TargetMode="External"/><Relationship Id="rId15" Type="http://schemas.openxmlformats.org/officeDocument/2006/relationships/hyperlink" Target="https://my.pitchbook.com/?c=10035-64" TargetMode="External"/><Relationship Id="rId16" Type="http://schemas.openxmlformats.org/officeDocument/2006/relationships/hyperlink" Target="https://my.pitchbook.com/?c=10035-64" TargetMode="External"/><Relationship Id="rId17" Type="http://schemas.openxmlformats.org/officeDocument/2006/relationships/hyperlink" Target="https://my.pitchbook.com/?c=10035-64" TargetMode="External"/><Relationship Id="rId18" Type="http://schemas.openxmlformats.org/officeDocument/2006/relationships/hyperlink" Target="https://my.pitchbook.com/?c=10035-64" TargetMode="External"/><Relationship Id="rId19" Type="http://schemas.openxmlformats.org/officeDocument/2006/relationships/hyperlink" Target="https://my.pitchbook.com/?c=10035-64" TargetMode="External"/><Relationship Id="rId20" Type="http://schemas.openxmlformats.org/officeDocument/2006/relationships/hyperlink" Target="https://my.pitchbook.com/?c=10035-64" TargetMode="External"/><Relationship Id="rId21" Type="http://schemas.openxmlformats.org/officeDocument/2006/relationships/hyperlink" Target="https://my.pitchbook.com/?c=10035-64" TargetMode="External"/><Relationship Id="rId22" Type="http://schemas.openxmlformats.org/officeDocument/2006/relationships/hyperlink" Target="https://my.pitchbook.com/?c=10035-64" TargetMode="External"/><Relationship Id="rId23" Type="http://schemas.openxmlformats.org/officeDocument/2006/relationships/hyperlink" Target="https://my.pitchbook.com/?c=10035-64" TargetMode="External"/><Relationship Id="rId24" Type="http://schemas.openxmlformats.org/officeDocument/2006/relationships/hyperlink" Target="https://my.pitchbook.com/?c=10035-64" TargetMode="External"/><Relationship Id="rId25" Type="http://schemas.openxmlformats.org/officeDocument/2006/relationships/hyperlink" Target="https://my.pitchbook.com/?c=10035-64" TargetMode="External"/><Relationship Id="rId26" Type="http://schemas.openxmlformats.org/officeDocument/2006/relationships/hyperlink" Target="https://my.pitchbook.com/?c=10035-64" TargetMode="External"/><Relationship Id="rId27" Type="http://schemas.openxmlformats.org/officeDocument/2006/relationships/hyperlink" Target="https://my.pitchbook.com/?c=10035-64" TargetMode="External"/><Relationship Id="rId28" Type="http://schemas.openxmlformats.org/officeDocument/2006/relationships/hyperlink" Target="https://my.pitchbook.com/?c=10035-64" TargetMode="External"/><Relationship Id="rId29" Type="http://schemas.openxmlformats.org/officeDocument/2006/relationships/hyperlink" Target="https://my.pitchbook.com/?c=10035-64" TargetMode="External"/><Relationship Id="rId30" Type="http://schemas.openxmlformats.org/officeDocument/2006/relationships/hyperlink" Target="https://my.pitchbook.com/?c=10035-64" TargetMode="External"/><Relationship Id="rId31" Type="http://schemas.openxmlformats.org/officeDocument/2006/relationships/hyperlink" Target="https://my.pitchbook.com/?c=10035-64" TargetMode="External"/><Relationship Id="rId32" Type="http://schemas.openxmlformats.org/officeDocument/2006/relationships/hyperlink" Target="https://my.pitchbook.com/?c=10035-64" TargetMode="External"/><Relationship Id="rId33" Type="http://schemas.openxmlformats.org/officeDocument/2006/relationships/hyperlink" Target="https://my.pitchbook.com/?c=10035-64" TargetMode="External"/><Relationship Id="rId34" Type="http://schemas.openxmlformats.org/officeDocument/2006/relationships/hyperlink" Target="https://my.pitchbook.com/?c=10035-64" TargetMode="External"/><Relationship Id="rId35" Type="http://schemas.openxmlformats.org/officeDocument/2006/relationships/hyperlink" Target="https://my.pitchbook.com/?c=10035-64" TargetMode="External"/><Relationship Id="rId36" Type="http://schemas.openxmlformats.org/officeDocument/2006/relationships/hyperlink" Target="https://my.pitchbook.com/?c=10035-64" TargetMode="External"/><Relationship Id="rId37" Type="http://schemas.openxmlformats.org/officeDocument/2006/relationships/hyperlink" Target="https://my.pitchbook.com/?c=10035-64" TargetMode="External"/><Relationship Id="rId38" Type="http://schemas.openxmlformats.org/officeDocument/2006/relationships/hyperlink" Target="https://my.pitchbook.com/?c=10035-64" TargetMode="External"/><Relationship Id="rId39" Type="http://schemas.openxmlformats.org/officeDocument/2006/relationships/hyperlink" Target="https://my.pitchbook.com/?c=10035-64" TargetMode="External"/><Relationship Id="rId40" Type="http://schemas.openxmlformats.org/officeDocument/2006/relationships/hyperlink" Target="https://my.pitchbook.com/?c=10035-64" TargetMode="External"/><Relationship Id="rId41" Type="http://schemas.openxmlformats.org/officeDocument/2006/relationships/hyperlink" Target="https://my.pitchbook.com/?c=10035-64" TargetMode="External"/><Relationship Id="rId42" Type="http://schemas.openxmlformats.org/officeDocument/2006/relationships/hyperlink" Target="https://my.pitchbook.com/?c=10035-64" TargetMode="External"/><Relationship Id="rId43" Type="http://schemas.openxmlformats.org/officeDocument/2006/relationships/hyperlink" Target="https://my.pitchbook.com/?c=10035-64" TargetMode="External"/><Relationship Id="rId44" Type="http://schemas.openxmlformats.org/officeDocument/2006/relationships/hyperlink" Target="https://my.pitchbook.com/?c=10035-64" TargetMode="External"/><Relationship Id="rId45" Type="http://schemas.openxmlformats.org/officeDocument/2006/relationships/hyperlink" Target="https://my.pitchbook.com/?c=10035-64" TargetMode="External"/><Relationship Id="rId46" Type="http://schemas.openxmlformats.org/officeDocument/2006/relationships/hyperlink" Target="https://my.pitchbook.com/?c=10035-64" TargetMode="External"/><Relationship Id="rId47" Type="http://schemas.openxmlformats.org/officeDocument/2006/relationships/drawing" Target="../drawings/drawing1.xml"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hyperlink" Target="http://www.pitchbook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hyperlink" Target="support@pitchbook.com" TargetMode="External"/><Relationship Id="rId2" Type="http://schemas.openxmlformats.org/officeDocument/2006/relationships/hyperlink" Target="https://pitchbook.com/subscription-agreement" TargetMode="External"/><Relationship Id="rId3" Type="http://schemas.openxmlformats.org/officeDocument/2006/relationships/hyperlink" Target="support@pitchb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CE105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58" width="12.7109375" customWidth="1"/>
    <col min="59" max="59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7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/>
      <c r="B3" s="4"/>
      <c r="C3" s="10" t="s">
        <v>0</v>
      </c>
      <c r="BG3" s="8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BG4" s="8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21</v>
      </c>
      <c r="V5" s="17" t="s">
        <v>22</v>
      </c>
      <c r="W5" s="17" t="s">
        <v>23</v>
      </c>
      <c r="X5" s="17" t="s">
        <v>24</v>
      </c>
      <c r="Y5" s="17" t="s">
        <v>25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31</v>
      </c>
      <c r="AF5" s="17" t="s">
        <v>32</v>
      </c>
      <c r="AG5" s="17" t="s">
        <v>33</v>
      </c>
      <c r="AH5" s="17" t="s">
        <v>34</v>
      </c>
      <c r="AI5" s="17" t="s">
        <v>35</v>
      </c>
      <c r="AJ5" s="17" t="s">
        <v>36</v>
      </c>
      <c r="AK5" s="17" t="s">
        <v>37</v>
      </c>
      <c r="AL5" s="17" t="s">
        <v>38</v>
      </c>
      <c r="AM5" s="17" t="s">
        <v>39</v>
      </c>
      <c r="AN5" s="17" t="s">
        <v>40</v>
      </c>
      <c r="AO5" s="17" t="s">
        <v>41</v>
      </c>
      <c r="AP5" s="17" t="s">
        <v>42</v>
      </c>
      <c r="AQ5" s="17" t="s">
        <v>43</v>
      </c>
      <c r="AR5" s="17" t="s">
        <v>44</v>
      </c>
      <c r="AS5" s="17" t="s">
        <v>45</v>
      </c>
      <c r="AT5" s="17" t="s">
        <v>46</v>
      </c>
      <c r="AU5" s="17" t="s">
        <v>47</v>
      </c>
      <c r="AV5" s="17" t="s">
        <v>48</v>
      </c>
      <c r="AW5" s="17" t="s">
        <v>49</v>
      </c>
      <c r="AX5" s="17" t="s">
        <v>50</v>
      </c>
      <c r="AY5" s="17" t="s">
        <v>51</v>
      </c>
      <c r="AZ5" s="17" t="s">
        <v>52</v>
      </c>
      <c r="BA5" s="17" t="s">
        <v>53</v>
      </c>
      <c r="BB5" s="17" t="s">
        <v>54</v>
      </c>
      <c r="BC5" s="17" t="s">
        <v>55</v>
      </c>
      <c r="BD5" s="17" t="s">
        <v>56</v>
      </c>
      <c r="BE5" s="17" t="s">
        <v>57</v>
      </c>
      <c r="BF5" s="17" t="s">
        <v>58</v>
      </c>
      <c r="BG5" s="8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BG6" s="8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8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BG8" s="8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BG9" s="8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BG10" s="8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>
      <c r="A11" s="1"/>
      <c r="B11" s="4"/>
      <c r="C11" s="24" t="s">
        <v>59</v>
      </c>
      <c r="D11" s="22">
        <f t="shared" si="0" ref="D11:D74">IF(COUNT(L11:BF11)&gt;0,MEDIAN(L11:BF11),"")</f>
      </c>
      <c r="E11" s="22">
        <f t="shared" si="2" ref="E11:E74">IF(COUNT(L11:BF11)&gt;0,AVERAGE(L11:BF11),"")</f>
      </c>
      <c r="F11" s="22">
        <f t="shared" si="4" ref="F11:F74">IF(COUNT(L11:BF11)&gt;0,MIN(L11:BF11),"")</f>
      </c>
      <c r="G11" s="22">
        <f t="shared" si="6" ref="G11:G74">IF(COUNT(L11:BF11)&gt;0,MAX(L11:BF11),"")</f>
      </c>
      <c r="H11" s="22">
        <f t="shared" si="8" ref="H11:H74">IF(COUNT(L11:BF11)&gt;0,QUARTILE(L11:BF11,1),"")</f>
      </c>
      <c r="I11" s="22">
        <f t="shared" si="10" ref="I11:I74">IF(COUNT(L11:BF11)&gt;0,QUARTILE(L11:BF11,3),"")</f>
      </c>
      <c r="J11" s="22">
        <f t="shared" si="12" ref="J11:J74">IF(COUNT(L11:BF11)&gt;1,STDEV(L11:BF11),"")</f>
      </c>
      <c r="K11" s="28">
        <f t="shared" si="14" ref="K11:K74">IF(COUNT(L11:BF11)&gt;1,STDEV(L11:BF11)/AVERAGE(L11:BF11),"")</f>
      </c>
      <c r="L11" s="1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8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/>
      <c r="B12" s="4"/>
      <c r="C12" s="20" t="s">
        <v>60</v>
      </c>
      <c r="D12" s="25">
        <f t="shared" si="0"/>
      </c>
      <c r="E12" s="25">
        <f t="shared" si="2"/>
      </c>
      <c r="F12" s="25">
        <f t="shared" si="4"/>
      </c>
      <c r="G12" s="25">
        <f t="shared" si="6"/>
      </c>
      <c r="H12" s="25">
        <f t="shared" si="8"/>
      </c>
      <c r="I12" s="25">
        <f t="shared" si="10"/>
      </c>
      <c r="J12" s="25">
        <f t="shared" si="12"/>
      </c>
      <c r="K12" s="29">
        <f t="shared" si="14"/>
      </c>
      <c r="M12" s="15">
        <v>-0.12308332185751877</v>
      </c>
      <c r="N12" s="15">
        <v>0.008607369229197073</v>
      </c>
      <c r="O12" s="15">
        <v>0.057128545394134055</v>
      </c>
      <c r="P12" s="15">
        <v>0.16419403436964694</v>
      </c>
      <c r="Q12" s="15">
        <v>0.18538319651699955</v>
      </c>
      <c r="R12" s="15">
        <v>0.20381239762549228</v>
      </c>
      <c r="S12" s="15">
        <v>0.2137606296785289</v>
      </c>
      <c r="T12" s="15">
        <v>0.10063710615538105</v>
      </c>
      <c r="U12" s="15">
        <v>0.12116193013617525</v>
      </c>
      <c r="V12" s="15">
        <v>0.1558015464891028</v>
      </c>
      <c r="W12" s="15">
        <v>0.16513178583425783</v>
      </c>
      <c r="X12" s="15">
        <v>0.1437983619691979</v>
      </c>
      <c r="Y12" s="15">
        <v>0.19332388959970756</v>
      </c>
      <c r="Z12" s="15">
        <v>0.24960729985759395</v>
      </c>
      <c r="AA12" s="15">
        <v>0.23816073237502824</v>
      </c>
      <c r="AB12" s="15">
        <v>0.10267729643657579</v>
      </c>
      <c r="AC12" s="15">
        <v>0.11519148647931605</v>
      </c>
      <c r="AD12" s="15">
        <v>0.1678246309590254</v>
      </c>
      <c r="AE12" s="15">
        <v>0.13385488262487197</v>
      </c>
      <c r="AF12" s="15">
        <v>0.22538670051976295</v>
      </c>
      <c r="AG12" s="15">
        <v>0.19093685060893512</v>
      </c>
      <c r="AH12" s="15">
        <v>0.15014959062210534</v>
      </c>
      <c r="AI12" s="15">
        <v>0.08418590581549863</v>
      </c>
      <c r="AJ12" s="15">
        <v>0.03414440624173499</v>
      </c>
      <c r="AK12" s="15">
        <v>0.2832034925294494</v>
      </c>
      <c r="AL12" s="15">
        <v>0.2610874717994117</v>
      </c>
      <c r="AM12" s="15">
        <v>0.2715839412791478</v>
      </c>
      <c r="AN12" s="15">
        <v>0.36537247474747475</v>
      </c>
      <c r="AO12" s="15">
        <v>0.34289019800795223</v>
      </c>
      <c r="AP12" s="15">
        <v>0.3066155354164159</v>
      </c>
      <c r="AQ12" s="15">
        <v>0.24433480703103308</v>
      </c>
      <c r="AR12" s="15">
        <v>0.3173167858505749</v>
      </c>
      <c r="AS12" s="15">
        <v>0.19795036955682863</v>
      </c>
      <c r="AT12" s="15">
        <v>0.1774111752135826</v>
      </c>
      <c r="AU12" s="15">
        <v>0.17914008352340968</v>
      </c>
      <c r="AV12" s="15">
        <v>0.1314849221094755</v>
      </c>
      <c r="AW12" s="15">
        <v>0.19410693239044252</v>
      </c>
      <c r="AX12" s="15">
        <v>0.09802278820375335</v>
      </c>
      <c r="AY12" s="15">
        <v>-0.10610402014413475</v>
      </c>
      <c r="AZ12" s="15">
        <v>0.001</v>
      </c>
      <c r="BA12" s="15">
        <v>0.1365766262403528</v>
      </c>
      <c r="BB12" s="15">
        <v>0.10775442015870806</v>
      </c>
      <c r="BC12" s="15">
        <v>0.04015526703252577</v>
      </c>
      <c r="BD12" s="15">
        <v>0.04334071496361911</v>
      </c>
      <c r="BE12" s="15">
        <v>0.2109051254089422</v>
      </c>
      <c r="BF12" s="15">
        <v>0.24139000930809804</v>
      </c>
      <c r="BG12" s="8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>
      <c r="A13" s="1"/>
      <c r="B13" s="4"/>
      <c r="C13" s="20" t="s">
        <v>61</v>
      </c>
      <c r="D13" s="25">
        <f t="shared" si="0"/>
      </c>
      <c r="E13" s="25">
        <f t="shared" si="2"/>
      </c>
      <c r="F13" s="25">
        <f t="shared" si="4"/>
      </c>
      <c r="G13" s="25">
        <f t="shared" si="6"/>
      </c>
      <c r="H13" s="25">
        <f t="shared" si="8"/>
      </c>
      <c r="I13" s="25">
        <f t="shared" si="10"/>
      </c>
      <c r="J13" s="25">
        <f t="shared" si="12"/>
      </c>
      <c r="K13" s="29">
        <f t="shared" si="14"/>
      </c>
      <c r="M13" s="15">
        <v>-0.007289251317857732</v>
      </c>
      <c r="N13" s="15">
        <v>0.026608579790955374</v>
      </c>
      <c r="O13" s="15">
        <v>0.04903054084026506</v>
      </c>
      <c r="P13" s="15">
        <v>0.17895186986551992</v>
      </c>
      <c r="Q13" s="15">
        <v>0.1914791469517624</v>
      </c>
      <c r="R13" s="15">
        <v>0.20854752113319625</v>
      </c>
      <c r="S13" s="15">
        <v>0.21854690038269886</v>
      </c>
      <c r="T13" s="15">
        <v>0.1746556770339583</v>
      </c>
      <c r="U13" s="15">
        <v>0.1453141002173923</v>
      </c>
      <c r="V13" s="15">
        <v>0.16622928616523583</v>
      </c>
      <c r="W13" s="15">
        <v>0.17579970585661497</v>
      </c>
      <c r="X13" s="15">
        <v>0.15078330217513872</v>
      </c>
      <c r="Y13" s="15">
        <v>0.20342962192258482</v>
      </c>
      <c r="Z13" s="15">
        <v>0.26086821249458236</v>
      </c>
      <c r="AA13" s="15">
        <v>0.2392909407519653</v>
      </c>
      <c r="AB13" s="15">
        <v>0.13034472036349853</v>
      </c>
      <c r="AC13" s="15">
        <v>0.15496190676195234</v>
      </c>
      <c r="AD13" s="15">
        <v>0.17719908121551906</v>
      </c>
      <c r="AE13" s="15">
        <v>0.13319204718459599</v>
      </c>
      <c r="AF13" s="15">
        <v>0.22538670051976295</v>
      </c>
      <c r="AG13" s="15">
        <v>0.19093685060893512</v>
      </c>
      <c r="AH13" s="15">
        <v>0.15014959062210534</v>
      </c>
      <c r="AI13" s="15">
        <v>0.08418590581549863</v>
      </c>
      <c r="AJ13" s="15">
        <v>0.03414440624173499</v>
      </c>
      <c r="AK13" s="15">
        <v>0.2832034925294494</v>
      </c>
      <c r="AL13" s="15">
        <v>0.2610874717994117</v>
      </c>
      <c r="AM13" s="15">
        <v>0.2715839412791478</v>
      </c>
      <c r="AN13" s="15">
        <v>0.36537247474747475</v>
      </c>
      <c r="AO13" s="15">
        <v>0.34289019800795223</v>
      </c>
      <c r="AP13" s="15">
        <v>0.3066155354164159</v>
      </c>
      <c r="AQ13" s="15">
        <v>0.24433480703103308</v>
      </c>
      <c r="AR13" s="15">
        <v>0.3173167858505749</v>
      </c>
      <c r="AS13" s="15">
        <v>0.19795036955682863</v>
      </c>
      <c r="AT13" s="15">
        <v>0.1774111752135826</v>
      </c>
      <c r="AU13" s="15">
        <v>0.17914008352340968</v>
      </c>
      <c r="AV13" s="15">
        <v>0.1314849221094755</v>
      </c>
      <c r="AW13" s="15">
        <v>0.19410693239044252</v>
      </c>
      <c r="AX13" s="15">
        <v>0.09802278820375335</v>
      </c>
      <c r="AY13" s="15">
        <v>-0.10610402014413475</v>
      </c>
      <c r="AZ13" s="15">
        <v>0.001</v>
      </c>
      <c r="BA13" s="15">
        <v>0.1365766262403528</v>
      </c>
      <c r="BB13" s="15">
        <v>0.10775442015870806</v>
      </c>
      <c r="BC13" s="15">
        <v>0.04015526703252577</v>
      </c>
      <c r="BD13" s="15">
        <v>0.04334071496361911</v>
      </c>
      <c r="BE13" s="15">
        <v>0.2109051254089422</v>
      </c>
      <c r="BF13" s="15">
        <v>0.24139000930809804</v>
      </c>
      <c r="BG13" s="8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>
      <c r="A14" s="1"/>
      <c r="B14" s="4"/>
      <c r="C14" s="20" t="s">
        <v>62</v>
      </c>
      <c r="D14" s="25">
        <f t="shared" si="0"/>
      </c>
      <c r="E14" s="25">
        <f t="shared" si="2"/>
      </c>
      <c r="F14" s="25">
        <f t="shared" si="4"/>
      </c>
      <c r="G14" s="25">
        <f t="shared" si="6"/>
      </c>
      <c r="H14" s="25">
        <f t="shared" si="8"/>
      </c>
      <c r="I14" s="25">
        <f t="shared" si="10"/>
      </c>
      <c r="J14" s="25">
        <f t="shared" si="12"/>
      </c>
      <c r="K14" s="29">
        <f t="shared" si="14"/>
      </c>
      <c r="M14" s="15">
        <v>-0.18296441740202513</v>
      </c>
      <c r="N14" s="15">
        <v>0.01648940149871432</v>
      </c>
      <c r="O14" s="15">
        <v>0.0800015168056074</v>
      </c>
      <c r="P14" s="15">
        <v>0.23020415730076704</v>
      </c>
      <c r="Q14" s="15">
        <v>0.2669365963316814</v>
      </c>
      <c r="R14" s="15">
        <v>0.2807021287378273</v>
      </c>
      <c r="S14" s="15">
        <v>0.2962899371476341</v>
      </c>
      <c r="T14" s="15">
        <v>0.14050929313625055</v>
      </c>
      <c r="U14" s="15">
        <v>0.16480970837180917</v>
      </c>
      <c r="V14" s="15">
        <v>0.19918650973606916</v>
      </c>
      <c r="W14" s="15">
        <v>0.2035626950142445</v>
      </c>
      <c r="X14" s="15">
        <v>0.17818444497953287</v>
      </c>
      <c r="Y14" s="15">
        <v>0.22744934317672638</v>
      </c>
      <c r="Z14" s="15">
        <v>0.2724287458426304</v>
      </c>
      <c r="AA14" s="15">
        <v>0.2518774360529241</v>
      </c>
      <c r="AB14" s="15">
        <v>0.11010917668881115</v>
      </c>
      <c r="AC14" s="15">
        <v>0.13083465189873417</v>
      </c>
      <c r="AD14" s="15">
        <v>0.17648249342238415</v>
      </c>
      <c r="AE14" s="15">
        <v>0.1424014002992575</v>
      </c>
      <c r="AF14" s="15">
        <v>0.23195296687763034</v>
      </c>
      <c r="AG14" s="15">
        <v>0.19642175796950706</v>
      </c>
      <c r="AH14" s="15">
        <v>0.15534296068647213</v>
      </c>
      <c r="AI14" s="15">
        <v>0.08753405038052178</v>
      </c>
      <c r="AJ14" s="15">
        <v>0.035329210223852006</v>
      </c>
      <c r="AK14" s="15">
        <v>0.29217627645117455</v>
      </c>
      <c r="AL14" s="15">
        <v>0.27030423084883065</v>
      </c>
      <c r="AM14" s="15">
        <v>0.2814758463294028</v>
      </c>
      <c r="AN14" s="15">
        <v>0.38316395776093215</v>
      </c>
      <c r="AO14" s="15">
        <v>0.36439564166702</v>
      </c>
      <c r="AP14" s="15">
        <v>0.3351062830078749</v>
      </c>
      <c r="AQ14" s="15">
        <v>0.2705195204426683</v>
      </c>
      <c r="AR14" s="15">
        <v>0.3504919104328995</v>
      </c>
      <c r="AS14" s="15">
        <v>0.21929193572917138</v>
      </c>
      <c r="AT14" s="15">
        <v>0.20155909133438718</v>
      </c>
      <c r="AU14" s="15">
        <v>0.21004114907333837</v>
      </c>
      <c r="AV14" s="15">
        <v>0.1672423195782585</v>
      </c>
      <c r="AW14" s="15">
        <v>0.2674737930016241</v>
      </c>
      <c r="AX14" s="15">
        <v>0.13596219398822434</v>
      </c>
      <c r="AY14" s="15">
        <v>-0.13594393147179887</v>
      </c>
      <c r="AZ14" s="15">
        <v>0.001150375669554589</v>
      </c>
      <c r="BA14" s="15">
        <v>0.1597163463475563</v>
      </c>
      <c r="BB14" s="15">
        <v>0.13874282982791586</v>
      </c>
      <c r="BC14" s="15">
        <v>0.05770895450610753</v>
      </c>
      <c r="BD14" s="15">
        <v>0.05951993048767242</v>
      </c>
      <c r="BE14" s="15">
        <v>0.26273604129873657</v>
      </c>
      <c r="BF14" s="15">
        <v>0.25659630606860157</v>
      </c>
      <c r="BG14" s="8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>
      <c r="A15" s="1"/>
      <c r="B15" s="4"/>
      <c r="C15" s="20" t="s">
        <v>63</v>
      </c>
      <c r="D15" s="25">
        <f t="shared" si="0"/>
      </c>
      <c r="E15" s="25">
        <f t="shared" si="2"/>
      </c>
      <c r="F15" s="25">
        <f t="shared" si="4"/>
      </c>
      <c r="G15" s="25">
        <f t="shared" si="6"/>
      </c>
      <c r="H15" s="25">
        <f t="shared" si="8"/>
      </c>
      <c r="I15" s="25">
        <f t="shared" si="10"/>
      </c>
      <c r="J15" s="25">
        <f t="shared" si="12"/>
      </c>
      <c r="K15" s="29">
        <f t="shared" si="14"/>
      </c>
      <c r="M15" s="15">
        <v>-0.005384384144415652</v>
      </c>
      <c r="N15" s="15">
        <v>0.04354186437541101</v>
      </c>
      <c r="O15" s="15">
        <v>0.06876518052980424</v>
      </c>
      <c r="P15" s="15">
        <v>0.25132667485458715</v>
      </c>
      <c r="Q15" s="15">
        <v>0.27583916619833443</v>
      </c>
      <c r="R15" s="15">
        <v>0.28722523918627324</v>
      </c>
      <c r="S15" s="15">
        <v>0.30293264129116154</v>
      </c>
      <c r="T15" s="15">
        <v>0.2451778135518806</v>
      </c>
      <c r="U15" s="15">
        <v>0.19895953886511997</v>
      </c>
      <c r="V15" s="15">
        <v>0.21266909923046332</v>
      </c>
      <c r="W15" s="15">
        <v>0.21670835087084622</v>
      </c>
      <c r="X15" s="15">
        <v>0.18690420270795902</v>
      </c>
      <c r="Y15" s="15">
        <v>0.2393333388447516</v>
      </c>
      <c r="Z15" s="15">
        <v>0.2846798299162211</v>
      </c>
      <c r="AA15" s="15">
        <v>0.253063878965246</v>
      </c>
      <c r="AB15" s="15">
        <v>0.13891052514948898</v>
      </c>
      <c r="AC15" s="15">
        <v>0.17257373158331604</v>
      </c>
      <c r="AD15" s="15">
        <v>0.18634055982345993</v>
      </c>
      <c r="AE15" s="15">
        <v>0.14169624339341794</v>
      </c>
      <c r="AF15" s="15">
        <v>0.23195296687763034</v>
      </c>
      <c r="AG15" s="15">
        <v>0.19642175796950706</v>
      </c>
      <c r="AH15" s="15">
        <v>0.15534296068647213</v>
      </c>
      <c r="AI15" s="15">
        <v>0.08753405038052178</v>
      </c>
      <c r="AJ15" s="15">
        <v>0.035329210223852006</v>
      </c>
      <c r="AK15" s="15">
        <v>0.29217627645117455</v>
      </c>
      <c r="AL15" s="15">
        <v>0.27030423084883065</v>
      </c>
      <c r="AM15" s="15">
        <v>0.2814758463294028</v>
      </c>
      <c r="AN15" s="15">
        <v>0.38316395776093215</v>
      </c>
      <c r="AO15" s="15">
        <v>0.36439564166702</v>
      </c>
      <c r="AP15" s="15">
        <v>0.3351062830078749</v>
      </c>
      <c r="AQ15" s="15">
        <v>0.2705195204426683</v>
      </c>
      <c r="AR15" s="15">
        <v>0.3504919104328995</v>
      </c>
      <c r="AS15" s="15">
        <v>0.21929193572917138</v>
      </c>
      <c r="AT15" s="15">
        <v>0.20155909133438718</v>
      </c>
      <c r="AU15" s="15">
        <v>0.21004114907333837</v>
      </c>
      <c r="AV15" s="15">
        <v>0.1672423195782585</v>
      </c>
      <c r="AW15" s="15">
        <v>0.2674737930016241</v>
      </c>
      <c r="AX15" s="15">
        <v>0.13596219398822434</v>
      </c>
      <c r="AY15" s="15">
        <v>-0.13594393147179887</v>
      </c>
      <c r="AZ15" s="15">
        <v>0.001150375669554589</v>
      </c>
      <c r="BA15" s="15">
        <v>0.1597163463475563</v>
      </c>
      <c r="BB15" s="15">
        <v>0.13874282982791586</v>
      </c>
      <c r="BC15" s="15">
        <v>0.05770895450610753</v>
      </c>
      <c r="BD15" s="15">
        <v>0.05951993048767242</v>
      </c>
      <c r="BE15" s="15">
        <v>0.26273604129873657</v>
      </c>
      <c r="BF15" s="15">
        <v>0.25659630606860157</v>
      </c>
      <c r="BG15" s="8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</row>
    <row r="16">
      <c r="A16" s="1"/>
      <c r="B16" s="4"/>
      <c r="C16" s="20" t="s">
        <v>64</v>
      </c>
      <c r="D16" s="25">
        <f t="shared" si="0"/>
      </c>
      <c r="E16" s="25">
        <f t="shared" si="2"/>
      </c>
      <c r="F16" s="25">
        <f t="shared" si="4"/>
      </c>
      <c r="G16" s="25">
        <f t="shared" si="6"/>
      </c>
      <c r="H16" s="25">
        <f t="shared" si="8"/>
      </c>
      <c r="I16" s="25">
        <f t="shared" si="10"/>
      </c>
      <c r="J16" s="25">
        <f t="shared" si="12"/>
      </c>
      <c r="K16" s="29">
        <f t="shared" si="14"/>
      </c>
      <c r="M16" s="15">
        <v>0.041127978941445965</v>
      </c>
      <c r="N16" s="15">
        <v>0.07805643680080147</v>
      </c>
      <c r="O16" s="15">
        <v>0.07728167392501376</v>
      </c>
      <c r="P16" s="15">
        <v>0.1647801569593837</v>
      </c>
      <c r="Q16" s="15">
        <v>0.24995266027309065</v>
      </c>
      <c r="R16" s="15">
        <v>0.2752636196492551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8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</row>
    <row r="17">
      <c r="A17" s="1"/>
      <c r="B17" s="4"/>
      <c r="C17" s="20" t="s">
        <v>65</v>
      </c>
      <c r="D17" s="25">
        <f t="shared" si="0"/>
      </c>
      <c r="E17" s="25">
        <f t="shared" si="2"/>
      </c>
      <c r="F17" s="25">
        <f t="shared" si="4"/>
      </c>
      <c r="G17" s="25">
        <f t="shared" si="6"/>
      </c>
      <c r="H17" s="25">
        <f t="shared" si="8"/>
      </c>
      <c r="I17" s="25">
        <f t="shared" si="10"/>
      </c>
      <c r="J17" s="25">
        <f t="shared" si="12"/>
      </c>
      <c r="K17" s="29">
        <f t="shared" si="14"/>
      </c>
      <c r="M17" s="15">
        <v>-0.09807381057522561</v>
      </c>
      <c r="N17" s="15">
        <v>0.008972150445018662</v>
      </c>
      <c r="O17" s="15">
        <v>0.04596250074530686</v>
      </c>
      <c r="P17" s="15">
        <v>0.12500660644940467</v>
      </c>
      <c r="Q17" s="15">
        <v>0.14214589355551777</v>
      </c>
      <c r="R17" s="15">
        <v>0.15982456353497188</v>
      </c>
      <c r="S17" s="15">
        <v>0.16602736182656122</v>
      </c>
      <c r="T17" s="15">
        <v>0.0798195600737589</v>
      </c>
      <c r="U17" s="15">
        <v>0.09511323047532644</v>
      </c>
      <c r="V17" s="15">
        <v>0.12098252215717557</v>
      </c>
      <c r="W17" s="15">
        <v>0.12760603490195138</v>
      </c>
      <c r="X17" s="15">
        <v>0.1103200888065247</v>
      </c>
      <c r="Y17" s="15">
        <v>0.14709420444824636</v>
      </c>
      <c r="Z17" s="15">
        <v>0.1923048348127918</v>
      </c>
      <c r="AA17" s="15">
        <v>0.19742847006712982</v>
      </c>
      <c r="AB17" s="15">
        <v>0.08665968470076722</v>
      </c>
      <c r="AC17" s="15">
        <v>0.09999206412189508</v>
      </c>
      <c r="AD17" s="15">
        <v>0.13619254377059678</v>
      </c>
      <c r="AE17" s="15">
        <v>0.10649483360710078</v>
      </c>
      <c r="AF17" s="15">
        <v>0.18209637824931904</v>
      </c>
      <c r="AG17" s="15">
        <v>0.1573398759033017</v>
      </c>
      <c r="AH17" s="15">
        <v>0.12444791542571733</v>
      </c>
      <c r="AI17" s="15">
        <v>0.0707952139982375</v>
      </c>
      <c r="AJ17" s="15">
        <v>0.028256377930696363</v>
      </c>
      <c r="AK17" s="15">
        <v>0.2221280435864349</v>
      </c>
      <c r="AL17" s="15">
        <v>0.20299524845685865</v>
      </c>
      <c r="AM17" s="15">
        <v>0.20446672866712493</v>
      </c>
      <c r="AN17" s="15">
        <v>0.26698189366855035</v>
      </c>
      <c r="AO17" s="15">
        <v>0.2582890914554743</v>
      </c>
      <c r="AP17" s="15">
        <v>0.22654215107045295</v>
      </c>
      <c r="AQ17" s="15">
        <v>0.18261924525892345</v>
      </c>
      <c r="AR17" s="15">
        <v>0.2369585059327389</v>
      </c>
      <c r="AS17" s="15">
        <v>0.15194062496440003</v>
      </c>
      <c r="AT17" s="15">
        <v>0.14100664898198229</v>
      </c>
      <c r="AU17" s="15">
        <v>0.1401273061855981</v>
      </c>
      <c r="AV17" s="15">
        <v>0.10416458537300112</v>
      </c>
      <c r="AW17" s="15">
        <v>0.1473588312808082</v>
      </c>
      <c r="AX17" s="15">
        <v>0.07504489865731634</v>
      </c>
      <c r="AY17" s="15">
        <v>-0.08662775585434439</v>
      </c>
      <c r="AZ17" s="15">
        <v>0.001</v>
      </c>
      <c r="BA17" s="15">
        <v>0.10687228707772775</v>
      </c>
      <c r="BB17" s="15">
        <v>0.08486221767414663</v>
      </c>
      <c r="BC17" s="15">
        <v>0.03112033195020747</v>
      </c>
      <c r="BD17" s="15">
        <v>0.033441142368950995</v>
      </c>
      <c r="BE17" s="15">
        <v>0.15260790657302928</v>
      </c>
      <c r="BF17" s="15">
        <v>0.15556888622275544</v>
      </c>
      <c r="BG17" s="8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8">
      <c r="A18" s="1"/>
      <c r="B18" s="4"/>
      <c r="C18" s="20" t="s">
        <v>66</v>
      </c>
      <c r="D18" s="25">
        <f t="shared" si="0"/>
      </c>
      <c r="E18" s="25">
        <f t="shared" si="2"/>
      </c>
      <c r="F18" s="25">
        <f t="shared" si="4"/>
      </c>
      <c r="G18" s="25">
        <f t="shared" si="6"/>
      </c>
      <c r="H18" s="25">
        <f t="shared" si="8"/>
      </c>
      <c r="I18" s="25">
        <f t="shared" si="10"/>
      </c>
      <c r="J18" s="25">
        <f t="shared" si="12"/>
      </c>
      <c r="K18" s="29">
        <f t="shared" si="14"/>
      </c>
      <c r="M18" s="15">
        <v>-0.0028861735967128216</v>
      </c>
      <c r="N18" s="15">
        <v>0.023691833682577636</v>
      </c>
      <c r="O18" s="15">
        <v>0.03950699671147681</v>
      </c>
      <c r="P18" s="15">
        <v>0.13647666098721747</v>
      </c>
      <c r="Q18" s="15">
        <v>0.1468865839143003</v>
      </c>
      <c r="R18" s="15">
        <v>0.16353865464287015</v>
      </c>
      <c r="S18" s="15">
        <v>0.16974963013901725</v>
      </c>
      <c r="T18" s="15">
        <v>0.1392789386434416</v>
      </c>
      <c r="U18" s="15">
        <v>0.1148214183636025</v>
      </c>
      <c r="V18" s="15">
        <v>0.1291716193224555</v>
      </c>
      <c r="W18" s="15">
        <v>0.1358465674805222</v>
      </c>
      <c r="X18" s="15">
        <v>0.1157187892771626</v>
      </c>
      <c r="Y18" s="15">
        <v>0.1547797262617622</v>
      </c>
      <c r="Z18" s="15">
        <v>0.2009527573797092</v>
      </c>
      <c r="AA18" s="15">
        <v>0.19835843669166095</v>
      </c>
      <c r="AB18" s="15">
        <v>0.10932733013792444</v>
      </c>
      <c r="AC18" s="15">
        <v>0.13189169217639507</v>
      </c>
      <c r="AD18" s="15">
        <v>0.14380006967181275</v>
      </c>
      <c r="AE18" s="15">
        <v>0.10596748228052345</v>
      </c>
      <c r="AF18" s="15">
        <v>0.18209637824931904</v>
      </c>
      <c r="AG18" s="15">
        <v>0.1573398759033017</v>
      </c>
      <c r="AH18" s="15">
        <v>0.12444791542571733</v>
      </c>
      <c r="AI18" s="15">
        <v>0.0707952139982375</v>
      </c>
      <c r="AJ18" s="15">
        <v>0.028256377930696363</v>
      </c>
      <c r="AK18" s="15">
        <v>0.2221280435864349</v>
      </c>
      <c r="AL18" s="15">
        <v>0.20299524845685865</v>
      </c>
      <c r="AM18" s="15">
        <v>0.20446672866712493</v>
      </c>
      <c r="AN18" s="15">
        <v>0.26698189366855035</v>
      </c>
      <c r="AO18" s="15">
        <v>0.2582890914554743</v>
      </c>
      <c r="AP18" s="15">
        <v>0.22654215107045295</v>
      </c>
      <c r="AQ18" s="15">
        <v>0.18261924525892345</v>
      </c>
      <c r="AR18" s="15">
        <v>0.2369585059327389</v>
      </c>
      <c r="AS18" s="15">
        <v>0.15194062496440003</v>
      </c>
      <c r="AT18" s="15">
        <v>0.14100664898198229</v>
      </c>
      <c r="AU18" s="15">
        <v>0.1401273061855981</v>
      </c>
      <c r="AV18" s="15">
        <v>0.10416458537300112</v>
      </c>
      <c r="AW18" s="15">
        <v>0.1473588312808082</v>
      </c>
      <c r="AX18" s="15">
        <v>0.07504489865731634</v>
      </c>
      <c r="AY18" s="15">
        <v>-0.08662775585434439</v>
      </c>
      <c r="AZ18" s="15">
        <v>0.001</v>
      </c>
      <c r="BA18" s="15">
        <v>0.10687228707772775</v>
      </c>
      <c r="BB18" s="15">
        <v>0.08486221767414663</v>
      </c>
      <c r="BC18" s="15">
        <v>0.03112033195020747</v>
      </c>
      <c r="BD18" s="15">
        <v>0.033441142368950995</v>
      </c>
      <c r="BE18" s="15">
        <v>0.15260790657302928</v>
      </c>
      <c r="BF18" s="15">
        <v>0.15556888622275544</v>
      </c>
      <c r="BG18" s="8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>
      <c r="A19" s="1"/>
      <c r="B19" s="4"/>
      <c r="C19" s="20" t="s">
        <v>67</v>
      </c>
      <c r="D19" s="25">
        <f t="shared" si="0"/>
      </c>
      <c r="E19" s="25">
        <f t="shared" si="2"/>
      </c>
      <c r="F19" s="25">
        <f t="shared" si="4"/>
      </c>
      <c r="G19" s="25">
        <f t="shared" si="6"/>
      </c>
      <c r="H19" s="25">
        <f t="shared" si="8"/>
      </c>
      <c r="I19" s="25">
        <f t="shared" si="10"/>
      </c>
      <c r="J19" s="25">
        <f t="shared" si="12"/>
      </c>
      <c r="K19" s="29">
        <f t="shared" si="14"/>
      </c>
      <c r="M19" s="15">
        <v>0.02115070630664145</v>
      </c>
      <c r="N19" s="15">
        <v>0.04208476093138527</v>
      </c>
      <c r="O19" s="15">
        <v>0.04415028511619128</v>
      </c>
      <c r="P19" s="15">
        <v>0.08838040747311893</v>
      </c>
      <c r="Q19" s="15">
        <v>0.1282861238322743</v>
      </c>
      <c r="R19" s="15">
        <v>0.15277287280964058</v>
      </c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8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/>
      <c r="B20" s="4"/>
      <c r="C20" s="24" t="s">
        <v>68</v>
      </c>
      <c r="D20" s="22">
        <f t="shared" si="0"/>
      </c>
      <c r="E20" s="22">
        <f t="shared" si="2"/>
      </c>
      <c r="F20" s="22">
        <f t="shared" si="4"/>
      </c>
      <c r="G20" s="22">
        <f t="shared" si="6"/>
      </c>
      <c r="H20" s="22">
        <f t="shared" si="8"/>
      </c>
      <c r="I20" s="22">
        <f t="shared" si="10"/>
      </c>
      <c r="J20" s="22">
        <f t="shared" si="12"/>
      </c>
      <c r="K20" s="28">
        <f t="shared" si="14"/>
      </c>
      <c r="L20" s="1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8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</row>
    <row r="21">
      <c r="A21" s="1"/>
      <c r="B21" s="4"/>
      <c r="C21" s="20" t="s">
        <v>69</v>
      </c>
      <c r="D21" s="26">
        <f t="shared" si="0"/>
      </c>
      <c r="E21" s="26">
        <f t="shared" si="2"/>
      </c>
      <c r="F21" s="26">
        <f t="shared" si="4"/>
      </c>
      <c r="G21" s="26">
        <f t="shared" si="6"/>
      </c>
      <c r="H21" s="26">
        <f t="shared" si="8"/>
      </c>
      <c r="I21" s="26">
        <f t="shared" si="10"/>
      </c>
      <c r="J21" s="26">
        <f t="shared" si="12"/>
      </c>
      <c r="K21" s="29">
        <f t="shared" si="14"/>
      </c>
      <c r="M21" s="16">
        <v>0.11228338041071838</v>
      </c>
      <c r="N21" s="16">
        <v>0.1306767168479736</v>
      </c>
      <c r="O21" s="16">
        <v>0.15561522874417225</v>
      </c>
      <c r="P21" s="16">
        <v>0.17370521240335854</v>
      </c>
      <c r="Q21" s="16">
        <v>0.15608363652990706</v>
      </c>
      <c r="R21" s="16">
        <v>0.09612229351615834</v>
      </c>
      <c r="S21" s="16">
        <v>0.09104194181130483</v>
      </c>
      <c r="T21" s="16">
        <v>0.11360741263620801</v>
      </c>
      <c r="U21" s="16">
        <v>0.1508819610507646</v>
      </c>
      <c r="V21" s="16">
        <v>0.2494899417498694</v>
      </c>
      <c r="W21" s="16">
        <v>0.15292709466811752</v>
      </c>
      <c r="X21" s="16">
        <v>0.21749063427098897</v>
      </c>
      <c r="Y21" s="16">
        <v>0.2153145783689583</v>
      </c>
      <c r="Z21" s="16">
        <v>0.20862216847818446</v>
      </c>
      <c r="AA21" s="16">
        <v>0.3463583705251163</v>
      </c>
      <c r="AB21" s="16">
        <v>0.26217157924475</v>
      </c>
      <c r="AC21" s="16">
        <v>0.17199635441432873</v>
      </c>
      <c r="AD21" s="16">
        <v>0.22995094427773086</v>
      </c>
      <c r="AE21" s="16">
        <v>0.20678961296725107</v>
      </c>
      <c r="AF21" s="16">
        <v>0.26435401746905657</v>
      </c>
      <c r="AG21" s="16">
        <v>0.356687368880211</v>
      </c>
      <c r="AH21" s="16">
        <v>0.34287168826761133</v>
      </c>
      <c r="AI21" s="16">
        <v>0.28461921128798845</v>
      </c>
      <c r="AJ21" s="16">
        <v>0.26016443293163644</v>
      </c>
      <c r="AK21" s="16">
        <v>0.28830952132652</v>
      </c>
      <c r="AL21" s="16">
        <v>0.26883167233004174</v>
      </c>
      <c r="AM21" s="16">
        <v>0.24231832480696514</v>
      </c>
      <c r="AN21" s="16">
        <v>0.33698060941828256</v>
      </c>
      <c r="AO21" s="16">
        <v>0.33313671792711186</v>
      </c>
      <c r="AP21" s="16">
        <v>0.14042504570383912</v>
      </c>
      <c r="AQ21" s="16">
        <v>0.17443543717429066</v>
      </c>
      <c r="AR21" s="16">
        <v>0.2764456981664316</v>
      </c>
      <c r="AS21" s="16">
        <v>0.22771665224378787</v>
      </c>
      <c r="AT21" s="16">
        <v>0.2414138363980229</v>
      </c>
      <c r="AU21" s="16">
        <v>0.30124807023417594</v>
      </c>
      <c r="AV21" s="16">
        <v>0.2728342513770656</v>
      </c>
      <c r="AW21" s="16">
        <v>0.2735724145702454</v>
      </c>
      <c r="AX21" s="16">
        <v>0.2382180810103188</v>
      </c>
      <c r="AY21" s="16">
        <v>0.17942307692307694</v>
      </c>
      <c r="AZ21" s="16">
        <v>0.16780519540870859</v>
      </c>
      <c r="BA21" s="16">
        <v>0.1136789198777964</v>
      </c>
      <c r="BB21" s="16">
        <v>0.2316485086622611</v>
      </c>
      <c r="BC21" s="16">
        <v>0.08073828679602461</v>
      </c>
      <c r="BD21" s="16">
        <v>0.13230063109581183</v>
      </c>
      <c r="BE21" s="16">
        <v>0.16644942648592284</v>
      </c>
      <c r="BF21" s="16">
        <v>0.0683863227354529</v>
      </c>
      <c r="BG21" s="8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</row>
    <row r="22">
      <c r="A22" s="1"/>
      <c r="B22" s="4"/>
      <c r="C22" s="20" t="s">
        <v>70</v>
      </c>
      <c r="D22" s="26">
        <f t="shared" si="0"/>
      </c>
      <c r="E22" s="26">
        <f t="shared" si="2"/>
      </c>
      <c r="F22" s="26">
        <f t="shared" si="4"/>
      </c>
      <c r="G22" s="26">
        <f t="shared" si="6"/>
      </c>
      <c r="H22" s="26">
        <f t="shared" si="8"/>
      </c>
      <c r="I22" s="26">
        <f t="shared" si="10"/>
      </c>
      <c r="J22" s="26">
        <f t="shared" si="12"/>
      </c>
      <c r="K22" s="29">
        <f t="shared" si="14"/>
      </c>
      <c r="M22" s="16">
        <v>2.180452671517501</v>
      </c>
      <c r="N22" s="16">
        <v>2.082600447028642</v>
      </c>
      <c r="O22" s="16">
        <v>2.161011721159778</v>
      </c>
      <c r="P22" s="16">
        <v>2.926012870546591</v>
      </c>
      <c r="Q22" s="16">
        <v>3.8211681339496906</v>
      </c>
      <c r="R22" s="16">
        <v>5.920608802961744</v>
      </c>
      <c r="S22" s="16">
        <v>5.266726137377342</v>
      </c>
      <c r="T22" s="16">
        <v>3.417275588321772</v>
      </c>
      <c r="U22" s="16">
        <v>3.1941889609621237</v>
      </c>
      <c r="V22" s="16">
        <v>3.1381097077031224</v>
      </c>
      <c r="W22" s="16">
        <v>3.244784648980161</v>
      </c>
      <c r="X22" s="16">
        <v>2.87024330741249</v>
      </c>
      <c r="Y22" s="16">
        <v>3.7635645240951106</v>
      </c>
      <c r="Z22" s="16">
        <v>3.57869971502419</v>
      </c>
      <c r="AA22" s="16">
        <v>2.5429330908327796</v>
      </c>
      <c r="AB22" s="16">
        <v>3.6084687609146755</v>
      </c>
      <c r="AC22" s="16">
        <v>3.832803067384565</v>
      </c>
      <c r="AD22" s="16">
        <v>3.453202414196919</v>
      </c>
      <c r="AE22" s="16">
        <v>3.805334480533448</v>
      </c>
      <c r="AF22" s="16">
        <v>2.5947311439913388</v>
      </c>
      <c r="AG22" s="16">
        <v>2.0812698489955346</v>
      </c>
      <c r="AH22" s="16">
        <v>2.144900515214483</v>
      </c>
      <c r="AI22" s="16">
        <v>2.354576485906324</v>
      </c>
      <c r="AJ22" s="16">
        <v>2.297430658956335</v>
      </c>
      <c r="AK22" s="16">
        <v>2.6153106485933186</v>
      </c>
      <c r="AL22" s="16">
        <v>2.798792449955241</v>
      </c>
      <c r="AM22" s="16">
        <v>3.018844076755142</v>
      </c>
      <c r="AN22" s="16">
        <v>2.9388319696152676</v>
      </c>
      <c r="AO22" s="16">
        <v>4.285097636176773</v>
      </c>
      <c r="AP22" s="16">
        <v>7.156360424028269</v>
      </c>
      <c r="AQ22" s="16">
        <v>4.416206685065931</v>
      </c>
      <c r="AR22" s="16">
        <v>4.271525433621604</v>
      </c>
      <c r="AS22" s="16">
        <v>3.6007393715341958</v>
      </c>
      <c r="AT22" s="16">
        <v>3.0453624278267077</v>
      </c>
      <c r="AU22" s="16">
        <v>2.9575074667390715</v>
      </c>
      <c r="AV22" s="16">
        <v>3.3067710123469847</v>
      </c>
      <c r="AW22" s="16">
        <v>3.616555541577557</v>
      </c>
      <c r="AX22" s="16">
        <v>3.8453473132372213</v>
      </c>
      <c r="AY22" s="16">
        <v>3.4454582595669345</v>
      </c>
      <c r="AZ22" s="16">
        <v>4.613044947617438</v>
      </c>
      <c r="BA22" s="16">
        <v>5.257502420135528</v>
      </c>
      <c r="BB22" s="16">
        <v>4.729763912310287</v>
      </c>
      <c r="BC22" s="16">
        <v>8.971086739780658</v>
      </c>
      <c r="BD22" s="16">
        <v>6.491358024691358</v>
      </c>
      <c r="BE22" s="16">
        <v>10.557134033353922</v>
      </c>
      <c r="BF22" s="16">
        <v>19.327485380116958</v>
      </c>
      <c r="BG22" s="8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</row>
    <row r="23">
      <c r="A23" s="1"/>
      <c r="B23" s="4"/>
      <c r="C23" s="20" t="s">
        <v>71</v>
      </c>
      <c r="D23" s="26">
        <f t="shared" si="0"/>
      </c>
      <c r="E23" s="26">
        <f t="shared" si="2"/>
      </c>
      <c r="F23" s="26">
        <f t="shared" si="4"/>
      </c>
      <c r="G23" s="26">
        <f t="shared" si="6"/>
      </c>
      <c r="H23" s="26">
        <f t="shared" si="8"/>
      </c>
      <c r="I23" s="26">
        <f t="shared" si="10"/>
      </c>
      <c r="J23" s="26">
        <f t="shared" si="12"/>
      </c>
      <c r="K23" s="29">
        <f t="shared" si="14"/>
      </c>
      <c r="M23" s="16">
        <v>3.075784946236559</v>
      </c>
      <c r="N23" s="16">
        <v>2.674359311774188</v>
      </c>
      <c r="O23" s="16">
        <v>2.969149983590417</v>
      </c>
      <c r="P23" s="16">
        <v>3.801857250836843</v>
      </c>
      <c r="Q23" s="16">
        <v>3.8351732013703845</v>
      </c>
      <c r="R23" s="16">
        <v>3.6286986568035817</v>
      </c>
      <c r="S23" s="16">
        <v>3.752179810114319</v>
      </c>
      <c r="T23" s="16">
        <v>3.7453308008863564</v>
      </c>
      <c r="U23" s="16">
        <v>4.1266842518001</v>
      </c>
      <c r="V23" s="16">
        <v>4.372911467366016</v>
      </c>
      <c r="W23" s="16">
        <v>4.998766406789697</v>
      </c>
      <c r="X23" s="16">
        <v>4.7421549756032055</v>
      </c>
      <c r="Y23" s="16">
        <v>4.288080876730949</v>
      </c>
      <c r="Z23" s="16">
        <v>5.075472644300687</v>
      </c>
      <c r="AA23" s="16">
        <v>4.60051076249544</v>
      </c>
      <c r="AB23" s="16">
        <v>5.182102669951395</v>
      </c>
      <c r="AC23" s="16">
        <v>4.909965393864743</v>
      </c>
      <c r="AD23" s="16">
        <v>4.674106010651788</v>
      </c>
      <c r="AE23" s="16">
        <v>4.330843762616068</v>
      </c>
      <c r="AF23" s="16">
        <v>5.591112056134382</v>
      </c>
      <c r="AG23" s="16">
        <v>5.043238719575982</v>
      </c>
      <c r="AH23" s="16">
        <v>5.754675370501059</v>
      </c>
      <c r="AI23" s="16">
        <v>5.604835348061693</v>
      </c>
      <c r="AJ23" s="16">
        <v>5.472287592307068</v>
      </c>
      <c r="AK23" s="16">
        <v>7.188316854187976</v>
      </c>
      <c r="AL23" s="16">
        <v>7.255118303297781</v>
      </c>
      <c r="AM23" s="16">
        <v>7.211549934375373</v>
      </c>
      <c r="AN23" s="16">
        <v>6.799535074524819</v>
      </c>
      <c r="AO23" s="16">
        <v>5.958387516254876</v>
      </c>
      <c r="AP23" s="16">
        <v>4.801450700762232</v>
      </c>
      <c r="AQ23" s="16">
        <v>5.004487524681386</v>
      </c>
      <c r="AR23" s="16">
        <v>3.919052625069569</v>
      </c>
      <c r="AS23" s="16">
        <v>4.137427493611325</v>
      </c>
      <c r="AT23" s="16">
        <v>4.411915170681797</v>
      </c>
      <c r="AU23" s="16">
        <v>4.185363111360965</v>
      </c>
      <c r="AV23" s="16">
        <v>4.12826041594213</v>
      </c>
      <c r="AW23" s="16">
        <v>4.306617891586298</v>
      </c>
      <c r="AX23" s="16">
        <v>4.024457775726812</v>
      </c>
      <c r="AY23" s="16">
        <v>3.7276918904258203</v>
      </c>
      <c r="AZ23" s="16">
        <v>3.984619328377339</v>
      </c>
      <c r="BA23" s="16">
        <v>4.143318965517241</v>
      </c>
      <c r="BB23" s="16">
        <v>3.810672514619883</v>
      </c>
      <c r="BC23" s="16">
        <v>4.1916058394160585</v>
      </c>
      <c r="BD23" s="16">
        <v>4.1514028586553735</v>
      </c>
      <c r="BE23" s="16">
        <v>4.121105232216343</v>
      </c>
      <c r="BF23" s="16">
        <v>3.4650571791613722</v>
      </c>
      <c r="BG23" s="8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</row>
    <row r="24">
      <c r="A24" s="1"/>
      <c r="B24" s="4"/>
      <c r="C24" s="20" t="s">
        <v>72</v>
      </c>
      <c r="D24" s="26">
        <f t="shared" si="0"/>
      </c>
      <c r="E24" s="26">
        <f t="shared" si="2"/>
      </c>
      <c r="F24" s="26">
        <f t="shared" si="4"/>
      </c>
      <c r="G24" s="26">
        <f t="shared" si="6"/>
      </c>
      <c r="H24" s="26">
        <f t="shared" si="8"/>
      </c>
      <c r="I24" s="26">
        <f t="shared" si="10"/>
      </c>
      <c r="J24" s="26">
        <f t="shared" si="12"/>
      </c>
      <c r="K24" s="29">
        <f t="shared" si="14"/>
      </c>
      <c r="M24" s="16">
        <v>16.135217259191734</v>
      </c>
      <c r="N24" s="16">
        <v>15.744730271180535</v>
      </c>
      <c r="O24" s="16">
        <v>9.2194993566499</v>
      </c>
      <c r="P24" s="16">
        <v>10.052153560434528</v>
      </c>
      <c r="Q24" s="16">
        <v>10.388638364863784</v>
      </c>
      <c r="R24" s="16">
        <v>10.444544425415808</v>
      </c>
      <c r="S24" s="16">
        <v>12.97534888831911</v>
      </c>
      <c r="T24" s="16">
        <v>11.810945086378863</v>
      </c>
      <c r="U24" s="16">
        <v>12.870486758267955</v>
      </c>
      <c r="V24" s="16">
        <v>13.553449880025465</v>
      </c>
      <c r="W24" s="16">
        <v>14.978552278820375</v>
      </c>
      <c r="X24" s="16">
        <v>14.524911816578483</v>
      </c>
      <c r="Y24" s="16">
        <v>14.035627828649616</v>
      </c>
      <c r="Z24" s="16">
        <v>15.661871338244678</v>
      </c>
      <c r="AA24" s="16">
        <v>17.210999763276256</v>
      </c>
      <c r="AB24" s="16">
        <v>17.503986446083317</v>
      </c>
      <c r="AC24" s="16">
        <v>15.468762861140835</v>
      </c>
      <c r="AD24" s="16">
        <v>14.167344223519846</v>
      </c>
      <c r="AE24" s="16">
        <v>10.363189034034328</v>
      </c>
      <c r="AF24" s="16">
        <v>11.198730891260455</v>
      </c>
      <c r="AG24" s="16">
        <v>10.837979977189203</v>
      </c>
      <c r="AH24" s="16">
        <v>10.295463861183222</v>
      </c>
      <c r="AI24" s="16">
        <v>9.517780938833571</v>
      </c>
      <c r="AJ24" s="16">
        <v>8.234253800806702</v>
      </c>
      <c r="AK24" s="16">
        <v>8.260507494856471</v>
      </c>
      <c r="AL24" s="16">
        <v>8.491476451892517</v>
      </c>
      <c r="AM24" s="16">
        <v>7.810511921041679</v>
      </c>
      <c r="AN24" s="16">
        <v>6.5918174169120745</v>
      </c>
      <c r="AO24" s="16">
        <v>6.383819206271435</v>
      </c>
      <c r="AP24" s="16">
        <v>5.922216536296513</v>
      </c>
      <c r="AQ24" s="16">
        <v>6.813934232316063</v>
      </c>
      <c r="AR24" s="16">
        <v>5.003988603988604</v>
      </c>
      <c r="AS24" s="16">
        <v>2.834141610087294</v>
      </c>
      <c r="AT24" s="16">
        <v>6.545489411829164</v>
      </c>
      <c r="AU24" s="16">
        <v>6.138541014402004</v>
      </c>
      <c r="AV24" s="16">
        <v>5.81054587688734</v>
      </c>
      <c r="AW24" s="16">
        <v>6.081658557224455</v>
      </c>
      <c r="AX24" s="16">
        <v>5.173199511731995</v>
      </c>
      <c r="AY24" s="16">
        <v>4.192212096106048</v>
      </c>
      <c r="AZ24" s="16">
        <v>4.141383495145631</v>
      </c>
      <c r="BA24" s="16">
        <v>4.9590625475574495</v>
      </c>
      <c r="BB24" s="16">
        <v>4.280427317817627</v>
      </c>
      <c r="BC24" s="16">
        <v>4.490019960079841</v>
      </c>
      <c r="BD24" s="16">
        <v>4.204157782515991</v>
      </c>
      <c r="BE24" s="16">
        <v>5.105137395459976</v>
      </c>
      <c r="BF24" s="16">
        <v>4.748563218390805</v>
      </c>
      <c r="BG24" s="8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</row>
    <row r="25">
      <c r="A25" s="1"/>
      <c r="B25" s="4"/>
      <c r="C25" s="20" t="s">
        <v>73</v>
      </c>
      <c r="D25" s="26">
        <f t="shared" si="0"/>
      </c>
      <c r="E25" s="26">
        <f t="shared" si="2"/>
      </c>
      <c r="F25" s="26">
        <f t="shared" si="4"/>
      </c>
      <c r="G25" s="26">
        <f t="shared" si="6"/>
      </c>
      <c r="H25" s="26">
        <f t="shared" si="8"/>
      </c>
      <c r="I25" s="26">
        <f t="shared" si="10"/>
      </c>
      <c r="J25" s="26">
        <f t="shared" si="12"/>
      </c>
      <c r="K25" s="29">
        <f t="shared" si="14"/>
      </c>
      <c r="M25" s="16">
        <v>3.088270858524788</v>
      </c>
      <c r="N25" s="16">
        <v>2.93649646901584</v>
      </c>
      <c r="O25" s="16">
        <v>4.417804038381718</v>
      </c>
      <c r="P25" s="16">
        <v>5.763086391462337</v>
      </c>
      <c r="Q25" s="16">
        <v>6.97629424463362</v>
      </c>
      <c r="R25" s="16">
        <v>6.935401358013208</v>
      </c>
      <c r="S25" s="16">
        <v>7.17108395492779</v>
      </c>
      <c r="T25" s="16">
        <v>7.465139756451511</v>
      </c>
      <c r="U25" s="16">
        <v>8.094672073835827</v>
      </c>
      <c r="V25" s="16">
        <v>8.341132806196546</v>
      </c>
      <c r="W25" s="16">
        <v>7.092201064127695</v>
      </c>
      <c r="X25" s="16">
        <v>7.302840204053495</v>
      </c>
      <c r="Y25" s="16">
        <v>6.542873809060859</v>
      </c>
      <c r="Z25" s="16">
        <v>6.993021488288537</v>
      </c>
      <c r="AA25" s="16">
        <v>6.85947416137806</v>
      </c>
      <c r="AB25" s="16">
        <v>7.640879638719811</v>
      </c>
      <c r="AC25" s="16">
        <v>6.909616178291374</v>
      </c>
      <c r="AD25" s="16">
        <v>8.078372928903304</v>
      </c>
      <c r="AE25" s="16">
        <v>7.275964391691395</v>
      </c>
      <c r="AF25" s="16">
        <v>7.626897418543943</v>
      </c>
      <c r="AG25" s="16">
        <v>8.0216306156406</v>
      </c>
      <c r="AH25" s="16">
        <v>8.059673832468496</v>
      </c>
      <c r="AI25" s="16">
        <v>7.8945514325974635</v>
      </c>
      <c r="AJ25" s="16">
        <v>6.5173480235817145</v>
      </c>
      <c r="AK25" s="16">
        <v>6.424581005586592</v>
      </c>
      <c r="AL25" s="16">
        <v>8.47486753544322</v>
      </c>
      <c r="AM25" s="16">
        <v>9.636479591836734</v>
      </c>
      <c r="AN25" s="16">
        <v>8.818052846249335</v>
      </c>
      <c r="AO25" s="16">
        <v>11.067632850241546</v>
      </c>
      <c r="AP25" s="16">
        <v>10.197127937336814</v>
      </c>
      <c r="AQ25" s="16">
        <v>10.852471778902297</v>
      </c>
      <c r="AR25" s="16">
        <v>7.20702791834878</v>
      </c>
      <c r="AS25" s="16">
        <v>9.012989308120527</v>
      </c>
      <c r="AT25" s="16">
        <v>8.965598714677252</v>
      </c>
      <c r="AU25" s="16">
        <v>8.73639854917858</v>
      </c>
      <c r="AV25" s="16">
        <v>9.664350846721666</v>
      </c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8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</row>
    <row r="26">
      <c r="A26" s="1"/>
      <c r="B26" s="4"/>
      <c r="C26" s="20" t="s">
        <v>74</v>
      </c>
      <c r="D26" s="26">
        <f t="shared" si="0"/>
      </c>
      <c r="E26" s="26">
        <f t="shared" si="2"/>
      </c>
      <c r="F26" s="26">
        <f t="shared" si="4"/>
      </c>
      <c r="G26" s="26">
        <f t="shared" si="6"/>
      </c>
      <c r="H26" s="26">
        <f t="shared" si="8"/>
      </c>
      <c r="I26" s="26">
        <f t="shared" si="10"/>
      </c>
      <c r="J26" s="26">
        <f t="shared" si="12"/>
      </c>
      <c r="K26" s="29">
        <f t="shared" si="14"/>
      </c>
      <c r="M26" s="16">
        <v>0.5184267460205882</v>
      </c>
      <c r="N26" s="16">
        <v>0.6058479950305896</v>
      </c>
      <c r="O26" s="16">
        <v>0.8800377394304473</v>
      </c>
      <c r="P26" s="16">
        <v>1.3391265446115679</v>
      </c>
      <c r="Q26" s="16">
        <v>1.3536342838864899</v>
      </c>
      <c r="R26" s="16">
        <v>1.3708141262524287</v>
      </c>
      <c r="S26" s="16">
        <v>1.5467239527389904</v>
      </c>
      <c r="T26" s="16">
        <v>1.627163553776432</v>
      </c>
      <c r="U26" s="16">
        <v>1.7450956192625504</v>
      </c>
      <c r="V26" s="16">
        <v>1.6883627867822437</v>
      </c>
      <c r="W26" s="16">
        <v>1.697402400121525</v>
      </c>
      <c r="X26" s="16">
        <v>1.7801825170054242</v>
      </c>
      <c r="Y26" s="16">
        <v>2.055213069276412</v>
      </c>
      <c r="Z26" s="16">
        <v>2.5956066141126706</v>
      </c>
      <c r="AA26" s="16">
        <v>2.5277851820088775</v>
      </c>
      <c r="AB26" s="16">
        <v>2.0076472000274337</v>
      </c>
      <c r="AC26" s="16">
        <v>2.2133367880529513</v>
      </c>
      <c r="AD26" s="16">
        <v>2.2218744566162405</v>
      </c>
      <c r="AE26" s="16">
        <v>1.9997287124012344</v>
      </c>
      <c r="AF26" s="16">
        <v>2.348848745901342</v>
      </c>
      <c r="AG26" s="16">
        <v>2.1234109643460126</v>
      </c>
      <c r="AH26" s="16">
        <v>1.740061656409842</v>
      </c>
      <c r="AI26" s="16">
        <v>1.4798513734683947</v>
      </c>
      <c r="AJ26" s="16">
        <v>1.5452290565246758</v>
      </c>
      <c r="AK26" s="16">
        <v>2.6207164503846454</v>
      </c>
      <c r="AL26" s="16">
        <v>2.541333748400263</v>
      </c>
      <c r="AM26" s="16">
        <v>2.293463458919655</v>
      </c>
      <c r="AN26" s="16">
        <v>2.678304345968121</v>
      </c>
      <c r="AO26" s="16">
        <v>2.591492218189051</v>
      </c>
      <c r="AP26" s="16">
        <v>2.5408524919235957</v>
      </c>
      <c r="AQ26" s="16">
        <v>2.482011288724202</v>
      </c>
      <c r="AR26" s="16">
        <v>2.6245479812318817</v>
      </c>
      <c r="AS26" s="16">
        <v>2.3776974904794455</v>
      </c>
      <c r="AT26" s="16">
        <v>2.5350125196282307</v>
      </c>
      <c r="AU26" s="16">
        <v>2.7214618844039755</v>
      </c>
      <c r="AV26" s="16">
        <v>2.568424511253491</v>
      </c>
      <c r="AW26" s="16">
        <v>2.855241595073745</v>
      </c>
      <c r="AX26" s="16">
        <v>2.2832684824902723</v>
      </c>
      <c r="AY26" s="16">
        <v>1.554531490015361</v>
      </c>
      <c r="AZ26" s="16">
        <v>1.6784506609283738</v>
      </c>
      <c r="BA26" s="16">
        <v>2.5420079569389187</v>
      </c>
      <c r="BB26" s="16">
        <v>2.3246995441359304</v>
      </c>
      <c r="BC26" s="16">
        <v>2.060689339287759</v>
      </c>
      <c r="BD26" s="16">
        <v>2.1540352314625153</v>
      </c>
      <c r="BE26" s="16">
        <v>3.1769516728624536</v>
      </c>
      <c r="BF26" s="16">
        <v>3.0404783808647653</v>
      </c>
      <c r="BG26" s="8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</row>
    <row r="27">
      <c r="A27" s="1"/>
      <c r="B27" s="4"/>
      <c r="C27" s="20" t="s">
        <v>75</v>
      </c>
      <c r="D27" s="26">
        <f t="shared" si="0"/>
      </c>
      <c r="E27" s="26">
        <f t="shared" si="2"/>
      </c>
      <c r="F27" s="26">
        <f t="shared" si="4"/>
      </c>
      <c r="G27" s="26">
        <f t="shared" si="6"/>
      </c>
      <c r="H27" s="26">
        <f t="shared" si="8"/>
      </c>
      <c r="I27" s="26">
        <f t="shared" si="10"/>
      </c>
      <c r="J27" s="26">
        <f t="shared" si="12"/>
      </c>
      <c r="K27" s="29">
        <f t="shared" si="14"/>
      </c>
      <c r="M27" s="16">
        <v>0.27077509568736313</v>
      </c>
      <c r="N27" s="16">
        <v>0.29047270109401313</v>
      </c>
      <c r="O27" s="16">
        <v>0.36149675963509775</v>
      </c>
      <c r="P27" s="16">
        <v>0.49720767405162847</v>
      </c>
      <c r="Q27" s="16">
        <v>0.5296174120047611</v>
      </c>
      <c r="R27" s="16">
        <v>0.5464545189468952</v>
      </c>
      <c r="S27" s="16">
        <v>0.558718782628994</v>
      </c>
      <c r="T27" s="16">
        <v>0.5217743370262662</v>
      </c>
      <c r="U27" s="16">
        <v>0.5475464732685353</v>
      </c>
      <c r="V27" s="16">
        <v>0.5864262271462745</v>
      </c>
      <c r="W27" s="16">
        <v>0.6091378306537956</v>
      </c>
      <c r="X27" s="16">
        <v>0.6044439959266429</v>
      </c>
      <c r="Y27" s="16">
        <v>0.7129624679213002</v>
      </c>
      <c r="Z27" s="16">
        <v>0.8023697090910171</v>
      </c>
      <c r="AA27" s="16">
        <v>0.7512580381837407</v>
      </c>
      <c r="AB27" s="16">
        <v>0.6967486254254636</v>
      </c>
      <c r="AC27" s="16">
        <v>0.7101855105981763</v>
      </c>
      <c r="AD27" s="16">
        <v>0.7483952082715104</v>
      </c>
      <c r="AE27" s="16">
        <v>0.7470262098902537</v>
      </c>
      <c r="AF27" s="16">
        <v>0.8160288529441436</v>
      </c>
      <c r="AG27" s="16">
        <v>0.7161308960585482</v>
      </c>
      <c r="AH27" s="16">
        <v>0.6649502958423233</v>
      </c>
      <c r="AI27" s="16">
        <v>0.6078803681260277</v>
      </c>
      <c r="AJ27" s="16">
        <v>0.5808644569347411</v>
      </c>
      <c r="AK27" s="16">
        <v>0.7111049262454773</v>
      </c>
      <c r="AL27" s="16">
        <v>0.8156723211510281</v>
      </c>
      <c r="AM27" s="16">
        <v>0.8852924130308789</v>
      </c>
      <c r="AN27" s="16">
        <v>0.9637488947833776</v>
      </c>
      <c r="AO27" s="16">
        <v>1.0441250125212862</v>
      </c>
      <c r="AP27" s="16">
        <v>1.0292865764563879</v>
      </c>
      <c r="AQ27" s="16">
        <v>0.9195613306940809</v>
      </c>
      <c r="AR27" s="16">
        <v>0.906740566057217</v>
      </c>
      <c r="AS27" s="16">
        <v>0.8321846413232932</v>
      </c>
      <c r="AT27" s="16">
        <v>0.8231301891342543</v>
      </c>
      <c r="AU27" s="16">
        <v>0.8449657169699921</v>
      </c>
      <c r="AV27" s="16">
        <v>0.8329969962769819</v>
      </c>
      <c r="AW27" s="16">
        <v>0.9353657941401357</v>
      </c>
      <c r="AX27" s="16">
        <v>0.8154878987428376</v>
      </c>
      <c r="AY27" s="16">
        <v>0.5978402136156337</v>
      </c>
      <c r="AZ27" s="16">
        <v>0.6529069906488413</v>
      </c>
      <c r="BA27" s="16">
        <v>0.8785419643579305</v>
      </c>
      <c r="BB27" s="16">
        <v>0.8200423945618011</v>
      </c>
      <c r="BC27" s="16">
        <v>0.933402489626556</v>
      </c>
      <c r="BD27" s="16">
        <v>0.9625922987734179</v>
      </c>
      <c r="BE27" s="16">
        <v>1.3486940740156237</v>
      </c>
      <c r="BF27" s="16">
        <v>1.3217356528694262</v>
      </c>
      <c r="BG27" s="8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</row>
    <row r="28">
      <c r="A28" s="1"/>
      <c r="B28" s="4"/>
      <c r="C28" s="20" t="s">
        <v>76</v>
      </c>
      <c r="D28" s="26">
        <f t="shared" si="0"/>
      </c>
      <c r="E28" s="26">
        <f t="shared" si="2"/>
      </c>
      <c r="F28" s="26">
        <f t="shared" si="4"/>
      </c>
      <c r="G28" s="26">
        <f t="shared" si="6"/>
      </c>
      <c r="H28" s="26">
        <f t="shared" si="8"/>
      </c>
      <c r="I28" s="26">
        <f t="shared" si="10"/>
      </c>
      <c r="J28" s="26">
        <f t="shared" si="12"/>
      </c>
      <c r="K28" s="29">
        <f t="shared" si="14"/>
      </c>
      <c r="M28" s="16">
        <v>0.481815657715892</v>
      </c>
      <c r="N28" s="16">
        <v>0.5176294503170037</v>
      </c>
      <c r="O28" s="16">
        <v>0.6268840124394531</v>
      </c>
      <c r="P28" s="16">
        <v>0.9156257965842467</v>
      </c>
      <c r="Q28" s="16">
        <v>0.9945716037398457</v>
      </c>
      <c r="R28" s="16">
        <v>0.9597457570608962</v>
      </c>
      <c r="S28" s="16">
        <v>0.9970811507640517</v>
      </c>
      <c r="T28" s="16">
        <v>0.9184984633396751</v>
      </c>
      <c r="U28" s="16">
        <v>0.9487741519073896</v>
      </c>
      <c r="V28" s="16">
        <v>0.9654964313870498</v>
      </c>
      <c r="W28" s="16">
        <v>0.9717231519519687</v>
      </c>
      <c r="X28" s="16">
        <v>0.9762729444886922</v>
      </c>
      <c r="Y28" s="16">
        <v>1.1024421094402328</v>
      </c>
      <c r="Z28" s="16">
        <v>1.136677472319286</v>
      </c>
      <c r="AA28" s="16">
        <v>0.958448132670683</v>
      </c>
      <c r="AB28" s="16">
        <v>0.8852838291480589</v>
      </c>
      <c r="AC28" s="16">
        <v>0.9292424841772152</v>
      </c>
      <c r="AD28" s="16">
        <v>0.9697935640558591</v>
      </c>
      <c r="AE28" s="16">
        <v>0.9988989582451089</v>
      </c>
      <c r="AF28" s="16">
        <v>1.0394512802390208</v>
      </c>
      <c r="AG28" s="16">
        <v>0.8940116974958577</v>
      </c>
      <c r="AH28" s="16">
        <v>0.8300287498760781</v>
      </c>
      <c r="AI28" s="16">
        <v>0.7516077396163892</v>
      </c>
      <c r="AJ28" s="16">
        <v>0.7262601937496579</v>
      </c>
      <c r="AK28" s="16">
        <v>0.9353523587652883</v>
      </c>
      <c r="AL28" s="16">
        <v>1.0861322177216688</v>
      </c>
      <c r="AM28" s="16">
        <v>1.218723617437772</v>
      </c>
      <c r="AN28" s="16">
        <v>1.3831418892824434</v>
      </c>
      <c r="AO28" s="16">
        <v>1.473057192521304</v>
      </c>
      <c r="AP28" s="16">
        <v>1.5225440261619712</v>
      </c>
      <c r="AQ28" s="16">
        <v>1.3621745607604814</v>
      </c>
      <c r="AR28" s="16">
        <v>1.3411851666325592</v>
      </c>
      <c r="AS28" s="16">
        <v>1.201070358389201</v>
      </c>
      <c r="AT28" s="16">
        <v>1.176606735707919</v>
      </c>
      <c r="AU28" s="16">
        <v>1.2665452219918218</v>
      </c>
      <c r="AV28" s="16">
        <v>1.3374252809649583</v>
      </c>
      <c r="AW28" s="16">
        <v>1.6978000885870368</v>
      </c>
      <c r="AX28" s="16">
        <v>1.4774558413387047</v>
      </c>
      <c r="AY28" s="16">
        <v>0.9381837060110505</v>
      </c>
      <c r="AZ28" s="16">
        <v>0.9814142430887587</v>
      </c>
      <c r="BA28" s="16">
        <v>1.3129457270639429</v>
      </c>
      <c r="BB28" s="16">
        <v>1.3407026768642447</v>
      </c>
      <c r="BC28" s="16">
        <v>1.730883908819852</v>
      </c>
      <c r="BD28" s="16">
        <v>1.7132616487455197</v>
      </c>
      <c r="BE28" s="16">
        <v>2.321967124032061</v>
      </c>
      <c r="BF28" s="16">
        <v>2.180079155672823</v>
      </c>
      <c r="BG28" s="8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</row>
    <row r="29">
      <c r="A29" s="1"/>
      <c r="B29" s="4"/>
      <c r="C29" s="20" t="s">
        <v>77</v>
      </c>
      <c r="D29" s="26">
        <f t="shared" si="0"/>
      </c>
      <c r="E29" s="26">
        <f t="shared" si="2"/>
      </c>
      <c r="F29" s="26">
        <f t="shared" si="4"/>
      </c>
      <c r="G29" s="26">
        <f t="shared" si="6"/>
      </c>
      <c r="H29" s="26">
        <f t="shared" si="8"/>
      </c>
      <c r="I29" s="26">
        <f t="shared" si="10"/>
      </c>
      <c r="J29" s="26">
        <f t="shared" si="12"/>
      </c>
      <c r="K29" s="29">
        <f t="shared" si="14"/>
      </c>
      <c r="M29" s="16">
        <v>22.621325398768388</v>
      </c>
      <c r="N29" s="16">
        <v>23.182359666592905</v>
      </c>
      <c r="O29" s="16">
        <v>39.59000222031909</v>
      </c>
      <c r="P29" s="16">
        <v>36.31062715124519</v>
      </c>
      <c r="Q29" s="16">
        <v>35.13453709530353</v>
      </c>
      <c r="R29" s="16">
        <v>34.94647398040714</v>
      </c>
      <c r="S29" s="16">
        <v>28.130264792231255</v>
      </c>
      <c r="T29" s="16">
        <v>30.903538821879827</v>
      </c>
      <c r="U29" s="16">
        <v>28.35945577314901</v>
      </c>
      <c r="V29" s="16">
        <v>26.93041279017252</v>
      </c>
      <c r="W29" s="16">
        <v>24.368176123143012</v>
      </c>
      <c r="X29" s="16">
        <v>25.129240343021934</v>
      </c>
      <c r="Y29" s="16">
        <v>26.00524924542097</v>
      </c>
      <c r="Z29" s="16">
        <v>23.305005648252745</v>
      </c>
      <c r="AA29" s="16">
        <v>21.207367673016527</v>
      </c>
      <c r="AB29" s="16">
        <v>20.852392746320493</v>
      </c>
      <c r="AC29" s="16">
        <v>23.595939977651252</v>
      </c>
      <c r="AD29" s="16">
        <v>25.763473678718633</v>
      </c>
      <c r="AE29" s="16">
        <v>35.220818495280085</v>
      </c>
      <c r="AF29" s="16">
        <v>32.59297893164375</v>
      </c>
      <c r="AG29" s="16">
        <v>33.67786255079073</v>
      </c>
      <c r="AH29" s="16">
        <v>35.45250655253641</v>
      </c>
      <c r="AI29" s="16">
        <v>38.349275145718124</v>
      </c>
      <c r="AJ29" s="16">
        <v>44.327028147254985</v>
      </c>
      <c r="AK29" s="16">
        <v>44.18614718614719</v>
      </c>
      <c r="AL29" s="16">
        <v>42.984279832590424</v>
      </c>
      <c r="AM29" s="16">
        <v>46.731892056483844</v>
      </c>
      <c r="AN29" s="16">
        <v>55.37167929796569</v>
      </c>
      <c r="AO29" s="16">
        <v>57.17580467213508</v>
      </c>
      <c r="AP29" s="16">
        <v>61.632329342056536</v>
      </c>
      <c r="AQ29" s="16">
        <v>53.56670427914244</v>
      </c>
      <c r="AR29" s="16">
        <v>72.94181279890687</v>
      </c>
      <c r="AS29" s="16">
        <v>128.7867898699521</v>
      </c>
      <c r="AT29" s="16">
        <v>55.763591846984475</v>
      </c>
      <c r="AU29" s="16">
        <v>59.46038303623798</v>
      </c>
      <c r="AV29" s="16">
        <v>62.816817513112454</v>
      </c>
      <c r="AW29" s="16">
        <v>60.01652288854877</v>
      </c>
      <c r="AX29" s="16">
        <v>70.55594882281999</v>
      </c>
      <c r="AY29" s="16">
        <v>87.06620553359684</v>
      </c>
      <c r="AZ29" s="16">
        <v>88.13479853479853</v>
      </c>
      <c r="BA29" s="16">
        <v>73.60262075738046</v>
      </c>
      <c r="BB29" s="16">
        <v>85.27186023709778</v>
      </c>
      <c r="BC29" s="16">
        <v>81.29139808846409</v>
      </c>
      <c r="BD29" s="16">
        <v>86.81881577279067</v>
      </c>
      <c r="BE29" s="16">
        <v>71.49660659957875</v>
      </c>
      <c r="BF29" s="16">
        <v>76.86535552193645</v>
      </c>
      <c r="BG29" s="8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</row>
    <row r="30">
      <c r="A30" s="1"/>
      <c r="B30" s="4"/>
      <c r="C30" s="20" t="s">
        <v>78</v>
      </c>
      <c r="D30" s="26">
        <f t="shared" si="0"/>
      </c>
      <c r="E30" s="26">
        <f t="shared" si="2"/>
      </c>
      <c r="F30" s="26">
        <f t="shared" si="4"/>
      </c>
      <c r="G30" s="26">
        <f t="shared" si="6"/>
      </c>
      <c r="H30" s="26">
        <f t="shared" si="8"/>
      </c>
      <c r="I30" s="26">
        <f t="shared" si="10"/>
      </c>
      <c r="J30" s="26">
        <f t="shared" si="12"/>
      </c>
      <c r="K30" s="29">
        <f t="shared" si="14"/>
      </c>
      <c r="M30" s="16">
        <v>118.66889473095425</v>
      </c>
      <c r="N30" s="16">
        <v>136.48128671156627</v>
      </c>
      <c r="O30" s="16">
        <v>122.93080579197523</v>
      </c>
      <c r="P30" s="16">
        <v>96.00570876764463</v>
      </c>
      <c r="Q30" s="16">
        <v>95.17171215880893</v>
      </c>
      <c r="R30" s="16">
        <v>100.58702430846606</v>
      </c>
      <c r="S30" s="16">
        <v>97.27678801962303</v>
      </c>
      <c r="T30" s="16">
        <v>97.45467607657524</v>
      </c>
      <c r="U30" s="16">
        <v>88.44873455990326</v>
      </c>
      <c r="V30" s="16">
        <v>83.468417488876</v>
      </c>
      <c r="W30" s="16">
        <v>73.01801490548344</v>
      </c>
      <c r="X30" s="16">
        <v>76.9692264124227</v>
      </c>
      <c r="Y30" s="16">
        <v>85.11966319960376</v>
      </c>
      <c r="Z30" s="16">
        <v>71.91448473471002</v>
      </c>
      <c r="AA30" s="16">
        <v>79.33901665344963</v>
      </c>
      <c r="AB30" s="16">
        <v>70.43472953873827</v>
      </c>
      <c r="AC30" s="16">
        <v>74.33860948512722</v>
      </c>
      <c r="AD30" s="16">
        <v>78.08979924036896</v>
      </c>
      <c r="AE30" s="16">
        <v>84.27918900023305</v>
      </c>
      <c r="AF30" s="16">
        <v>65.28218292451037</v>
      </c>
      <c r="AG30" s="16">
        <v>72.3741270829012</v>
      </c>
      <c r="AH30" s="16">
        <v>63.426688127538895</v>
      </c>
      <c r="AI30" s="16">
        <v>65.12234121671872</v>
      </c>
      <c r="AJ30" s="16">
        <v>66.69971083265366</v>
      </c>
      <c r="AK30" s="16">
        <v>50.77683794466403</v>
      </c>
      <c r="AL30" s="16">
        <v>50.30931057789794</v>
      </c>
      <c r="AM30" s="16">
        <v>50.61325281270681</v>
      </c>
      <c r="AN30" s="16">
        <v>53.68014077425842</v>
      </c>
      <c r="AO30" s="16">
        <v>61.258184199039725</v>
      </c>
      <c r="AP30" s="16">
        <v>76.01869158878505</v>
      </c>
      <c r="AQ30" s="16">
        <v>72.93454088952655</v>
      </c>
      <c r="AR30" s="16">
        <v>93.13475345167652</v>
      </c>
      <c r="AS30" s="16">
        <v>88.21906862745098</v>
      </c>
      <c r="AT30" s="16">
        <v>82.73051177989775</v>
      </c>
      <c r="AU30" s="16">
        <v>87.20868184870872</v>
      </c>
      <c r="AV30" s="16">
        <v>88.41496495484567</v>
      </c>
      <c r="AW30" s="16">
        <v>84.75328185328186</v>
      </c>
      <c r="AX30" s="16">
        <v>90.69544776975117</v>
      </c>
      <c r="AY30" s="16">
        <v>97.91581781140862</v>
      </c>
      <c r="AZ30" s="16">
        <v>91.60222593926918</v>
      </c>
      <c r="BA30" s="16">
        <v>88.09362808842653</v>
      </c>
      <c r="BB30" s="16">
        <v>95.78361787838097</v>
      </c>
      <c r="BC30" s="16">
        <v>87.07879843273835</v>
      </c>
      <c r="BD30" s="16">
        <v>87.92208620249936</v>
      </c>
      <c r="BE30" s="16">
        <v>88.56847360912982</v>
      </c>
      <c r="BF30" s="16">
        <v>105.33736707004034</v>
      </c>
      <c r="BG30" s="8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</row>
    <row r="31">
      <c r="A31" s="1"/>
      <c r="B31" s="4"/>
      <c r="C31" s="20" t="s">
        <v>79</v>
      </c>
      <c r="D31" s="26">
        <f t="shared" si="0"/>
      </c>
      <c r="E31" s="26">
        <f t="shared" si="2"/>
      </c>
      <c r="F31" s="26">
        <f t="shared" si="4"/>
      </c>
      <c r="G31" s="26">
        <f t="shared" si="6"/>
      </c>
      <c r="H31" s="26">
        <f t="shared" si="8"/>
      </c>
      <c r="I31" s="26">
        <f t="shared" si="10"/>
      </c>
      <c r="J31" s="26">
        <f t="shared" si="12"/>
      </c>
      <c r="K31" s="29">
        <f t="shared" si="14"/>
      </c>
      <c r="M31" s="16">
        <v>118.18911511354739</v>
      </c>
      <c r="N31" s="16">
        <v>124.2977826982809</v>
      </c>
      <c r="O31" s="16">
        <v>82.62023322648392</v>
      </c>
      <c r="P31" s="16">
        <v>63.33411911727115</v>
      </c>
      <c r="Q31" s="16">
        <v>52.32004086994599</v>
      </c>
      <c r="R31" s="16">
        <v>52.62853310980721</v>
      </c>
      <c r="S31" s="16">
        <v>50.898860241230494</v>
      </c>
      <c r="T31" s="16">
        <v>48.89392722816211</v>
      </c>
      <c r="U31" s="16">
        <v>45.09138809708905</v>
      </c>
      <c r="V31" s="16">
        <v>43.75904430257304</v>
      </c>
      <c r="W31" s="16">
        <v>51.46498198509452</v>
      </c>
      <c r="X31" s="16">
        <v>49.98055411337141</v>
      </c>
      <c r="Y31" s="16">
        <v>55.78588410104012</v>
      </c>
      <c r="Z31" s="16">
        <v>52.19489180910977</v>
      </c>
      <c r="AA31" s="16">
        <v>53.21107586571504</v>
      </c>
      <c r="AB31" s="16">
        <v>47.76936913786458</v>
      </c>
      <c r="AC31" s="16">
        <v>52.82493131047664</v>
      </c>
      <c r="AD31" s="16">
        <v>45.182365708084646</v>
      </c>
      <c r="AE31" s="16">
        <v>50.16517128874388</v>
      </c>
      <c r="AF31" s="16">
        <v>47.85694365215186</v>
      </c>
      <c r="AG31" s="16">
        <v>45.50197054552997</v>
      </c>
      <c r="AH31" s="16">
        <v>45.28719245803632</v>
      </c>
      <c r="AI31" s="16">
        <v>46.23441915811394</v>
      </c>
      <c r="AJ31" s="16">
        <v>56.00437458293171</v>
      </c>
      <c r="AK31" s="16">
        <v>56.813043478260866</v>
      </c>
      <c r="AL31" s="16">
        <v>43.06851977019263</v>
      </c>
      <c r="AM31" s="16">
        <v>37.876902713434816</v>
      </c>
      <c r="AN31" s="16">
        <v>41.392357968828556</v>
      </c>
      <c r="AO31" s="16">
        <v>32.979048450458315</v>
      </c>
      <c r="AP31" s="16">
        <v>35.794392523364486</v>
      </c>
      <c r="AQ31" s="16">
        <v>33.632890961262554</v>
      </c>
      <c r="AR31" s="16">
        <v>50.64500986193294</v>
      </c>
      <c r="AS31" s="16">
        <v>40.49710784313725</v>
      </c>
      <c r="AT31" s="16">
        <v>40.71116850260897</v>
      </c>
      <c r="AU31" s="16">
        <v>41.77922950119055</v>
      </c>
      <c r="AV31" s="16">
        <v>37.76766859864313</v>
      </c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8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</row>
    <row r="32">
      <c r="A32" s="1"/>
      <c r="B32" s="4"/>
      <c r="C32" s="20" t="s">
        <v>80</v>
      </c>
      <c r="D32" s="26">
        <f t="shared" si="0"/>
      </c>
      <c r="E32" s="26">
        <f t="shared" si="2"/>
      </c>
      <c r="F32" s="26">
        <f t="shared" si="4"/>
      </c>
      <c r="G32" s="26">
        <f t="shared" si="6"/>
      </c>
      <c r="H32" s="26">
        <f t="shared" si="8"/>
      </c>
      <c r="I32" s="26">
        <f t="shared" si="10"/>
      </c>
      <c r="J32" s="26">
        <f t="shared" si="12"/>
      </c>
      <c r="K32" s="29">
        <f t="shared" si="14"/>
      </c>
      <c r="M32" s="16">
        <v>23.10110501617524</v>
      </c>
      <c r="N32" s="16">
        <v>35.365863679878274</v>
      </c>
      <c r="O32" s="16">
        <v>79.90057478581039</v>
      </c>
      <c r="P32" s="16">
        <v>68.98221680161868</v>
      </c>
      <c r="Q32" s="16">
        <v>77.98620838416647</v>
      </c>
      <c r="R32" s="16">
        <v>82.904965179066</v>
      </c>
      <c r="S32" s="16">
        <v>74.50819257062379</v>
      </c>
      <c r="T32" s="16">
        <v>79.46428767029295</v>
      </c>
      <c r="U32" s="16">
        <v>71.71680223596321</v>
      </c>
      <c r="V32" s="16">
        <v>66.63978597647548</v>
      </c>
      <c r="W32" s="16">
        <v>45.92120904353194</v>
      </c>
      <c r="X32" s="16">
        <v>52.11791264207322</v>
      </c>
      <c r="Y32" s="16">
        <v>55.339028343984616</v>
      </c>
      <c r="Z32" s="16">
        <v>43.02459857385299</v>
      </c>
      <c r="AA32" s="16">
        <v>47.335308460751115</v>
      </c>
      <c r="AB32" s="16">
        <v>43.51775314719418</v>
      </c>
      <c r="AC32" s="16">
        <v>45.109618152301834</v>
      </c>
      <c r="AD32" s="16">
        <v>58.670907211002955</v>
      </c>
      <c r="AE32" s="16">
        <v>69.33483620676925</v>
      </c>
      <c r="AF32" s="16">
        <v>50.018218204002245</v>
      </c>
      <c r="AG32" s="16">
        <v>60.55001908816196</v>
      </c>
      <c r="AH32" s="16">
        <v>53.59200222203898</v>
      </c>
      <c r="AI32" s="16">
        <v>57.23719720432291</v>
      </c>
      <c r="AJ32" s="16">
        <v>55.02236439697695</v>
      </c>
      <c r="AK32" s="16">
        <v>38.14994165255035</v>
      </c>
      <c r="AL32" s="16">
        <v>50.22507064029573</v>
      </c>
      <c r="AM32" s="16">
        <v>59.46824215575583</v>
      </c>
      <c r="AN32" s="16">
        <v>67.65946210339555</v>
      </c>
      <c r="AO32" s="16">
        <v>85.4549404207165</v>
      </c>
      <c r="AP32" s="16">
        <v>101.8566284074771</v>
      </c>
      <c r="AQ32" s="16">
        <v>92.86835420740644</v>
      </c>
      <c r="AR32" s="16">
        <v>115.43155638865042</v>
      </c>
      <c r="AS32" s="16">
        <v>176.5087506542658</v>
      </c>
      <c r="AT32" s="16">
        <v>97.78293512427327</v>
      </c>
      <c r="AU32" s="16">
        <v>104.88983538375615</v>
      </c>
      <c r="AV32" s="16">
        <v>113.46411386931499</v>
      </c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8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</row>
    <row r="33">
      <c r="A33" s="1"/>
      <c r="B33" s="4"/>
      <c r="C33" s="20" t="s">
        <v>81</v>
      </c>
      <c r="D33" s="27">
        <f t="shared" si="0"/>
      </c>
      <c r="E33" s="27">
        <f t="shared" si="2"/>
      </c>
      <c r="F33" s="27">
        <f t="shared" si="4"/>
      </c>
      <c r="G33" s="27">
        <f t="shared" si="6"/>
      </c>
      <c r="H33" s="27">
        <f t="shared" si="8"/>
      </c>
      <c r="I33" s="27">
        <f t="shared" si="10"/>
      </c>
      <c r="J33" s="27">
        <f t="shared" si="12"/>
      </c>
      <c r="K33" s="29">
        <f t="shared" si="14"/>
      </c>
      <c r="M33" s="23">
        <v>487.6124885215794</v>
      </c>
      <c r="N33" s="23">
        <v>434.5192307692308</v>
      </c>
      <c r="O33" s="23">
        <v>478.0439727065959</v>
      </c>
      <c r="P33" s="23">
        <v>652.5516102394715</v>
      </c>
      <c r="Q33" s="23">
        <v>704.0415913200723</v>
      </c>
      <c r="R33" s="23">
        <v>649.5036101083033</v>
      </c>
      <c r="S33" s="23">
        <v>659.6648044692738</v>
      </c>
      <c r="T33" s="23">
        <v>611.1100292112951</v>
      </c>
      <c r="U33" s="23">
        <v>560.2547169811321</v>
      </c>
      <c r="V33" s="23">
        <v>515.8900279589934</v>
      </c>
      <c r="W33" s="23">
        <v>523.6176194939081</v>
      </c>
      <c r="X33" s="23">
        <v>489.85130111524165</v>
      </c>
      <c r="Y33" s="23">
        <v>508.0095238095238</v>
      </c>
      <c r="Z33" s="23">
        <v>539.4505494505494</v>
      </c>
      <c r="AA33" s="23">
        <v>528.7636363636364</v>
      </c>
      <c r="AB33" s="23">
        <v>440.187969924812</v>
      </c>
      <c r="AC33" s="23">
        <v>447.98569725864127</v>
      </c>
      <c r="AD33" s="23">
        <v>444.1946697566628</v>
      </c>
      <c r="AE33" s="23">
        <v>376.00425079702444</v>
      </c>
      <c r="AF33" s="23">
        <v>388.64864864864865</v>
      </c>
      <c r="AG33" s="23">
        <v>402.45882352941175</v>
      </c>
      <c r="AH33" s="23">
        <v>378.1806775407779</v>
      </c>
      <c r="AI33" s="23">
        <v>340.07623888182974</v>
      </c>
      <c r="AJ33" s="23">
        <v>318.21342925659474</v>
      </c>
      <c r="AK33" s="23">
        <v>391.7073170731707</v>
      </c>
      <c r="AL33" s="23">
        <v>418.6467236467237</v>
      </c>
      <c r="AM33" s="23">
        <v>407.3333333333333</v>
      </c>
      <c r="AN33" s="23">
        <v>393.563579277865</v>
      </c>
      <c r="AO33" s="23">
        <v>429.83505154639175</v>
      </c>
      <c r="AP33" s="23">
        <v>389.47115384615387</v>
      </c>
      <c r="AQ33" s="23">
        <v>353.4049079754601</v>
      </c>
      <c r="AR33" s="23">
        <v>340.3875968992248</v>
      </c>
      <c r="AS33" s="23">
        <v>237.5609756097561</v>
      </c>
      <c r="AT33" s="23">
        <v>199.94142259414227</v>
      </c>
      <c r="AU33" s="23">
        <v>164.07112970711296</v>
      </c>
      <c r="AV33" s="23">
        <v>144.0921658986175</v>
      </c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8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</row>
    <row r="34">
      <c r="A34" s="1"/>
      <c r="B34" s="4"/>
      <c r="C34" s="20" t="s">
        <v>82</v>
      </c>
      <c r="D34" s="27">
        <f t="shared" si="0"/>
      </c>
      <c r="E34" s="27">
        <f t="shared" si="2"/>
      </c>
      <c r="F34" s="27">
        <f t="shared" si="4"/>
      </c>
      <c r="G34" s="27">
        <f t="shared" si="6"/>
      </c>
      <c r="H34" s="27">
        <f t="shared" si="8"/>
      </c>
      <c r="I34" s="27">
        <f t="shared" si="10"/>
      </c>
      <c r="J34" s="27">
        <f t="shared" si="12"/>
      </c>
      <c r="K34" s="29">
        <f t="shared" si="14"/>
      </c>
      <c r="M34" s="23">
        <v>-176.61157024793388</v>
      </c>
      <c r="N34" s="23">
        <v>13.42147435897436</v>
      </c>
      <c r="O34" s="23">
        <v>60.780894617134194</v>
      </c>
      <c r="P34" s="23">
        <v>164.06275805119736</v>
      </c>
      <c r="Q34" s="23">
        <v>188.9602169981917</v>
      </c>
      <c r="R34" s="23">
        <v>189.9638989169675</v>
      </c>
      <c r="S34" s="23">
        <v>196.02420856610803</v>
      </c>
      <c r="T34" s="23">
        <v>93.4858812074002</v>
      </c>
      <c r="U34" s="23">
        <v>97.32075471698113</v>
      </c>
      <c r="V34" s="23">
        <v>106.43056849953402</v>
      </c>
      <c r="W34" s="23">
        <v>109.69072164948453</v>
      </c>
      <c r="X34" s="23">
        <v>89.40520446096654</v>
      </c>
      <c r="Y34" s="23">
        <v>104.80952380952381</v>
      </c>
      <c r="Z34" s="23">
        <v>129.2907092907093</v>
      </c>
      <c r="AA34" s="23">
        <v>138.95757575757574</v>
      </c>
      <c r="AB34" s="23">
        <v>54.74937343358396</v>
      </c>
      <c r="AC34" s="23">
        <v>63.07508939213349</v>
      </c>
      <c r="AD34" s="23">
        <v>80.83429895712631</v>
      </c>
      <c r="AE34" s="23">
        <v>53.60255047821467</v>
      </c>
      <c r="AF34" s="23">
        <v>86.72672672672672</v>
      </c>
      <c r="AG34" s="23">
        <v>88.4235294117647</v>
      </c>
      <c r="AH34" s="23">
        <v>70.77791718946048</v>
      </c>
      <c r="AI34" s="23">
        <v>39.606099110546374</v>
      </c>
      <c r="AJ34" s="23">
        <v>15.479616306954437</v>
      </c>
      <c r="AK34" s="23">
        <v>122.35772357723577</v>
      </c>
      <c r="AL34" s="23">
        <v>104.1880341880342</v>
      </c>
      <c r="AM34" s="23">
        <v>94.07751937984496</v>
      </c>
      <c r="AN34" s="23">
        <v>109.02668759811617</v>
      </c>
      <c r="AO34" s="23">
        <v>106.3298969072165</v>
      </c>
      <c r="AP34" s="23">
        <v>85.72115384615384</v>
      </c>
      <c r="AQ34" s="23">
        <v>70.1840490797546</v>
      </c>
      <c r="AR34" s="23">
        <v>88.95348837209302</v>
      </c>
      <c r="AS34" s="23">
        <v>43.3739837398374</v>
      </c>
      <c r="AT34" s="23">
        <v>34.2510460251046</v>
      </c>
      <c r="AU34" s="23">
        <v>27.2092050209205</v>
      </c>
      <c r="AV34" s="23">
        <v>18.018433179723502</v>
      </c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8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</row>
    <row r="35">
      <c r="A35" s="1"/>
      <c r="B35" s="4"/>
      <c r="C35" s="24" t="s">
        <v>83</v>
      </c>
      <c r="D35" s="22">
        <f t="shared" si="0"/>
      </c>
      <c r="E35" s="22">
        <f t="shared" si="2"/>
      </c>
      <c r="F35" s="22">
        <f t="shared" si="4"/>
      </c>
      <c r="G35" s="22">
        <f t="shared" si="6"/>
      </c>
      <c r="H35" s="22">
        <f t="shared" si="8"/>
      </c>
      <c r="I35" s="22">
        <f t="shared" si="10"/>
      </c>
      <c r="J35" s="22">
        <f t="shared" si="12"/>
      </c>
      <c r="K35" s="28">
        <f t="shared" si="14"/>
      </c>
      <c r="L35" s="1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8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</row>
    <row r="36">
      <c r="A36" s="1"/>
      <c r="B36" s="4"/>
      <c r="C36" s="20" t="s">
        <v>84</v>
      </c>
      <c r="D36" s="25">
        <f t="shared" si="0"/>
      </c>
      <c r="E36" s="25">
        <f t="shared" si="2"/>
      </c>
      <c r="F36" s="25">
        <f t="shared" si="4"/>
      </c>
      <c r="G36" s="25">
        <f t="shared" si="6"/>
      </c>
      <c r="H36" s="25">
        <f t="shared" si="8"/>
      </c>
      <c r="I36" s="25">
        <f t="shared" si="10"/>
      </c>
      <c r="J36" s="25">
        <f t="shared" si="12"/>
      </c>
      <c r="K36" s="29">
        <f t="shared" si="14"/>
      </c>
      <c r="M36" s="15">
        <v>0.32664168283083184</v>
      </c>
      <c r="N36" s="15">
        <v>0.400365125027661</v>
      </c>
      <c r="O36" s="15">
        <v>0.426079233672725</v>
      </c>
      <c r="P36" s="15">
        <v>0.5544518121077141</v>
      </c>
      <c r="Q36" s="15">
        <v>0.5600832188218372</v>
      </c>
      <c r="R36" s="15">
        <v>0.5855624261793928</v>
      </c>
      <c r="S36" s="15">
        <v>0.6173357046070461</v>
      </c>
      <c r="T36" s="15">
        <v>0.6229664919297015</v>
      </c>
      <c r="U36" s="15">
        <v>0.6101166922053648</v>
      </c>
      <c r="V36" s="15">
        <v>0.6264836058169994</v>
      </c>
      <c r="W36" s="15">
        <v>0.6373545731161625</v>
      </c>
      <c r="X36" s="15">
        <v>0.5980306594824315</v>
      </c>
      <c r="Y36" s="15">
        <v>0.6214919105378602</v>
      </c>
      <c r="Z36" s="15">
        <v>0.6251412063186356</v>
      </c>
      <c r="AA36" s="15">
        <v>0.6531187676225844</v>
      </c>
      <c r="AB36" s="15">
        <v>0.5568650895322687</v>
      </c>
      <c r="AC36" s="15">
        <v>0.5545681902836163</v>
      </c>
      <c r="AD36" s="15">
        <v>0.519225752595607</v>
      </c>
      <c r="AE36" s="15">
        <v>0.514894579164547</v>
      </c>
      <c r="AF36" s="15">
        <v>0.5936485859990728</v>
      </c>
      <c r="AG36" s="15">
        <v>0.5772165219679032</v>
      </c>
      <c r="AH36" s="15">
        <v>0.5671344680003981</v>
      </c>
      <c r="AI36" s="15">
        <v>0.4976087281422807</v>
      </c>
      <c r="AJ36" s="15">
        <v>0.4918045141113079</v>
      </c>
      <c r="AK36" s="15">
        <v>0.6249184605348989</v>
      </c>
      <c r="AL36" s="15">
        <v>0.5972642825546973</v>
      </c>
      <c r="AM36" s="15">
        <v>0.5399078902295132</v>
      </c>
      <c r="AN36" s="15">
        <v>0.6033107299561229</v>
      </c>
      <c r="AO36" s="15">
        <v>0.5604163668633376</v>
      </c>
      <c r="AP36" s="15">
        <v>0.5178990248117517</v>
      </c>
      <c r="AQ36" s="15">
        <v>0.5160142348754448</v>
      </c>
      <c r="AR36" s="15">
        <v>0.7113413800956502</v>
      </c>
      <c r="AS36" s="15">
        <v>0.6509240246406571</v>
      </c>
      <c r="AT36" s="15">
        <v>0.6029590256560499</v>
      </c>
      <c r="AU36" s="15">
        <v>0.5823068880218295</v>
      </c>
      <c r="AV36" s="15">
        <v>0.5254573365741333</v>
      </c>
      <c r="AW36" s="15">
        <v>0.5495338806177821</v>
      </c>
      <c r="AX36" s="15">
        <v>0.5427088249174139</v>
      </c>
      <c r="AY36" s="15">
        <v>0.4567588932806324</v>
      </c>
      <c r="AZ36" s="15">
        <v>0.4306227106227106</v>
      </c>
      <c r="BA36" s="15">
        <v>0.5280181673111152</v>
      </c>
      <c r="BB36" s="15">
        <v>0.5353418308227115</v>
      </c>
      <c r="BC36" s="15">
        <v>0.4894420982440542</v>
      </c>
      <c r="BD36" s="15">
        <v>0.502852795739825</v>
      </c>
      <c r="BE36" s="15">
        <v>0.5898666042593026</v>
      </c>
      <c r="BF36" s="15">
        <v>0.5874432677760968</v>
      </c>
      <c r="BG36" s="8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</row>
    <row r="37">
      <c r="A37" s="1"/>
      <c r="B37" s="4"/>
      <c r="C37" s="20" t="s">
        <v>85</v>
      </c>
      <c r="D37" s="25">
        <f t="shared" si="0"/>
      </c>
      <c r="E37" s="25">
        <f t="shared" si="2"/>
      </c>
      <c r="F37" s="25">
        <f t="shared" si="4"/>
      </c>
      <c r="G37" s="25">
        <f t="shared" si="6"/>
      </c>
      <c r="H37" s="25">
        <f t="shared" si="8"/>
      </c>
      <c r="I37" s="25">
        <f t="shared" si="10"/>
      </c>
      <c r="J37" s="25">
        <f t="shared" si="12"/>
      </c>
      <c r="K37" s="29">
        <f t="shared" si="14"/>
      </c>
      <c r="M37" s="15">
        <v>0.10370802809739929</v>
      </c>
      <c r="N37" s="15">
        <v>0.10389466696171719</v>
      </c>
      <c r="O37" s="15">
        <v>0.11104767342278048</v>
      </c>
      <c r="P37" s="15">
        <v>0.08279763109941284</v>
      </c>
      <c r="Q37" s="15">
        <v>0.07936609860402995</v>
      </c>
      <c r="R37" s="15">
        <v>0.08823733759466407</v>
      </c>
      <c r="S37" s="15">
        <v>0.09809733514001806</v>
      </c>
      <c r="T37" s="15">
        <v>0.11873615780500629</v>
      </c>
      <c r="U37" s="15">
        <v>0.14105780726421607</v>
      </c>
      <c r="V37" s="15">
        <v>0.14325715834161323</v>
      </c>
      <c r="W37" s="15">
        <v>0.14562376946482908</v>
      </c>
      <c r="X37" s="15">
        <v>0.15344919177354482</v>
      </c>
      <c r="Y37" s="15">
        <v>0.15104703698843291</v>
      </c>
      <c r="Z37" s="15">
        <v>0.14203966740124818</v>
      </c>
      <c r="AA37" s="15">
        <v>0.14462554157210647</v>
      </c>
      <c r="AB37" s="15">
        <v>0.22578073846329036</v>
      </c>
      <c r="AC37" s="15">
        <v>0.14505400947161176</v>
      </c>
      <c r="AD37" s="15">
        <v>0.140893201857359</v>
      </c>
      <c r="AE37" s="15">
        <v>0.17229099542140072</v>
      </c>
      <c r="AF37" s="15">
        <v>0.14649976819656932</v>
      </c>
      <c r="AG37" s="15">
        <v>0.13619223011488205</v>
      </c>
      <c r="AH37" s="15">
        <v>0.14193291529809893</v>
      </c>
      <c r="AI37" s="15">
        <v>0.1619339411149305</v>
      </c>
      <c r="AJ37" s="15">
        <v>0.16820528279136365</v>
      </c>
      <c r="AK37" s="15">
        <v>0.15089248650892487</v>
      </c>
      <c r="AL37" s="15">
        <v>0.13174997448024772</v>
      </c>
      <c r="AM37" s="15">
        <v>0.11707836942869106</v>
      </c>
      <c r="AN37" s="15">
        <v>0.11531711208615876</v>
      </c>
      <c r="AO37" s="15">
        <v>0.11138293279608577</v>
      </c>
      <c r="AP37" s="15">
        <v>0.1137513887174423</v>
      </c>
      <c r="AQ37" s="15">
        <v>0.1255967363944102</v>
      </c>
      <c r="AR37" s="15">
        <v>0.24345251651104532</v>
      </c>
      <c r="AS37" s="15">
        <v>0.30749486652977415</v>
      </c>
      <c r="AT37" s="15">
        <v>0.28943623655463946</v>
      </c>
      <c r="AU37" s="15">
        <v>0.2888582867926453</v>
      </c>
      <c r="AV37" s="15">
        <v>0.27136369451196113</v>
      </c>
      <c r="AW37" s="15">
        <v>0.26941004591623763</v>
      </c>
      <c r="AX37" s="15">
        <v>0.3238949189869435</v>
      </c>
      <c r="AY37" s="15">
        <v>0.4265612648221344</v>
      </c>
      <c r="AZ37" s="15">
        <v>0.3528937728937729</v>
      </c>
      <c r="BA37" s="15">
        <v>0.30448658933284234</v>
      </c>
      <c r="BB37" s="15">
        <v>0.3199037347357162</v>
      </c>
      <c r="BC37" s="15">
        <v>0.3660813514114248</v>
      </c>
      <c r="BD37" s="15">
        <v>0.3813870926841638</v>
      </c>
      <c r="BE37" s="15">
        <v>0.3182775567516967</v>
      </c>
      <c r="BF37" s="15">
        <v>0.3006051437216339</v>
      </c>
      <c r="BG37" s="8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</row>
    <row r="38">
      <c r="A38" s="1"/>
      <c r="B38" s="4"/>
      <c r="C38" s="20" t="s">
        <v>86</v>
      </c>
      <c r="D38" s="25">
        <f t="shared" si="0"/>
      </c>
      <c r="E38" s="25">
        <f t="shared" si="2"/>
      </c>
      <c r="F38" s="25">
        <f t="shared" si="4"/>
      </c>
      <c r="G38" s="25">
        <f t="shared" si="6"/>
      </c>
      <c r="H38" s="25">
        <f t="shared" si="8"/>
      </c>
      <c r="I38" s="25">
        <f t="shared" si="10"/>
      </c>
      <c r="J38" s="25">
        <f t="shared" si="12"/>
      </c>
      <c r="K38" s="29">
        <f t="shared" si="14"/>
      </c>
      <c r="M38" s="15">
        <v>-0.01133688631099226</v>
      </c>
      <c r="N38" s="15">
        <v>0.1826915984362322</v>
      </c>
      <c r="O38" s="15">
        <v>0.32844863133187424</v>
      </c>
      <c r="P38" s="15">
        <v>0.4295910103259769</v>
      </c>
      <c r="Q38" s="15">
        <v>0.48382498362592624</v>
      </c>
      <c r="R38" s="15">
        <v>0.48481900924060306</v>
      </c>
      <c r="S38" s="15">
        <v>0.4577687443541102</v>
      </c>
      <c r="T38" s="15">
        <v>0.45706728700944854</v>
      </c>
      <c r="U38" s="15">
        <v>0.3576035159209928</v>
      </c>
      <c r="V38" s="15">
        <v>0.4179568241351278</v>
      </c>
      <c r="W38" s="15">
        <v>0.4367460175407195</v>
      </c>
      <c r="X38" s="15">
        <v>0.39430446990969115</v>
      </c>
      <c r="Y38" s="15">
        <v>0.4197146660167601</v>
      </c>
      <c r="Z38" s="15">
        <v>0.4405266764199337</v>
      </c>
      <c r="AA38" s="15">
        <v>0.471402700410334</v>
      </c>
      <c r="AB38" s="15">
        <v>0.3014490278133629</v>
      </c>
      <c r="AC38" s="15">
        <v>0.31176501889001224</v>
      </c>
      <c r="AD38" s="15">
        <v>0.3642719257056399</v>
      </c>
      <c r="AE38" s="15">
        <v>0.33859024362670287</v>
      </c>
      <c r="AF38" s="15">
        <v>0.44313089167053005</v>
      </c>
      <c r="AG38" s="15">
        <v>0.44742611593440323</v>
      </c>
      <c r="AH38" s="15">
        <v>0.41511562323745066</v>
      </c>
      <c r="AI38" s="15">
        <v>0.35674787027350174</v>
      </c>
      <c r="AJ38" s="15">
        <v>0.3293643317381966</v>
      </c>
      <c r="AK38" s="15">
        <v>0.5923026744944553</v>
      </c>
      <c r="AL38" s="15">
        <v>0.5044404368981592</v>
      </c>
      <c r="AM38" s="15">
        <v>0.4567426635709664</v>
      </c>
      <c r="AN38" s="15">
        <v>0.5126047068209014</v>
      </c>
      <c r="AO38" s="15">
        <v>0.47114692761548427</v>
      </c>
      <c r="AP38" s="15">
        <v>0.43309467966917664</v>
      </c>
      <c r="AQ38" s="15">
        <v>0.403610797673813</v>
      </c>
      <c r="AR38" s="15">
        <v>0.4836028239580961</v>
      </c>
      <c r="AS38" s="15">
        <v>0.3571184120465435</v>
      </c>
      <c r="AT38" s="15">
        <v>0.33752563512325784</v>
      </c>
      <c r="AU38" s="15">
        <v>0.3260908372223497</v>
      </c>
      <c r="AV38" s="15">
        <v>0.2623129077651273</v>
      </c>
      <c r="AW38" s="15">
        <v>0.29215945457075276</v>
      </c>
      <c r="AX38" s="15">
        <v>0.2407844371034555</v>
      </c>
      <c r="AY38" s="15">
        <v>-0.001</v>
      </c>
      <c r="AZ38" s="15">
        <v>0.11787545787545788</v>
      </c>
      <c r="BA38" s="15">
        <v>0.2528693303872829</v>
      </c>
      <c r="BB38" s="15">
        <v>0.25082449416169</v>
      </c>
      <c r="BC38" s="15">
        <v>0.1253611913758613</v>
      </c>
      <c r="BD38" s="15">
        <v>0.13503233168505135</v>
      </c>
      <c r="BE38" s="15">
        <v>0.2741633512754505</v>
      </c>
      <c r="BF38" s="15">
        <v>0.286535552193646</v>
      </c>
      <c r="BG38" s="8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</row>
    <row r="39">
      <c r="A39" s="1"/>
      <c r="B39" s="4"/>
      <c r="C39" s="20" t="s">
        <v>87</v>
      </c>
      <c r="D39" s="25">
        <f t="shared" si="0"/>
      </c>
      <c r="E39" s="25">
        <f t="shared" si="2"/>
      </c>
      <c r="F39" s="25">
        <f t="shared" si="4"/>
      </c>
      <c r="G39" s="25">
        <f t="shared" si="6"/>
      </c>
      <c r="H39" s="25">
        <f t="shared" si="8"/>
      </c>
      <c r="I39" s="25">
        <f t="shared" si="10"/>
      </c>
      <c r="J39" s="25">
        <f t="shared" si="12"/>
      </c>
      <c r="K39" s="29">
        <f t="shared" si="14"/>
      </c>
      <c r="M39" s="15">
        <v>0.23621024086175402</v>
      </c>
      <c r="N39" s="15">
        <v>0.2409640775982887</v>
      </c>
      <c r="O39" s="15">
        <v>0.2983791670631522</v>
      </c>
      <c r="P39" s="15">
        <v>0.4540519335897955</v>
      </c>
      <c r="Q39" s="15">
        <v>0.4853403880976537</v>
      </c>
      <c r="R39" s="15">
        <v>0.49258667407767665</v>
      </c>
      <c r="S39" s="15">
        <v>0.4733231707317073</v>
      </c>
      <c r="T39" s="15">
        <v>0.43641752043466486</v>
      </c>
      <c r="U39" s="15">
        <v>0.40276491488036104</v>
      </c>
      <c r="V39" s="15">
        <v>0.4414596694065577</v>
      </c>
      <c r="W39" s="15">
        <v>0.4550026848040093</v>
      </c>
      <c r="X39" s="15">
        <v>0.40601047279350383</v>
      </c>
      <c r="Y39" s="15">
        <v>0.43621229448266813</v>
      </c>
      <c r="Z39" s="15">
        <v>0.45113798403674144</v>
      </c>
      <c r="AA39" s="15">
        <v>0.48185590170322995</v>
      </c>
      <c r="AB39" s="15">
        <v>0.3439234776667521</v>
      </c>
      <c r="AC39" s="15">
        <v>0.37700207524078116</v>
      </c>
      <c r="AD39" s="15">
        <v>0.37762821516147543</v>
      </c>
      <c r="AE39" s="15">
        <v>0.33760104007687525</v>
      </c>
      <c r="AF39" s="15">
        <v>0.44313089167053005</v>
      </c>
      <c r="AG39" s="15">
        <v>0.44742611593440323</v>
      </c>
      <c r="AH39" s="15">
        <v>0.41511562323745066</v>
      </c>
      <c r="AI39" s="15">
        <v>0.35674787027350174</v>
      </c>
      <c r="AJ39" s="15">
        <v>0.3293643317381966</v>
      </c>
      <c r="AK39" s="15">
        <v>0.5923026744944553</v>
      </c>
      <c r="AL39" s="15">
        <v>0.5044404368981592</v>
      </c>
      <c r="AM39" s="15">
        <v>0.4567426635709664</v>
      </c>
      <c r="AN39" s="15">
        <v>0.5126047068209014</v>
      </c>
      <c r="AO39" s="15">
        <v>0.47114692761548427</v>
      </c>
      <c r="AP39" s="15">
        <v>0.43309467966917664</v>
      </c>
      <c r="AQ39" s="15">
        <v>0.403610797673813</v>
      </c>
      <c r="AR39" s="15">
        <v>0.4836028239580961</v>
      </c>
      <c r="AS39" s="15">
        <v>0.3571184120465435</v>
      </c>
      <c r="AT39" s="15">
        <v>0.33752563512325784</v>
      </c>
      <c r="AU39" s="15">
        <v>0.3260908372223497</v>
      </c>
      <c r="AV39" s="15">
        <v>0.2623129077651273</v>
      </c>
      <c r="AW39" s="15">
        <v>0.29215945457075276</v>
      </c>
      <c r="AX39" s="15">
        <v>0.2407844371034555</v>
      </c>
      <c r="AY39" s="15">
        <v>-0.001</v>
      </c>
      <c r="AZ39" s="15">
        <v>0.11787545787545788</v>
      </c>
      <c r="BA39" s="15">
        <v>0.2528693303872829</v>
      </c>
      <c r="BB39" s="15">
        <v>0.25082449416169</v>
      </c>
      <c r="BC39" s="15">
        <v>0.1253611913758613</v>
      </c>
      <c r="BD39" s="15">
        <v>0.13503233168505135</v>
      </c>
      <c r="BE39" s="15">
        <v>0.2741633512754505</v>
      </c>
      <c r="BF39" s="15">
        <v>0.286535552193646</v>
      </c>
      <c r="BG39" s="8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</row>
    <row r="40">
      <c r="A40" s="1"/>
      <c r="B40" s="4"/>
      <c r="C40" s="20" t="s">
        <v>88</v>
      </c>
      <c r="D40" s="25">
        <f t="shared" si="0"/>
      </c>
      <c r="E40" s="25">
        <f t="shared" si="2"/>
      </c>
      <c r="F40" s="25">
        <f t="shared" si="4"/>
      </c>
      <c r="G40" s="25">
        <f t="shared" si="6"/>
      </c>
      <c r="H40" s="25">
        <f t="shared" si="8"/>
      </c>
      <c r="I40" s="25">
        <f t="shared" si="10"/>
      </c>
      <c r="J40" s="25">
        <f t="shared" si="12"/>
      </c>
      <c r="K40" s="29">
        <f t="shared" si="14"/>
      </c>
      <c r="M40" s="15">
        <v>-0.01133688631099226</v>
      </c>
      <c r="N40" s="15">
        <v>0.1826915984362322</v>
      </c>
      <c r="O40" s="15">
        <v>0.32844863133187424</v>
      </c>
      <c r="P40" s="15">
        <v>0.4295910103259769</v>
      </c>
      <c r="Q40" s="15">
        <v>0.48382498362592624</v>
      </c>
      <c r="R40" s="15">
        <v>0.48481900924060306</v>
      </c>
      <c r="S40" s="15">
        <v>0.4577687443541102</v>
      </c>
      <c r="T40" s="15">
        <v>0.45706728700944854</v>
      </c>
      <c r="U40" s="15">
        <v>0.3576035159209928</v>
      </c>
      <c r="V40" s="15">
        <v>0.4179568241351278</v>
      </c>
      <c r="W40" s="15">
        <v>0.4367460175407195</v>
      </c>
      <c r="X40" s="15">
        <v>0.39430446990969115</v>
      </c>
      <c r="Y40" s="15">
        <v>0.4197146660167601</v>
      </c>
      <c r="Z40" s="15">
        <v>0.4405266764199337</v>
      </c>
      <c r="AA40" s="15">
        <v>0.471402700410334</v>
      </c>
      <c r="AB40" s="15">
        <v>0.3014490278133629</v>
      </c>
      <c r="AC40" s="15">
        <v>0.31176501889001224</v>
      </c>
      <c r="AD40" s="15">
        <v>0.3642719257056399</v>
      </c>
      <c r="AE40" s="15">
        <v>0.33859024362670287</v>
      </c>
      <c r="AF40" s="15">
        <v>0.44313089167053005</v>
      </c>
      <c r="AG40" s="15">
        <v>0.44742611593440323</v>
      </c>
      <c r="AH40" s="15">
        <v>0.41511562323745066</v>
      </c>
      <c r="AI40" s="15">
        <v>0.35674787027350174</v>
      </c>
      <c r="AJ40" s="15">
        <v>0.3293643317381966</v>
      </c>
      <c r="AK40" s="15">
        <v>0.5923026744944553</v>
      </c>
      <c r="AL40" s="15">
        <v>0.5044404368981592</v>
      </c>
      <c r="AM40" s="15">
        <v>0.4567426635709664</v>
      </c>
      <c r="AN40" s="15">
        <v>0.5126047068209014</v>
      </c>
      <c r="AO40" s="15">
        <v>0.47114692761548427</v>
      </c>
      <c r="AP40" s="15">
        <v>0.43309467966917664</v>
      </c>
      <c r="AQ40" s="15">
        <v>0.403610797673813</v>
      </c>
      <c r="AR40" s="15">
        <v>0.4836028239580961</v>
      </c>
      <c r="AS40" s="15">
        <v>0.3571184120465435</v>
      </c>
      <c r="AT40" s="15">
        <v>0.33752563512325784</v>
      </c>
      <c r="AU40" s="15">
        <v>0.3260908372223497</v>
      </c>
      <c r="AV40" s="15">
        <v>0.2623129077651273</v>
      </c>
      <c r="AW40" s="15">
        <v>0.29215945457075276</v>
      </c>
      <c r="AX40" s="15">
        <v>0.2407844371034555</v>
      </c>
      <c r="AY40" s="15">
        <v>-0.001</v>
      </c>
      <c r="AZ40" s="15">
        <v>0.11787545787545788</v>
      </c>
      <c r="BA40" s="15">
        <v>0.2528693303872829</v>
      </c>
      <c r="BB40" s="15">
        <v>0.25082449416169</v>
      </c>
      <c r="BC40" s="15">
        <v>0.1253611913758613</v>
      </c>
      <c r="BD40" s="15">
        <v>0.13503233168505135</v>
      </c>
      <c r="BE40" s="15">
        <v>0.2741633512754505</v>
      </c>
      <c r="BF40" s="15">
        <v>0.286535552193646</v>
      </c>
      <c r="BG40" s="8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>
      <c r="A41" s="1"/>
      <c r="B41" s="4"/>
      <c r="C41" s="20" t="s">
        <v>89</v>
      </c>
      <c r="D41" s="25">
        <f t="shared" si="0"/>
      </c>
      <c r="E41" s="25">
        <f t="shared" si="2"/>
      </c>
      <c r="F41" s="25">
        <f t="shared" si="4"/>
      </c>
      <c r="G41" s="25">
        <f t="shared" si="6"/>
      </c>
      <c r="H41" s="25">
        <f t="shared" si="8"/>
      </c>
      <c r="I41" s="25">
        <f t="shared" si="10"/>
      </c>
      <c r="J41" s="25">
        <f t="shared" si="12"/>
      </c>
      <c r="K41" s="29">
        <f t="shared" si="14"/>
      </c>
      <c r="M41" s="15">
        <v>0.23621024086175402</v>
      </c>
      <c r="N41" s="15">
        <v>0.2409640775982887</v>
      </c>
      <c r="O41" s="15">
        <v>0.2983791670631522</v>
      </c>
      <c r="P41" s="15">
        <v>0.4540519335897955</v>
      </c>
      <c r="Q41" s="15">
        <v>0.4853403880976537</v>
      </c>
      <c r="R41" s="15">
        <v>0.49258667407767665</v>
      </c>
      <c r="S41" s="15">
        <v>0.4733231707317073</v>
      </c>
      <c r="T41" s="15">
        <v>0.43641752043466486</v>
      </c>
      <c r="U41" s="15">
        <v>0.40276491488036104</v>
      </c>
      <c r="V41" s="15">
        <v>0.4414596694065577</v>
      </c>
      <c r="W41" s="15">
        <v>0.4550026848040093</v>
      </c>
      <c r="X41" s="15">
        <v>0.40601047279350383</v>
      </c>
      <c r="Y41" s="15">
        <v>0.43621229448266813</v>
      </c>
      <c r="Z41" s="15">
        <v>0.45113798403674144</v>
      </c>
      <c r="AA41" s="15">
        <v>0.48185590170322995</v>
      </c>
      <c r="AB41" s="15">
        <v>0.3439234776667521</v>
      </c>
      <c r="AC41" s="15">
        <v>0.37700207524078116</v>
      </c>
      <c r="AD41" s="15">
        <v>0.37762821516147543</v>
      </c>
      <c r="AE41" s="15">
        <v>0.33760104007687525</v>
      </c>
      <c r="AF41" s="15">
        <v>0.44313089167053005</v>
      </c>
      <c r="AG41" s="15">
        <v>0.44742611593440323</v>
      </c>
      <c r="AH41" s="15">
        <v>0.41511562323745066</v>
      </c>
      <c r="AI41" s="15">
        <v>0.35674787027350174</v>
      </c>
      <c r="AJ41" s="15">
        <v>0.3293643317381966</v>
      </c>
      <c r="AK41" s="15">
        <v>0.5923026744944553</v>
      </c>
      <c r="AL41" s="15">
        <v>0.5044404368981592</v>
      </c>
      <c r="AM41" s="15">
        <v>0.4567426635709664</v>
      </c>
      <c r="AN41" s="15">
        <v>0.5126047068209014</v>
      </c>
      <c r="AO41" s="15">
        <v>0.47114692761548427</v>
      </c>
      <c r="AP41" s="15">
        <v>0.43309467966917664</v>
      </c>
      <c r="AQ41" s="15">
        <v>0.403610797673813</v>
      </c>
      <c r="AR41" s="15">
        <v>0.4836028239580961</v>
      </c>
      <c r="AS41" s="15">
        <v>0.3571184120465435</v>
      </c>
      <c r="AT41" s="15">
        <v>0.33752563512325784</v>
      </c>
      <c r="AU41" s="15">
        <v>0.3260908372223497</v>
      </c>
      <c r="AV41" s="15">
        <v>0.2623129077651273</v>
      </c>
      <c r="AW41" s="15">
        <v>0.29215945457075276</v>
      </c>
      <c r="AX41" s="15">
        <v>0.2407844371034555</v>
      </c>
      <c r="AY41" s="15">
        <v>-0.001</v>
      </c>
      <c r="AZ41" s="15">
        <v>0.11787545787545788</v>
      </c>
      <c r="BA41" s="15">
        <v>0.2528693303872829</v>
      </c>
      <c r="BB41" s="15">
        <v>0.25082449416169</v>
      </c>
      <c r="BC41" s="15">
        <v>0.1253611913758613</v>
      </c>
      <c r="BD41" s="15">
        <v>0.13503233168505135</v>
      </c>
      <c r="BE41" s="15">
        <v>0.2741633512754505</v>
      </c>
      <c r="BF41" s="15">
        <v>0.286535552193646</v>
      </c>
      <c r="BG41" s="8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>
      <c r="A42" s="1"/>
      <c r="B42" s="4"/>
      <c r="C42" s="20" t="s">
        <v>90</v>
      </c>
      <c r="D42" s="25">
        <f t="shared" si="0"/>
      </c>
      <c r="E42" s="25">
        <f t="shared" si="2"/>
      </c>
      <c r="F42" s="25">
        <f t="shared" si="4"/>
      </c>
      <c r="G42" s="25">
        <f t="shared" si="6"/>
      </c>
      <c r="H42" s="25">
        <f t="shared" si="8"/>
      </c>
      <c r="I42" s="25">
        <f t="shared" si="10"/>
      </c>
      <c r="J42" s="25">
        <f t="shared" si="12"/>
      </c>
      <c r="K42" s="29">
        <f t="shared" si="14"/>
      </c>
      <c r="M42" s="15">
        <v>-0.19873448710947064</v>
      </c>
      <c r="N42" s="15">
        <v>0.037987755403112784</v>
      </c>
      <c r="O42" s="15">
        <v>0.15196498239604148</v>
      </c>
      <c r="P42" s="15">
        <v>0.30364193156509417</v>
      </c>
      <c r="Q42" s="15">
        <v>0.3492108338577318</v>
      </c>
      <c r="R42" s="15">
        <v>0.3569235044813451</v>
      </c>
      <c r="S42" s="15">
        <v>0.3516260162601626</v>
      </c>
      <c r="T42" s="15">
        <v>0.34948455250872357</v>
      </c>
      <c r="U42" s="15">
        <v>0.2520922087325509</v>
      </c>
      <c r="V42" s="15">
        <v>0.27666877427513326</v>
      </c>
      <c r="W42" s="15">
        <v>0.30465366028279933</v>
      </c>
      <c r="X42" s="15">
        <v>0.2654815208317523</v>
      </c>
      <c r="Y42" s="15">
        <v>0.3005380476556495</v>
      </c>
      <c r="Z42" s="15">
        <v>0.3453212096520306</v>
      </c>
      <c r="AA42" s="15">
        <v>0.37058432478279807</v>
      </c>
      <c r="AB42" s="15">
        <v>0.16639621943234548</v>
      </c>
      <c r="AC42" s="15">
        <v>0.19576438035438729</v>
      </c>
      <c r="AD42" s="15">
        <v>0.24568268377941252</v>
      </c>
      <c r="AE42" s="15">
        <v>0.20705443445819907</v>
      </c>
      <c r="AF42" s="15">
        <v>0.33122134652037294</v>
      </c>
      <c r="AG42" s="15">
        <v>0.313250898886258</v>
      </c>
      <c r="AH42" s="15">
        <v>0.26080753790517897</v>
      </c>
      <c r="AI42" s="15">
        <v>0.18203557016888358</v>
      </c>
      <c r="AJ42" s="15">
        <v>0.17370662044538226</v>
      </c>
      <c r="AK42" s="15">
        <v>0.4959675028168179</v>
      </c>
      <c r="AL42" s="15">
        <v>0.39603252917758347</v>
      </c>
      <c r="AM42" s="15">
        <v>0.34990294218399115</v>
      </c>
      <c r="AN42" s="15"/>
      <c r="AO42" s="15"/>
      <c r="AP42" s="15">
        <v>0.34847549685224044</v>
      </c>
      <c r="AQ42" s="15">
        <v>0.31438243208054856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8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</row>
    <row r="43">
      <c r="A43" s="1"/>
      <c r="B43" s="4"/>
      <c r="C43" s="20" t="s">
        <v>91</v>
      </c>
      <c r="D43" s="25">
        <f t="shared" si="0"/>
      </c>
      <c r="E43" s="25">
        <f t="shared" si="2"/>
      </c>
      <c r="F43" s="25">
        <f t="shared" si="4"/>
      </c>
      <c r="G43" s="25">
        <f t="shared" si="6"/>
      </c>
      <c r="H43" s="25">
        <f t="shared" si="8"/>
      </c>
      <c r="I43" s="25">
        <f t="shared" si="10"/>
      </c>
      <c r="J43" s="25">
        <f t="shared" si="12"/>
      </c>
      <c r="K43" s="29">
        <f t="shared" si="14"/>
      </c>
      <c r="M43" s="15">
        <v>-0.0886612304853016</v>
      </c>
      <c r="N43" s="15">
        <v>0.001</v>
      </c>
      <c r="O43" s="15">
        <v>0.03704760998509214</v>
      </c>
      <c r="P43" s="15">
        <v>0.2794340959708443</v>
      </c>
      <c r="Q43" s="15">
        <v>0.30662539972003544</v>
      </c>
      <c r="R43" s="15">
        <v>0.31165149725561037</v>
      </c>
      <c r="S43" s="15">
        <v>0.32808265582655827</v>
      </c>
      <c r="T43" s="15">
        <v>0.293717435987317</v>
      </c>
      <c r="U43" s="15">
        <v>0.2505093707377035</v>
      </c>
      <c r="V43" s="15">
        <v>0.2593442326799747</v>
      </c>
      <c r="W43" s="15">
        <v>0.2799713620905674</v>
      </c>
      <c r="X43" s="15">
        <v>0.2377437960081961</v>
      </c>
      <c r="Y43" s="15">
        <v>0.2744230516863201</v>
      </c>
      <c r="Z43" s="15">
        <v>0.3236541417433656</v>
      </c>
      <c r="AA43" s="15">
        <v>0.35733443367031154</v>
      </c>
      <c r="AB43" s="15">
        <v>0.16915762803541434</v>
      </c>
      <c r="AC43" s="15">
        <v>0.25711701165327516</v>
      </c>
      <c r="AD43" s="15">
        <v>0.22186570668336203</v>
      </c>
      <c r="AE43" s="15">
        <v>0.1754281838222825</v>
      </c>
      <c r="AF43" s="15">
        <v>0.31138927522794</v>
      </c>
      <c r="AG43" s="15">
        <v>0.2961209038557105</v>
      </c>
      <c r="AH43" s="15">
        <v>0.2500912378487774</v>
      </c>
      <c r="AI43" s="15">
        <v>0.16447466746375727</v>
      </c>
      <c r="AJ43" s="15">
        <v>0.09246768906138136</v>
      </c>
      <c r="AK43" s="15">
        <v>0.31145110597165393</v>
      </c>
      <c r="AL43" s="15">
        <v>0.34567355132872846</v>
      </c>
      <c r="AM43" s="15">
        <v>0.3252007764625281</v>
      </c>
      <c r="AN43" s="15">
        <v>0.3943757479058636</v>
      </c>
      <c r="AO43" s="15">
        <v>0.36230632704945553</v>
      </c>
      <c r="AP43" s="15">
        <v>0.3241575114183434</v>
      </c>
      <c r="AQ43" s="15">
        <v>0.2939848971443451</v>
      </c>
      <c r="AR43" s="15">
        <v>0.3862445912092917</v>
      </c>
      <c r="AS43" s="15">
        <v>0.2547912388774812</v>
      </c>
      <c r="AT43" s="15">
        <v>0.22598669066253715</v>
      </c>
      <c r="AU43" s="15">
        <v>0.21888149338229668</v>
      </c>
      <c r="AV43" s="15">
        <v>0.1782333375975438</v>
      </c>
      <c r="AW43" s="15">
        <v>0.20676220954501182</v>
      </c>
      <c r="AX43" s="15">
        <v>0.12893922709873631</v>
      </c>
      <c r="AY43" s="15">
        <v>-0.10695652173913044</v>
      </c>
      <c r="AZ43" s="15">
        <v>-0.0441025641025641</v>
      </c>
      <c r="BA43" s="15">
        <v>0.1536856318664457</v>
      </c>
      <c r="BB43" s="15">
        <v>0.12362955700151529</v>
      </c>
      <c r="BC43" s="15">
        <v>0.0316737052678373</v>
      </c>
      <c r="BD43" s="15">
        <v>0.037530112843920375</v>
      </c>
      <c r="BE43" s="15">
        <v>0.21425228176924876</v>
      </c>
      <c r="BF43" s="15">
        <v>0.22571860816944025</v>
      </c>
      <c r="BG43" s="8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</row>
    <row r="44">
      <c r="A44" s="1"/>
      <c r="B44" s="4"/>
      <c r="C44" s="20" t="s">
        <v>92</v>
      </c>
      <c r="D44" s="25">
        <f t="shared" si="0"/>
      </c>
      <c r="E44" s="25">
        <f t="shared" si="2"/>
      </c>
      <c r="F44" s="25">
        <f t="shared" si="4"/>
      </c>
      <c r="G44" s="25">
        <f t="shared" si="6"/>
      </c>
      <c r="H44" s="25">
        <f t="shared" si="8"/>
      </c>
      <c r="I44" s="25">
        <f t="shared" si="10"/>
      </c>
      <c r="J44" s="25">
        <f t="shared" si="12"/>
      </c>
      <c r="K44" s="29">
        <f t="shared" si="14"/>
      </c>
      <c r="M44" s="15">
        <v>-0.22562663603321972</v>
      </c>
      <c r="N44" s="15">
        <v>0.0056244006786162135</v>
      </c>
      <c r="O44" s="15">
        <v>0.12172106448441018</v>
      </c>
      <c r="P44" s="15">
        <v>0.2803705203482486</v>
      </c>
      <c r="Q44" s="15">
        <v>0.32664671812192586</v>
      </c>
      <c r="R44" s="15">
        <v>0.3343847703744876</v>
      </c>
      <c r="S44" s="15">
        <v>0.32953647244805784</v>
      </c>
      <c r="T44" s="15">
        <v>0.3275441755230159</v>
      </c>
      <c r="U44" s="15">
        <v>0.2264300267735363</v>
      </c>
      <c r="V44" s="15">
        <v>0.2605907325444856</v>
      </c>
      <c r="W44" s="15">
        <v>0.28373008770359764</v>
      </c>
      <c r="X44" s="15">
        <v>0.2419177354481293</v>
      </c>
      <c r="Y44" s="15">
        <v>0.27869743724339624</v>
      </c>
      <c r="Z44" s="15">
        <v>0.3282283005240838</v>
      </c>
      <c r="AA44" s="15">
        <v>0.3650826398918002</v>
      </c>
      <c r="AB44" s="15">
        <v>0.15762803541435363</v>
      </c>
      <c r="AC44" s="15">
        <v>0.18895333368807535</v>
      </c>
      <c r="AD44" s="15">
        <v>0.23910888506286848</v>
      </c>
      <c r="AE44" s="15">
        <v>0.19976259114804137</v>
      </c>
      <c r="AF44" s="15">
        <v>0.3247823623345181</v>
      </c>
      <c r="AG44" s="15">
        <v>0.30451050893039844</v>
      </c>
      <c r="AH44" s="15">
        <v>0.2469062074914568</v>
      </c>
      <c r="AI44" s="15">
        <v>0.1570766701539381</v>
      </c>
      <c r="AJ44" s="15">
        <v>0.08225630204604545</v>
      </c>
      <c r="AK44" s="15">
        <v>0.4489414694894147</v>
      </c>
      <c r="AL44" s="15">
        <v>0.3820477049236109</v>
      </c>
      <c r="AM44" s="15">
        <v>0.34777147642066</v>
      </c>
      <c r="AN44" s="15">
        <v>0.4251695253290786</v>
      </c>
      <c r="AO44" s="15">
        <v>0.380582337986281</v>
      </c>
      <c r="AP44" s="15">
        <v>0.34798173065053695</v>
      </c>
      <c r="AQ44" s="15">
        <v>0.31273326968145126</v>
      </c>
      <c r="AR44" s="15">
        <v>0.401958551582783</v>
      </c>
      <c r="AS44" s="15">
        <v>0.2684804928131417</v>
      </c>
      <c r="AT44" s="15">
        <v>0.24998953668438456</v>
      </c>
      <c r="AU44" s="15">
        <v>0.25152372937546225</v>
      </c>
      <c r="AV44" s="15">
        <v>0.18645260330049893</v>
      </c>
      <c r="AW44" s="15">
        <v>0.21879782941422013</v>
      </c>
      <c r="AX44" s="15">
        <v>0.15090975827172146</v>
      </c>
      <c r="AY44" s="15">
        <v>-0.13802371541501976</v>
      </c>
      <c r="AZ44" s="15">
        <v>-0.003956043956043956</v>
      </c>
      <c r="BA44" s="15">
        <v>0.18302338427545572</v>
      </c>
      <c r="BB44" s="15">
        <v>0.15901595507621</v>
      </c>
      <c r="BC44" s="15">
        <v>0.03367414981106913</v>
      </c>
      <c r="BD44" s="15">
        <v>0.05109674147331051</v>
      </c>
      <c r="BE44" s="15">
        <v>0.21682658553709339</v>
      </c>
      <c r="BF44" s="15">
        <v>0.2254160363086233</v>
      </c>
      <c r="BG44" s="8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</row>
    <row r="45">
      <c r="A45" s="1"/>
      <c r="B45" s="4"/>
      <c r="C45" s="20" t="s">
        <v>93</v>
      </c>
      <c r="D45" s="25">
        <f t="shared" si="0"/>
      </c>
      <c r="E45" s="25">
        <f t="shared" si="2"/>
      </c>
      <c r="F45" s="25">
        <f t="shared" si="4"/>
      </c>
      <c r="G45" s="25">
        <f t="shared" si="6"/>
      </c>
      <c r="H45" s="25">
        <f t="shared" si="8"/>
      </c>
      <c r="I45" s="25">
        <f t="shared" si="10"/>
      </c>
      <c r="J45" s="25">
        <f t="shared" si="12"/>
      </c>
      <c r="K45" s="29">
        <f t="shared" si="14"/>
      </c>
      <c r="M45" s="15">
        <v>0.021920491139526564</v>
      </c>
      <c r="N45" s="15">
        <v>0.06389687984067272</v>
      </c>
      <c r="O45" s="15">
        <v>0.09165160021568813</v>
      </c>
      <c r="P45" s="15">
        <v>0.3048314436120672</v>
      </c>
      <c r="Q45" s="15">
        <v>0.3281621225936533</v>
      </c>
      <c r="R45" s="15">
        <v>0.3421524352115612</v>
      </c>
      <c r="S45" s="15">
        <v>0.3450908988256549</v>
      </c>
      <c r="T45" s="15">
        <v>0.30689440894823217</v>
      </c>
      <c r="U45" s="15">
        <v>0.2715914257329045</v>
      </c>
      <c r="V45" s="15">
        <v>0.28409357781591543</v>
      </c>
      <c r="W45" s="15">
        <v>0.3019867549668874</v>
      </c>
      <c r="X45" s="15">
        <v>0.253623738331942</v>
      </c>
      <c r="Y45" s="15">
        <v>0.29519506570930426</v>
      </c>
      <c r="Z45" s="15">
        <v>0.3388396081408915</v>
      </c>
      <c r="AA45" s="15">
        <v>0.37553584118469613</v>
      </c>
      <c r="AB45" s="15">
        <v>0.20010248526774277</v>
      </c>
      <c r="AC45" s="15">
        <v>0.25419039003884425</v>
      </c>
      <c r="AD45" s="15">
        <v>0.25246517451870404</v>
      </c>
      <c r="AE45" s="15">
        <v>0.19877338759821378</v>
      </c>
      <c r="AF45" s="15">
        <v>0.3247823623345181</v>
      </c>
      <c r="AG45" s="15">
        <v>0.30451050893039844</v>
      </c>
      <c r="AH45" s="15">
        <v>0.2469062074914568</v>
      </c>
      <c r="AI45" s="15">
        <v>0.1570766701539381</v>
      </c>
      <c r="AJ45" s="15">
        <v>0.08225630204604545</v>
      </c>
      <c r="AK45" s="15">
        <v>0.4489414694894147</v>
      </c>
      <c r="AL45" s="15">
        <v>0.3820477049236109</v>
      </c>
      <c r="AM45" s="15">
        <v>0.34777147642066</v>
      </c>
      <c r="AN45" s="15">
        <v>0.4251695253290786</v>
      </c>
      <c r="AO45" s="15">
        <v>0.380582337986281</v>
      </c>
      <c r="AP45" s="15">
        <v>0.34798173065053695</v>
      </c>
      <c r="AQ45" s="15">
        <v>0.31273326968145126</v>
      </c>
      <c r="AR45" s="15">
        <v>0.401958551582783</v>
      </c>
      <c r="AS45" s="15">
        <v>0.2684804928131417</v>
      </c>
      <c r="AT45" s="15">
        <v>0.24998953668438456</v>
      </c>
      <c r="AU45" s="15">
        <v>0.25152372937546225</v>
      </c>
      <c r="AV45" s="15">
        <v>0.18645260330049893</v>
      </c>
      <c r="AW45" s="15">
        <v>0.21879782941422013</v>
      </c>
      <c r="AX45" s="15">
        <v>0.15090975827172146</v>
      </c>
      <c r="AY45" s="15">
        <v>-0.13802371541501976</v>
      </c>
      <c r="AZ45" s="15">
        <v>-0.003956043956043956</v>
      </c>
      <c r="BA45" s="15">
        <v>0.18302338427545572</v>
      </c>
      <c r="BB45" s="15">
        <v>0.15901595507621</v>
      </c>
      <c r="BC45" s="15">
        <v>0.03367414981106913</v>
      </c>
      <c r="BD45" s="15">
        <v>0.05109674147331051</v>
      </c>
      <c r="BE45" s="15">
        <v>0.21682658553709339</v>
      </c>
      <c r="BF45" s="15">
        <v>0.2254160363086233</v>
      </c>
      <c r="BG45" s="8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</row>
    <row r="46">
      <c r="A46" s="1"/>
      <c r="B46" s="4"/>
      <c r="C46" s="20" t="s">
        <v>94</v>
      </c>
      <c r="D46" s="25">
        <f t="shared" si="0"/>
      </c>
      <c r="E46" s="25">
        <f t="shared" si="2"/>
      </c>
      <c r="F46" s="25">
        <f t="shared" si="4"/>
      </c>
      <c r="G46" s="25">
        <f t="shared" si="6"/>
      </c>
      <c r="H46" s="25">
        <f t="shared" si="8"/>
      </c>
      <c r="I46" s="25">
        <f t="shared" si="10"/>
      </c>
      <c r="J46" s="25">
        <f t="shared" si="12"/>
      </c>
      <c r="K46" s="29">
        <f t="shared" si="14"/>
      </c>
      <c r="M46" s="15">
        <v>-0.21110713545884258</v>
      </c>
      <c r="N46" s="15">
        <v>0.014051781367559194</v>
      </c>
      <c r="O46" s="15">
        <v>0.1231959907380975</v>
      </c>
      <c r="P46" s="15">
        <v>0.2746380846325167</v>
      </c>
      <c r="Q46" s="15">
        <v>0.3220619774744115</v>
      </c>
      <c r="R46" s="15">
        <v>0.3343013965121934</v>
      </c>
      <c r="S46" s="15">
        <v>0.32911303071364045</v>
      </c>
      <c r="T46" s="15">
        <v>0.3242778158410478</v>
      </c>
      <c r="U46" s="15">
        <v>0.2178254500143129</v>
      </c>
      <c r="V46" s="15">
        <v>0.2567428416583868</v>
      </c>
      <c r="W46" s="15">
        <v>0.28281725434043314</v>
      </c>
      <c r="X46" s="15">
        <v>0.2392615921681718</v>
      </c>
      <c r="Y46" s="15">
        <v>0.2788286683789205</v>
      </c>
      <c r="Z46" s="15">
        <v>0.3292838756273264</v>
      </c>
      <c r="AA46" s="15">
        <v>0.3678105586502533</v>
      </c>
      <c r="AB46" s="15">
        <v>0.16238221311242065</v>
      </c>
      <c r="AC46" s="15">
        <v>0.20449103389559942</v>
      </c>
      <c r="AD46" s="15">
        <v>0.23910888506286848</v>
      </c>
      <c r="AE46" s="15">
        <v>0.19976259114804137</v>
      </c>
      <c r="AF46" s="15">
        <v>0.3247823623345181</v>
      </c>
      <c r="AG46" s="15">
        <v>0.30451050893039844</v>
      </c>
      <c r="AH46" s="15">
        <v>0.2469062074914568</v>
      </c>
      <c r="AI46" s="15">
        <v>0.1570766701539381</v>
      </c>
      <c r="AJ46" s="15">
        <v>0.08225630204604545</v>
      </c>
      <c r="AK46" s="15">
        <v>0.4489414694894147</v>
      </c>
      <c r="AL46" s="15">
        <v>0.3820477049236109</v>
      </c>
      <c r="AM46" s="15">
        <v>0.34777147642066</v>
      </c>
      <c r="AN46" s="15">
        <v>0.4251695253290786</v>
      </c>
      <c r="AO46" s="15">
        <v>0.380582337986281</v>
      </c>
      <c r="AP46" s="15">
        <v>0.34798173065053695</v>
      </c>
      <c r="AQ46" s="15">
        <v>0.31273326968145126</v>
      </c>
      <c r="AR46" s="15">
        <v>0.401958551582783</v>
      </c>
      <c r="AS46" s="15">
        <v>0.2684804928131417</v>
      </c>
      <c r="AT46" s="15">
        <v>0.24998953668438456</v>
      </c>
      <c r="AU46" s="15">
        <v>0.25152372937546225</v>
      </c>
      <c r="AV46" s="15">
        <v>0.18645260330049893</v>
      </c>
      <c r="AW46" s="15">
        <v>0.21879782941422013</v>
      </c>
      <c r="AX46" s="15">
        <v>0.15090975827172146</v>
      </c>
      <c r="AY46" s="15">
        <v>-0.13802371541501976</v>
      </c>
      <c r="AZ46" s="15">
        <v>-0.003956043956043956</v>
      </c>
      <c r="BA46" s="15">
        <v>0.18302338427545572</v>
      </c>
      <c r="BB46" s="15">
        <v>0.15901595507621</v>
      </c>
      <c r="BC46" s="15">
        <v>0.03367414981106913</v>
      </c>
      <c r="BD46" s="15">
        <v>0.05109674147331051</v>
      </c>
      <c r="BE46" s="15">
        <v>0.21682658553709339</v>
      </c>
      <c r="BF46" s="15">
        <v>0.2254160363086233</v>
      </c>
      <c r="BG46" s="8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</row>
    <row r="47">
      <c r="A47" s="1"/>
      <c r="B47" s="4"/>
      <c r="C47" s="20" t="s">
        <v>95</v>
      </c>
      <c r="D47" s="25">
        <f t="shared" si="0"/>
      </c>
      <c r="E47" s="25">
        <f t="shared" si="2"/>
      </c>
      <c r="F47" s="25">
        <f t="shared" si="4"/>
      </c>
      <c r="G47" s="25">
        <f t="shared" si="6"/>
      </c>
      <c r="H47" s="25">
        <f t="shared" si="8"/>
      </c>
      <c r="I47" s="25">
        <f t="shared" si="10"/>
      </c>
      <c r="J47" s="25">
        <f t="shared" si="12"/>
      </c>
      <c r="K47" s="29">
        <f t="shared" si="14"/>
      </c>
      <c r="M47" s="15">
        <v>-0.3621965688028474</v>
      </c>
      <c r="N47" s="15">
        <v>0.03088810208748248</v>
      </c>
      <c r="O47" s="15">
        <v>0.12714498683667966</v>
      </c>
      <c r="P47" s="15">
        <v>0.2514172909495849</v>
      </c>
      <c r="Q47" s="15">
        <v>0.26839354283586114</v>
      </c>
      <c r="R47" s="15">
        <v>0.2924755089279511</v>
      </c>
      <c r="S47" s="15">
        <v>0.2971572944896116</v>
      </c>
      <c r="T47" s="15">
        <v>0.15297716734914996</v>
      </c>
      <c r="U47" s="15">
        <v>0.17370805058346103</v>
      </c>
      <c r="V47" s="15">
        <v>0.2063047601842652</v>
      </c>
      <c r="W47" s="15">
        <v>0.20948630749955252</v>
      </c>
      <c r="X47" s="15">
        <v>0.18251498823707976</v>
      </c>
      <c r="Y47" s="15">
        <v>0.2063140923492248</v>
      </c>
      <c r="Z47" s="15">
        <v>0.23967110502046335</v>
      </c>
      <c r="AA47" s="15">
        <v>0.2627971482933315</v>
      </c>
      <c r="AB47" s="15">
        <v>0.12437725965781307</v>
      </c>
      <c r="AC47" s="15">
        <v>0.14079710530516681</v>
      </c>
      <c r="AD47" s="15">
        <v>0.18197944383575937</v>
      </c>
      <c r="AE47" s="15">
        <v>0.14255836300943983</v>
      </c>
      <c r="AF47" s="15">
        <v>0.22314943594498532</v>
      </c>
      <c r="AG47" s="15">
        <v>0.21970826390715895</v>
      </c>
      <c r="AH47" s="15">
        <v>0.18715371089214028</v>
      </c>
      <c r="AI47" s="15">
        <v>0.11646241219548648</v>
      </c>
      <c r="AJ47" s="15">
        <v>0.04864538980368514</v>
      </c>
      <c r="AK47" s="15">
        <v>0.31237027812370277</v>
      </c>
      <c r="AL47" s="15">
        <v>0.24886862431521997</v>
      </c>
      <c r="AM47" s="15">
        <v>0.23095954021238535</v>
      </c>
      <c r="AN47" s="15">
        <v>0.27702433187076186</v>
      </c>
      <c r="AO47" s="15">
        <v>0.2473737228378184</v>
      </c>
      <c r="AP47" s="15">
        <v>0.22009628440933218</v>
      </c>
      <c r="AQ47" s="15">
        <v>0.19859387205971704</v>
      </c>
      <c r="AR47" s="15">
        <v>0.26132999316784333</v>
      </c>
      <c r="AS47" s="15">
        <v>0.182580424366872</v>
      </c>
      <c r="AT47" s="15">
        <v>0.17130540325618382</v>
      </c>
      <c r="AU47" s="15">
        <v>0.1658378598934027</v>
      </c>
      <c r="AV47" s="15">
        <v>0.1250479723679161</v>
      </c>
      <c r="AW47" s="15">
        <v>0.15754139418394322</v>
      </c>
      <c r="AX47" s="15">
        <v>0.09202453987730061</v>
      </c>
      <c r="AY47" s="15">
        <v>-0.14490118577075098</v>
      </c>
      <c r="AZ47" s="15">
        <v>0.0011721611721611722</v>
      </c>
      <c r="BA47" s="15">
        <v>0.12164733321058123</v>
      </c>
      <c r="BB47" s="15">
        <v>0.10348515910508958</v>
      </c>
      <c r="BC47" s="15">
        <v>0.033340742387197156</v>
      </c>
      <c r="BD47" s="15">
        <v>0.03474071256498035</v>
      </c>
      <c r="BE47" s="15">
        <v>0.11315235197753334</v>
      </c>
      <c r="BF47" s="15">
        <v>0.11770045385779122</v>
      </c>
      <c r="BG47" s="8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</row>
    <row r="48">
      <c r="A48" s="1"/>
      <c r="B48" s="4"/>
      <c r="C48" s="20" t="s">
        <v>96</v>
      </c>
      <c r="D48" s="25">
        <f t="shared" si="0"/>
      </c>
      <c r="E48" s="25">
        <f t="shared" si="2"/>
      </c>
      <c r="F48" s="25">
        <f t="shared" si="4"/>
      </c>
      <c r="G48" s="25">
        <f t="shared" si="6"/>
      </c>
      <c r="H48" s="25">
        <f t="shared" si="8"/>
      </c>
      <c r="I48" s="25">
        <f t="shared" si="10"/>
      </c>
      <c r="J48" s="25">
        <f t="shared" si="12"/>
      </c>
      <c r="K48" s="29">
        <f t="shared" si="14"/>
      </c>
      <c r="M48" s="15">
        <v>-0.010658932976780099</v>
      </c>
      <c r="N48" s="15">
        <v>0.08156303016891643</v>
      </c>
      <c r="O48" s="15">
        <v>0.10928727757160529</v>
      </c>
      <c r="P48" s="15">
        <v>0.27448623203077543</v>
      </c>
      <c r="Q48" s="15">
        <v>0.2773447031476749</v>
      </c>
      <c r="R48" s="15">
        <v>0.2992722156603905</v>
      </c>
      <c r="S48" s="15">
        <v>0.3038194444444444</v>
      </c>
      <c r="T48" s="15">
        <v>0.2669332865951785</v>
      </c>
      <c r="U48" s="15">
        <v>0.2097016855540775</v>
      </c>
      <c r="V48" s="15">
        <v>0.22026917170987265</v>
      </c>
      <c r="W48" s="15">
        <v>0.22301449794165026</v>
      </c>
      <c r="X48" s="15">
        <v>0.19144666843742886</v>
      </c>
      <c r="Y48" s="15">
        <v>0.2170937927672897</v>
      </c>
      <c r="Z48" s="15">
        <v>0.25044908239041463</v>
      </c>
      <c r="AA48" s="15">
        <v>0.264035027393806</v>
      </c>
      <c r="AB48" s="15">
        <v>0.1569107223873813</v>
      </c>
      <c r="AC48" s="15">
        <v>0.18571442279258146</v>
      </c>
      <c r="AD48" s="15">
        <v>0.19214456223461482</v>
      </c>
      <c r="AE48" s="15">
        <v>0.14185242884060417</v>
      </c>
      <c r="AF48" s="15">
        <v>0.22314943594498532</v>
      </c>
      <c r="AG48" s="15">
        <v>0.21970826390715895</v>
      </c>
      <c r="AH48" s="15">
        <v>0.18715371089214028</v>
      </c>
      <c r="AI48" s="15">
        <v>0.11646241219548648</v>
      </c>
      <c r="AJ48" s="15">
        <v>0.04864538980368514</v>
      </c>
      <c r="AK48" s="15">
        <v>0.31237027812370277</v>
      </c>
      <c r="AL48" s="15">
        <v>0.24886862431521997</v>
      </c>
      <c r="AM48" s="15">
        <v>0.23095954021238535</v>
      </c>
      <c r="AN48" s="15">
        <v>0.27702433187076186</v>
      </c>
      <c r="AO48" s="15">
        <v>0.2473737228378184</v>
      </c>
      <c r="AP48" s="15">
        <v>0.22009628440933218</v>
      </c>
      <c r="AQ48" s="15">
        <v>0.19859387205971704</v>
      </c>
      <c r="AR48" s="15">
        <v>0.26132999316784333</v>
      </c>
      <c r="AS48" s="15">
        <v>0.182580424366872</v>
      </c>
      <c r="AT48" s="15">
        <v>0.17130540325618382</v>
      </c>
      <c r="AU48" s="15">
        <v>0.1658378598934027</v>
      </c>
      <c r="AV48" s="15">
        <v>0.1250479723679161</v>
      </c>
      <c r="AW48" s="15">
        <v>0.15754139418394322</v>
      </c>
      <c r="AX48" s="15">
        <v>0.09202453987730061</v>
      </c>
      <c r="AY48" s="15">
        <v>-0.14490118577075098</v>
      </c>
      <c r="AZ48" s="15">
        <v>0.0011721611721611722</v>
      </c>
      <c r="BA48" s="15">
        <v>0.12164733321058123</v>
      </c>
      <c r="BB48" s="15">
        <v>0.10348515910508958</v>
      </c>
      <c r="BC48" s="15">
        <v>0.033340742387197156</v>
      </c>
      <c r="BD48" s="15">
        <v>0.03474071256498035</v>
      </c>
      <c r="BE48" s="15">
        <v>0.11315235197753334</v>
      </c>
      <c r="BF48" s="15">
        <v>0.11770045385779122</v>
      </c>
      <c r="BG48" s="8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</row>
    <row r="49">
      <c r="A49" s="1"/>
      <c r="B49" s="4"/>
      <c r="C49" s="24" t="s">
        <v>97</v>
      </c>
      <c r="D49" s="22">
        <f t="shared" si="0"/>
      </c>
      <c r="E49" s="22">
        <f t="shared" si="2"/>
      </c>
      <c r="F49" s="22">
        <f t="shared" si="4"/>
      </c>
      <c r="G49" s="22">
        <f t="shared" si="6"/>
      </c>
      <c r="H49" s="22">
        <f t="shared" si="8"/>
      </c>
      <c r="I49" s="22">
        <f t="shared" si="10"/>
      </c>
      <c r="J49" s="22">
        <f t="shared" si="12"/>
      </c>
      <c r="K49" s="28">
        <f t="shared" si="14"/>
      </c>
      <c r="L49" s="1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8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</row>
    <row r="50">
      <c r="A50" s="1"/>
      <c r="B50" s="4"/>
      <c r="C50" s="20" t="s">
        <v>98</v>
      </c>
      <c r="D50" s="25">
        <f t="shared" si="0"/>
      </c>
      <c r="E50" s="25">
        <f t="shared" si="2"/>
      </c>
      <c r="F50" s="25">
        <f t="shared" si="4"/>
      </c>
      <c r="G50" s="25">
        <f t="shared" si="6"/>
      </c>
      <c r="H50" s="25">
        <f t="shared" si="8"/>
      </c>
      <c r="I50" s="25">
        <f t="shared" si="10"/>
      </c>
      <c r="J50" s="25">
        <f t="shared" si="12"/>
      </c>
      <c r="K50" s="29">
        <f t="shared" si="14"/>
      </c>
      <c r="M50" s="15">
        <v>-0.02078262152393595</v>
      </c>
      <c r="N50" s="15">
        <v>-0.13997525930155108</v>
      </c>
      <c r="O50" s="15">
        <v>-0.20209050415063778</v>
      </c>
      <c r="P50" s="15">
        <v>0.014858669269395275</v>
      </c>
      <c r="Q50" s="15">
        <v>0.08201208921003267</v>
      </c>
      <c r="R50" s="15">
        <v>0.01576614724480585</v>
      </c>
      <c r="S50" s="15">
        <v>0.1288539060881757</v>
      </c>
      <c r="T50" s="15">
        <v>0.056813780793776525</v>
      </c>
      <c r="U50" s="15">
        <v>0.07283894860446205</v>
      </c>
      <c r="V50" s="15">
        <v>-0.009217827098621845</v>
      </c>
      <c r="W50" s="15">
        <v>0.05999089322304019</v>
      </c>
      <c r="X50" s="15">
        <v>-0.011867044112408798</v>
      </c>
      <c r="Y50" s="15">
        <v>-0.01218541084094149</v>
      </c>
      <c r="Z50" s="15">
        <v>0.2378561767874745</v>
      </c>
      <c r="AA50" s="15">
        <v>0.2418652318729182</v>
      </c>
      <c r="AB50" s="15">
        <v>-0.06542329590805085</v>
      </c>
      <c r="AC50" s="15">
        <v>-0.019512704126884772</v>
      </c>
      <c r="AD50" s="15">
        <v>0.08343225368831608</v>
      </c>
      <c r="AE50" s="15">
        <v>-0.08870344614433623</v>
      </c>
      <c r="AF50" s="15">
        <v>0.13496448303078146</v>
      </c>
      <c r="AG50" s="15">
        <v>0.13496566139146005</v>
      </c>
      <c r="AH50" s="15">
        <v>0.12617695411747132</v>
      </c>
      <c r="AI50" s="15">
        <v>0.008478088850371046</v>
      </c>
      <c r="AJ50" s="15">
        <v>-0.21309968570242543</v>
      </c>
      <c r="AK50" s="15">
        <v>0.14757222089897581</v>
      </c>
      <c r="AL50" s="15">
        <v>0.11860084497392753</v>
      </c>
      <c r="AM50" s="15">
        <v>0.047985640207419245</v>
      </c>
      <c r="AN50" s="15">
        <v>0.20257111334964262</v>
      </c>
      <c r="AO50" s="15">
        <v>0.2866930008640909</v>
      </c>
      <c r="AP50" s="15">
        <v>0.4063015363249718</v>
      </c>
      <c r="AQ50" s="15">
        <v>0.3118879526303804</v>
      </c>
      <c r="AR50" s="15">
        <v>0.5027378507871321</v>
      </c>
      <c r="AS50" s="15">
        <v>0.22295232913405605</v>
      </c>
      <c r="AT50" s="15">
        <v>0.21862647591360007</v>
      </c>
      <c r="AU50" s="15">
        <v>0.2540936420621722</v>
      </c>
      <c r="AV50" s="15">
        <v>0.08765827187978292</v>
      </c>
      <c r="AW50" s="15">
        <v>0.5074196423889676</v>
      </c>
      <c r="AX50" s="15">
        <v>0.5075889328063241</v>
      </c>
      <c r="AY50" s="15">
        <v>-0.07326007326007322</v>
      </c>
      <c r="AZ50" s="15">
        <v>-0.16221690296446323</v>
      </c>
      <c r="BA50" s="15">
        <v>0.452268473125947</v>
      </c>
      <c r="BB50" s="15">
        <v>0.24683262947321638</v>
      </c>
      <c r="BC50" s="15">
        <v>0.1408647140864714</v>
      </c>
      <c r="BD50" s="15">
        <v>-0.0771120992277089</v>
      </c>
      <c r="BE50" s="15">
        <v>0.2928895612708018</v>
      </c>
      <c r="BF50" s="15"/>
      <c r="BG50" s="8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</row>
    <row r="51">
      <c r="A51" s="1"/>
      <c r="B51" s="4"/>
      <c r="C51" s="20" t="s">
        <v>99</v>
      </c>
      <c r="D51" s="25">
        <f t="shared" si="0"/>
      </c>
      <c r="E51" s="25">
        <f t="shared" si="2"/>
      </c>
      <c r="F51" s="25">
        <f t="shared" si="4"/>
      </c>
      <c r="G51" s="25">
        <f t="shared" si="6"/>
      </c>
      <c r="H51" s="25">
        <f t="shared" si="8"/>
      </c>
      <c r="I51" s="25">
        <f t="shared" si="10"/>
      </c>
      <c r="J51" s="25">
        <f t="shared" si="12"/>
      </c>
      <c r="K51" s="29">
        <f t="shared" si="14"/>
      </c>
      <c r="M51" s="15"/>
      <c r="N51" s="15">
        <v>-0.521632061805891</v>
      </c>
      <c r="O51" s="15">
        <v>-0.38994933427595146</v>
      </c>
      <c r="P51" s="15">
        <v>-0.09890109890109888</v>
      </c>
      <c r="Q51" s="15">
        <v>0.07979363714531384</v>
      </c>
      <c r="R51" s="15">
        <v>0.07578934385791802</v>
      </c>
      <c r="S51" s="15">
        <v>0.1305863487415464</v>
      </c>
      <c r="T51" s="15">
        <v>0.35075575646277724</v>
      </c>
      <c r="U51" s="15">
        <v>-0.08207987551867224</v>
      </c>
      <c r="V51" s="15">
        <v>-0.05184213761731071</v>
      </c>
      <c r="W51" s="15">
        <v>0.17408458836549112</v>
      </c>
      <c r="X51" s="15">
        <v>-0.07169019117384312</v>
      </c>
      <c r="Y51" s="15">
        <v>-0.058853203295779366</v>
      </c>
      <c r="Z51" s="15">
        <v>0.15677883680217852</v>
      </c>
      <c r="AA51" s="15">
        <v>0.9420152988950798</v>
      </c>
      <c r="AB51" s="15">
        <v>-0.09634749957330602</v>
      </c>
      <c r="AC51" s="15">
        <v>-0.16084216556860498</v>
      </c>
      <c r="AD51" s="15">
        <v>0.165609348914858</v>
      </c>
      <c r="AE51" s="15">
        <v>-0.30369078756175527</v>
      </c>
      <c r="AF51" s="15">
        <v>0.12406899255194048</v>
      </c>
      <c r="AG51" s="15">
        <v>0.22330562659846542</v>
      </c>
      <c r="AH51" s="15">
        <v>0.31043150397989105</v>
      </c>
      <c r="AI51" s="15">
        <v>0.09232353277657013</v>
      </c>
      <c r="AJ51" s="15">
        <v>-0.5624249098918702</v>
      </c>
      <c r="AK51" s="15">
        <v>0.3474536256323777</v>
      </c>
      <c r="AL51" s="15">
        <v>0.2354166666666666</v>
      </c>
      <c r="AM51" s="15">
        <v>-0.06622052758540187</v>
      </c>
      <c r="AN51" s="15">
        <v>0.3083893300753411</v>
      </c>
      <c r="AO51" s="15">
        <v>0.3997434801197093</v>
      </c>
      <c r="AP51" s="15">
        <v>0.5090322580645161</v>
      </c>
      <c r="AQ51" s="15">
        <v>0.0948905109489051</v>
      </c>
      <c r="AR51" s="15">
        <v>1.0349784379492095</v>
      </c>
      <c r="AS51" s="15">
        <v>0.2939425878851758</v>
      </c>
      <c r="AT51" s="15">
        <v>0.26135919293031984</v>
      </c>
      <c r="AU51" s="15">
        <v>0.5590099975615703</v>
      </c>
      <c r="AV51" s="15">
        <v>-0.023455173234908866</v>
      </c>
      <c r="AW51" s="15">
        <v>0.8290505226480835</v>
      </c>
      <c r="AX51" s="15"/>
      <c r="AY51" s="15"/>
      <c r="AZ51" s="15">
        <v>-0.6094660194174757</v>
      </c>
      <c r="BA51" s="15">
        <v>0.46410803127221034</v>
      </c>
      <c r="BB51" s="15">
        <v>1.4946808510638299</v>
      </c>
      <c r="BC51" s="15">
        <v>0.05915492957746471</v>
      </c>
      <c r="BD51" s="15">
        <v>-0.5454545454545454</v>
      </c>
      <c r="BE51" s="15">
        <v>0.23706441393875388</v>
      </c>
      <c r="BF51" s="15"/>
      <c r="BG51" s="8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</row>
    <row r="52">
      <c r="A52" s="1"/>
      <c r="B52" s="4"/>
      <c r="C52" s="20" t="s">
        <v>100</v>
      </c>
      <c r="D52" s="25">
        <f t="shared" si="0"/>
      </c>
      <c r="E52" s="25">
        <f t="shared" si="2"/>
      </c>
      <c r="F52" s="25">
        <f t="shared" si="4"/>
      </c>
      <c r="G52" s="25">
        <f t="shared" si="6"/>
      </c>
      <c r="H52" s="25">
        <f t="shared" si="8"/>
      </c>
      <c r="I52" s="25">
        <f t="shared" si="10"/>
      </c>
      <c r="J52" s="25">
        <f t="shared" si="12"/>
      </c>
      <c r="K52" s="29">
        <f t="shared" si="14"/>
      </c>
      <c r="M52" s="15"/>
      <c r="N52" s="15">
        <v>-0.9602605863192183</v>
      </c>
      <c r="O52" s="15">
        <v>-0.6535927062646687</v>
      </c>
      <c r="P52" s="15">
        <v>-0.12891684686455673</v>
      </c>
      <c r="Q52" s="15">
        <v>0.056973071808510634</v>
      </c>
      <c r="R52" s="15">
        <v>0.030710583800916513</v>
      </c>
      <c r="S52" s="15">
        <v>0.13572019263511215</v>
      </c>
      <c r="T52" s="15">
        <v>0.5287424704395032</v>
      </c>
      <c r="U52" s="15">
        <v>-0.06779896013864817</v>
      </c>
      <c r="V52" s="15">
        <v>-0.09002018672722689</v>
      </c>
      <c r="W52" s="15">
        <v>0.24319661203042897</v>
      </c>
      <c r="X52" s="15">
        <v>-0.1422709538544329</v>
      </c>
      <c r="Y52" s="15">
        <v>-0.16125028210336267</v>
      </c>
      <c r="Z52" s="15">
        <v>0.11289714931558459</v>
      </c>
      <c r="AA52" s="15">
        <v>1.8762867979050029</v>
      </c>
      <c r="AB52" s="15">
        <v>-0.22036046184173474</v>
      </c>
      <c r="AC52" s="15">
        <v>-0.2251800130918612</v>
      </c>
      <c r="AD52" s="15">
        <v>0.2968307866440294</v>
      </c>
      <c r="AE52" s="15">
        <v>-0.43949246629659</v>
      </c>
      <c r="AF52" s="15">
        <v>0.21052126331957388</v>
      </c>
      <c r="AG52" s="15">
        <v>0.39975812953507117</v>
      </c>
      <c r="AH52" s="15">
        <v>0.7702188392007612</v>
      </c>
      <c r="AI52" s="15">
        <v>0.9257901969766376</v>
      </c>
      <c r="AJ52" s="15">
        <v>-0.855821940426656</v>
      </c>
      <c r="AK52" s="15">
        <v>0.3485037406483791</v>
      </c>
      <c r="AL52" s="15">
        <v>0.22884973185947244</v>
      </c>
      <c r="AM52" s="15">
        <v>-0.14279013040622945</v>
      </c>
      <c r="AN52" s="15">
        <v>0.3434585328963953</v>
      </c>
      <c r="AO52" s="15">
        <v>0.4072366087264987</v>
      </c>
      <c r="AP52" s="15">
        <v>0.5648071051901193</v>
      </c>
      <c r="AQ52" s="15">
        <v>0.02067988668555243</v>
      </c>
      <c r="AR52" s="15">
        <v>1.249840662842575</v>
      </c>
      <c r="AS52" s="15">
        <v>0.31341034655951794</v>
      </c>
      <c r="AT52" s="15">
        <v>0.21119334887965113</v>
      </c>
      <c r="AU52" s="15">
        <v>0.6917667238421956</v>
      </c>
      <c r="AV52" s="15">
        <v>-0.0731319554848967</v>
      </c>
      <c r="AW52" s="15">
        <v>1.1855455177206395</v>
      </c>
      <c r="AX52" s="15"/>
      <c r="AY52" s="15"/>
      <c r="AZ52" s="15"/>
      <c r="BA52" s="15">
        <v>0.6715246636771302</v>
      </c>
      <c r="BB52" s="15">
        <v>4.887788778877888</v>
      </c>
      <c r="BC52" s="15">
        <v>-0.24813895781637718</v>
      </c>
      <c r="BD52" s="15">
        <v>-0.7825148407987048</v>
      </c>
      <c r="BE52" s="15">
        <v>0.24362416107382545</v>
      </c>
      <c r="BF52" s="15"/>
      <c r="BG52" s="8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</row>
    <row r="53">
      <c r="A53" s="1"/>
      <c r="B53" s="4"/>
      <c r="C53" s="20" t="s">
        <v>101</v>
      </c>
      <c r="D53" s="25">
        <f t="shared" si="0"/>
      </c>
      <c r="E53" s="25">
        <f t="shared" si="2"/>
      </c>
      <c r="F53" s="25">
        <f t="shared" si="4"/>
      </c>
      <c r="G53" s="25">
        <f t="shared" si="6"/>
      </c>
      <c r="H53" s="25">
        <f t="shared" si="8"/>
      </c>
      <c r="I53" s="25">
        <f t="shared" si="10"/>
      </c>
      <c r="J53" s="25">
        <f t="shared" si="12"/>
      </c>
      <c r="K53" s="29">
        <f t="shared" si="14"/>
      </c>
      <c r="M53" s="15"/>
      <c r="N53" s="15">
        <v>-0.789243823309209</v>
      </c>
      <c r="O53" s="15">
        <v>-0.5966378095429836</v>
      </c>
      <c r="P53" s="15">
        <v>-0.04933250394755728</v>
      </c>
      <c r="Q53" s="15">
        <v>-0.007079057392626376</v>
      </c>
      <c r="R53" s="15">
        <v>-0.001</v>
      </c>
      <c r="S53" s="15">
        <v>1.192792417456515</v>
      </c>
      <c r="T53" s="15">
        <v>-0.06930981000387748</v>
      </c>
      <c r="U53" s="15">
        <v>-0.09667250437828367</v>
      </c>
      <c r="V53" s="15">
        <v>-0.024265208475734767</v>
      </c>
      <c r="W53" s="15">
        <v>0.2166320166320166</v>
      </c>
      <c r="X53" s="15">
        <v>-0.12585188550658788</v>
      </c>
      <c r="Y53" s="15">
        <v>-0.14966774841600994</v>
      </c>
      <c r="Z53" s="15">
        <v>0.12892533147243546</v>
      </c>
      <c r="AA53" s="15">
        <v>1.6239414053559167</v>
      </c>
      <c r="AB53" s="15">
        <v>-0.1744142101284959</v>
      </c>
      <c r="AC53" s="15">
        <v>-0.24139908256880738</v>
      </c>
      <c r="AD53" s="15">
        <v>0.38302934179222836</v>
      </c>
      <c r="AE53" s="15">
        <v>-0.4178208679593721</v>
      </c>
      <c r="AF53" s="15">
        <v>0.1527408195848856</v>
      </c>
      <c r="AG53" s="15">
        <v>0.3323878744903386</v>
      </c>
      <c r="AH53" s="15">
        <v>0.8097529675970485</v>
      </c>
      <c r="AI53" s="15">
        <v>1.4144074360960497</v>
      </c>
      <c r="AJ53" s="15">
        <v>-0.8774560987185572</v>
      </c>
      <c r="AK53" s="15">
        <v>0.44038829641782873</v>
      </c>
      <c r="AL53" s="15">
        <v>0.20533948582729078</v>
      </c>
      <c r="AM53" s="15">
        <v>-0.12627789776817855</v>
      </c>
      <c r="AN53" s="15">
        <v>0.3467132053519488</v>
      </c>
      <c r="AO53" s="15">
        <v>0.44615816040381384</v>
      </c>
      <c r="AP53" s="15">
        <v>0.5585664335664335</v>
      </c>
      <c r="AQ53" s="15">
        <v>-0.003050108932461826</v>
      </c>
      <c r="AR53" s="15">
        <v>1.1508903467666354</v>
      </c>
      <c r="AS53" s="15">
        <v>0.3034449059369655</v>
      </c>
      <c r="AT53" s="15">
        <v>0.25880362909426413</v>
      </c>
      <c r="AU53" s="15">
        <v>0.6631713554987213</v>
      </c>
      <c r="AV53" s="15">
        <v>-0.1366747626407595</v>
      </c>
      <c r="AW53" s="15">
        <v>1.5806267806267806</v>
      </c>
      <c r="AX53" s="15"/>
      <c r="AY53" s="15"/>
      <c r="AZ53" s="15">
        <v>-0.9919273461150353</v>
      </c>
      <c r="BA53" s="15">
        <v>0.7071490094745909</v>
      </c>
      <c r="BB53" s="15">
        <v>2.87</v>
      </c>
      <c r="BC53" s="15">
        <v>0.0948905109489051</v>
      </c>
      <c r="BD53" s="15">
        <v>-0.7166494312306102</v>
      </c>
      <c r="BE53" s="15">
        <v>0.24293059125964</v>
      </c>
      <c r="BF53" s="15"/>
      <c r="BG53" s="8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</row>
    <row r="54">
      <c r="A54" s="1"/>
      <c r="B54" s="4"/>
      <c r="C54" s="24" t="s">
        <v>102</v>
      </c>
      <c r="D54" s="22">
        <f t="shared" si="0"/>
      </c>
      <c r="E54" s="22">
        <f t="shared" si="2"/>
      </c>
      <c r="F54" s="22">
        <f t="shared" si="4"/>
      </c>
      <c r="G54" s="22">
        <f t="shared" si="6"/>
      </c>
      <c r="H54" s="22">
        <f t="shared" si="8"/>
      </c>
      <c r="I54" s="22">
        <f t="shared" si="10"/>
      </c>
      <c r="J54" s="22">
        <f t="shared" si="12"/>
      </c>
      <c r="K54" s="28">
        <f t="shared" si="14"/>
      </c>
      <c r="L54" s="1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8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</row>
    <row r="55">
      <c r="A55" s="1"/>
      <c r="B55" s="4"/>
      <c r="C55" s="20" t="s">
        <v>103</v>
      </c>
      <c r="D55" s="26">
        <f t="shared" si="0"/>
      </c>
      <c r="E55" s="26">
        <f t="shared" si="2"/>
      </c>
      <c r="F55" s="26">
        <f t="shared" si="4"/>
      </c>
      <c r="G55" s="26">
        <f t="shared" si="6"/>
      </c>
      <c r="H55" s="26">
        <f t="shared" si="8"/>
      </c>
      <c r="I55" s="26">
        <f t="shared" si="10"/>
      </c>
      <c r="J55" s="26">
        <f t="shared" si="12"/>
      </c>
      <c r="K55" s="29">
        <f t="shared" si="14"/>
      </c>
      <c r="M55" s="16">
        <v>-13.691922592189222</v>
      </c>
      <c r="N55" s="16">
        <v>-42.32243910422261</v>
      </c>
      <c r="O55" s="16">
        <v>4.797723733966534</v>
      </c>
      <c r="P55" s="16">
        <v>-13.407975791281535</v>
      </c>
      <c r="Q55" s="16">
        <v>6.185226715081236</v>
      </c>
      <c r="R55" s="16">
        <v>5.09834640161725</v>
      </c>
      <c r="S55" s="16">
        <v>-0.8341246266867389</v>
      </c>
      <c r="T55" s="16">
        <v>7.513402713105157</v>
      </c>
      <c r="U55" s="16">
        <v>0.4144099645490819</v>
      </c>
      <c r="V55" s="16">
        <v>-5.499402531631125</v>
      </c>
      <c r="W55" s="16">
        <v>4.640243348686371</v>
      </c>
      <c r="X55" s="16">
        <v>4.357914562093859</v>
      </c>
      <c r="Y55" s="16">
        <v>11.187823786377939</v>
      </c>
      <c r="Z55" s="16">
        <v>0.5654560311521468</v>
      </c>
      <c r="AA55" s="16">
        <v>5.240739451329896</v>
      </c>
      <c r="AB55" s="16">
        <v>8.27074631698236</v>
      </c>
      <c r="AC55" s="16">
        <v>5.296830790905155</v>
      </c>
      <c r="AD55" s="16">
        <v>5.175313480850682</v>
      </c>
      <c r="AE55" s="16">
        <v>11.24605751538442</v>
      </c>
      <c r="AF55" s="16">
        <v>2.264788991388017</v>
      </c>
      <c r="AG55" s="16">
        <v>1.7448312264682035</v>
      </c>
      <c r="AH55" s="16">
        <v>3.5873004327744833</v>
      </c>
      <c r="AI55" s="16">
        <v>22.751465042469793</v>
      </c>
      <c r="AJ55" s="16">
        <v>8.905981647307291</v>
      </c>
      <c r="AK55" s="16">
        <v>0.510023194798281</v>
      </c>
      <c r="AL55" s="16">
        <v>0.7932716151429973</v>
      </c>
      <c r="AM55" s="16">
        <v>1.2771341815834096</v>
      </c>
      <c r="AN55" s="16">
        <v>-11.69999918618452</v>
      </c>
      <c r="AO55" s="16">
        <v>2.5765896071492236</v>
      </c>
      <c r="AP55" s="16">
        <v>1.6982827149378288</v>
      </c>
      <c r="AQ55" s="16">
        <v>-1.0653026358705864</v>
      </c>
      <c r="AR55" s="16">
        <v>1.351053966272108</v>
      </c>
      <c r="AS55" s="16">
        <v>2.3761992517709936</v>
      </c>
      <c r="AT55" s="16">
        <v>0.805832311078336</v>
      </c>
      <c r="AU55" s="16">
        <v>1.4924274405657374</v>
      </c>
      <c r="AV55" s="16">
        <v>-7.6605349237490845</v>
      </c>
      <c r="AW55" s="16">
        <v>20.817077170099203</v>
      </c>
      <c r="AX55" s="16">
        <v>-20.637264547774876</v>
      </c>
      <c r="AY55" s="16">
        <v>1022.833333333331</v>
      </c>
      <c r="AZ55" s="16">
        <v>15.184452279425779</v>
      </c>
      <c r="BA55" s="16"/>
      <c r="BB55" s="16"/>
      <c r="BC55" s="16"/>
      <c r="BD55" s="16"/>
      <c r="BE55" s="16"/>
      <c r="BF55" s="16"/>
      <c r="BG55" s="8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</row>
    <row r="56">
      <c r="A56" s="1"/>
      <c r="B56" s="4"/>
      <c r="C56" s="20" t="s">
        <v>104</v>
      </c>
      <c r="D56" s="26">
        <f t="shared" si="0"/>
      </c>
      <c r="E56" s="26">
        <f t="shared" si="2"/>
      </c>
      <c r="F56" s="26">
        <f t="shared" si="4"/>
      </c>
      <c r="G56" s="26">
        <f t="shared" si="6"/>
      </c>
      <c r="H56" s="26">
        <f t="shared" si="8"/>
      </c>
      <c r="I56" s="26">
        <f t="shared" si="10"/>
      </c>
      <c r="J56" s="26">
        <f t="shared" si="12"/>
      </c>
      <c r="K56" s="29">
        <f t="shared" si="14"/>
      </c>
      <c r="M56" s="16">
        <v>-8.109380666322291</v>
      </c>
      <c r="N56" s="16">
        <v>-78.19602840619544</v>
      </c>
      <c r="O56" s="16">
        <v>4.259280651973263</v>
      </c>
      <c r="P56" s="16">
        <v>-8.343622405459167</v>
      </c>
      <c r="Q56" s="16">
        <v>16.144107893139704</v>
      </c>
      <c r="R56" s="16">
        <v>4.011859228611374</v>
      </c>
      <c r="S56" s="16">
        <v>16.737423135194742</v>
      </c>
      <c r="T56" s="16">
        <v>-28.05000111652859</v>
      </c>
      <c r="U56" s="16">
        <v>-0.19518446968846304</v>
      </c>
      <c r="V56" s="16">
        <v>-1.1962893819431526</v>
      </c>
      <c r="W56" s="16">
        <v>6.019793044471504</v>
      </c>
      <c r="X56" s="16">
        <v>2.4329185970065708</v>
      </c>
      <c r="Y56" s="16">
        <v>9.829469614188483</v>
      </c>
      <c r="Z56" s="16">
        <v>0.29932032016344745</v>
      </c>
      <c r="AA56" s="16">
        <v>4.090123982585652</v>
      </c>
      <c r="AB56" s="16">
        <v>12.3465171586489</v>
      </c>
      <c r="AC56" s="16">
        <v>4.480084461523214</v>
      </c>
      <c r="AD56" s="16">
        <v>4.548060784069178</v>
      </c>
      <c r="AE56" s="16">
        <v>11.239027201566344</v>
      </c>
      <c r="AF56" s="16">
        <v>2.509966366869742</v>
      </c>
      <c r="AG56" s="16">
        <v>-0.2571844624557873</v>
      </c>
      <c r="AH56" s="16">
        <v>4.49513308147714</v>
      </c>
      <c r="AI56" s="16">
        <v>31.828898349017507</v>
      </c>
      <c r="AJ56" s="16">
        <v>9.317060800918274</v>
      </c>
      <c r="AK56" s="16">
        <v>0.5517156527682797</v>
      </c>
      <c r="AL56" s="16">
        <v>0.2913894549921148</v>
      </c>
      <c r="AM56" s="16">
        <v>1.2697856263406946</v>
      </c>
      <c r="AN56" s="16">
        <v>-8.762782683880806</v>
      </c>
      <c r="AO56" s="16">
        <v>2.5879949660482713</v>
      </c>
      <c r="AP56" s="16">
        <v>1.7704152609157253</v>
      </c>
      <c r="AQ56" s="16">
        <v>-1.1260816092008612</v>
      </c>
      <c r="AR56" s="16">
        <v>1.200806114401552</v>
      </c>
      <c r="AS56" s="16">
        <v>2.3170902403395095</v>
      </c>
      <c r="AT56" s="16">
        <v>0.9059432193979144</v>
      </c>
      <c r="AU56" s="16">
        <v>1.686590676329634</v>
      </c>
      <c r="AV56" s="16">
        <v>1.8410883172389967</v>
      </c>
      <c r="AW56" s="16">
        <v>0.551845071915544</v>
      </c>
      <c r="AX56" s="16">
        <v>9.99146382919025</v>
      </c>
      <c r="AY56" s="16">
        <v>2.2257011605415786</v>
      </c>
      <c r="AZ56" s="16">
        <v>14.313290042289639</v>
      </c>
      <c r="BA56" s="16"/>
      <c r="BB56" s="16"/>
      <c r="BC56" s="16"/>
      <c r="BD56" s="16"/>
      <c r="BE56" s="16"/>
      <c r="BF56" s="16"/>
      <c r="BG56" s="8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</row>
    <row r="57">
      <c r="A57" s="1"/>
      <c r="B57" s="4"/>
      <c r="C57" s="20" t="s">
        <v>105</v>
      </c>
      <c r="D57" s="26">
        <f t="shared" si="0"/>
      </c>
      <c r="E57" s="26">
        <f t="shared" si="2"/>
      </c>
      <c r="F57" s="26">
        <f t="shared" si="4"/>
      </c>
      <c r="G57" s="26">
        <f t="shared" si="6"/>
      </c>
      <c r="H57" s="26">
        <f t="shared" si="8"/>
      </c>
      <c r="I57" s="26">
        <f t="shared" si="10"/>
      </c>
      <c r="J57" s="26">
        <f t="shared" si="12"/>
      </c>
      <c r="K57" s="29">
        <f t="shared" si="14"/>
      </c>
      <c r="M57" s="16">
        <v>0.44064666006550385</v>
      </c>
      <c r="N57" s="16">
        <v>0.42720865730005003</v>
      </c>
      <c r="O57" s="16">
        <v>0.36485099626280426</v>
      </c>
      <c r="P57" s="16">
        <v>0.35129100229581406</v>
      </c>
      <c r="Q57" s="16">
        <v>0.41828524889557983</v>
      </c>
      <c r="R57" s="16">
        <v>0.32653798513625104</v>
      </c>
      <c r="S57" s="16">
        <v>0.3366012633611845</v>
      </c>
      <c r="T57" s="16">
        <v>0.362755183355308</v>
      </c>
      <c r="U57" s="16">
        <v>0.3117959713707607</v>
      </c>
      <c r="V57" s="16">
        <v>0.32800196447573055</v>
      </c>
      <c r="W57" s="16">
        <v>0.21585966168441778</v>
      </c>
      <c r="X57" s="16">
        <v>0.22598530623455096</v>
      </c>
      <c r="Y57" s="16">
        <v>0.25654746792180144</v>
      </c>
      <c r="Z57" s="16">
        <v>0.15429853412036332</v>
      </c>
      <c r="AA57" s="16">
        <v>0.04201901679142221</v>
      </c>
      <c r="AB57" s="16">
        <v>0.04913197774793785</v>
      </c>
      <c r="AC57" s="16">
        <v>0.029965103929600972</v>
      </c>
      <c r="AD57" s="16">
        <v>0.046302792198681074</v>
      </c>
      <c r="AE57" s="16">
        <v>0.050282977797126684</v>
      </c>
      <c r="AF57" s="16">
        <v>0.05820573765960975</v>
      </c>
      <c r="AG57" s="16">
        <v>0.018222348946317943</v>
      </c>
      <c r="AH57" s="16">
        <v>0.02473180785287745</v>
      </c>
      <c r="AI57" s="16">
        <v>0.026192624337430925</v>
      </c>
      <c r="AJ57" s="16">
        <v>0.02930505163271002</v>
      </c>
      <c r="AK57" s="16">
        <v>0.01894325062965543</v>
      </c>
      <c r="AL57" s="16">
        <v>0.029353004456738895</v>
      </c>
      <c r="AM57" s="16">
        <v>0.030029516191128033</v>
      </c>
      <c r="AN57" s="16">
        <v>0.023218450375745013</v>
      </c>
      <c r="AO57" s="16">
        <v>0.0431484115694642</v>
      </c>
      <c r="AP57" s="16">
        <v>0.032948929159802305</v>
      </c>
      <c r="AQ57" s="16">
        <v>0.042300636667745764</v>
      </c>
      <c r="AR57" s="16">
        <v>0.0568</v>
      </c>
      <c r="AS57" s="16">
        <v>0.045730027548209366</v>
      </c>
      <c r="AT57" s="16">
        <v>0.0820525589080785</v>
      </c>
      <c r="AU57" s="16">
        <v>0.09594876792426563</v>
      </c>
      <c r="AV57" s="16">
        <v>0.16184086629001884</v>
      </c>
      <c r="AW57" s="16">
        <v>0.23042161434546415</v>
      </c>
      <c r="AX57" s="16">
        <v>0.2281843233312921</v>
      </c>
      <c r="AY57" s="16">
        <v>0.22474905897114178</v>
      </c>
      <c r="AZ57" s="16">
        <v>0.19050298979950755</v>
      </c>
      <c r="BA57" s="16">
        <v>0.10755771210116159</v>
      </c>
      <c r="BB57" s="16">
        <v>0.11375590621378265</v>
      </c>
      <c r="BC57" s="16">
        <v>0.35712991483964485</v>
      </c>
      <c r="BD57" s="16">
        <v>0.3075030750307503</v>
      </c>
      <c r="BE57" s="16">
        <v>0.3465003465003465</v>
      </c>
      <c r="BF57" s="16">
        <v>0</v>
      </c>
      <c r="BG57" s="8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</row>
    <row r="58">
      <c r="A58" s="1"/>
      <c r="B58" s="4"/>
      <c r="C58" s="20" t="s">
        <v>106</v>
      </c>
      <c r="D58" s="26">
        <f t="shared" si="0"/>
      </c>
      <c r="E58" s="26">
        <f t="shared" si="2"/>
      </c>
      <c r="F58" s="26">
        <f t="shared" si="4"/>
      </c>
      <c r="G58" s="26">
        <f t="shared" si="6"/>
      </c>
      <c r="H58" s="26">
        <f t="shared" si="8"/>
      </c>
      <c r="I58" s="26">
        <f t="shared" si="10"/>
      </c>
      <c r="J58" s="26">
        <f t="shared" si="12"/>
      </c>
      <c r="K58" s="29">
        <f t="shared" si="14"/>
      </c>
      <c r="M58" s="16">
        <v>0.47615012567598447</v>
      </c>
      <c r="N58" s="16">
        <v>0.44801527758832355</v>
      </c>
      <c r="O58" s="16">
        <v>0.4067056522665221</v>
      </c>
      <c r="P58" s="16">
        <v>0.39951358094579154</v>
      </c>
      <c r="Q58" s="16">
        <v>0.4491843332757472</v>
      </c>
      <c r="R58" s="16">
        <v>0.3741871387283237</v>
      </c>
      <c r="S58" s="16">
        <v>0.35351313654225286</v>
      </c>
      <c r="T58" s="16">
        <v>0.38848722815456616</v>
      </c>
      <c r="U58" s="16">
        <v>0.3817684897170296</v>
      </c>
      <c r="V58" s="16">
        <v>0.37112220676107066</v>
      </c>
      <c r="W58" s="16">
        <v>0.24442853307079568</v>
      </c>
      <c r="X58" s="16">
        <v>0.2308088437242516</v>
      </c>
      <c r="Y58" s="16">
        <v>0.2626408608870574</v>
      </c>
      <c r="Z58" s="16">
        <v>0.15967850841846182</v>
      </c>
      <c r="AA58" s="16">
        <v>0.042787780699979766</v>
      </c>
      <c r="AB58" s="16">
        <v>0.05325628237099559</v>
      </c>
      <c r="AC58" s="16">
        <v>0.03254437869822485</v>
      </c>
      <c r="AD58" s="16">
        <v>0.049623497497778404</v>
      </c>
      <c r="AE58" s="16">
        <v>0.05518067043970396</v>
      </c>
      <c r="AF58" s="16">
        <v>0.06685644795754796</v>
      </c>
      <c r="AG58" s="16">
        <v>0.023432437336374713</v>
      </c>
      <c r="AH58" s="16">
        <v>0.030650531099719918</v>
      </c>
      <c r="AI58" s="16">
        <v>0.03848539528589151</v>
      </c>
      <c r="AJ58" s="16">
        <v>0.04072006698297516</v>
      </c>
      <c r="AK58" s="16">
        <v>0.02907132522372863</v>
      </c>
      <c r="AL58" s="16">
        <v>0.03642231443061319</v>
      </c>
      <c r="AM58" s="16">
        <v>0.03683107327715276</v>
      </c>
      <c r="AN58" s="16">
        <v>0.03990671158331174</v>
      </c>
      <c r="AO58" s="16">
        <v>0.06620436225699383</v>
      </c>
      <c r="AP58" s="16">
        <v>0.061449752883031304</v>
      </c>
      <c r="AQ58" s="16">
        <v>0.09808999676270638</v>
      </c>
      <c r="AR58" s="16">
        <v>0.12306666666666667</v>
      </c>
      <c r="AS58" s="16">
        <v>0.10303030303030303</v>
      </c>
      <c r="AT58" s="16">
        <v>0.12127934086330609</v>
      </c>
      <c r="AU58" s="16">
        <v>0.17352081303076708</v>
      </c>
      <c r="AV58" s="16">
        <v>0.22324231010671688</v>
      </c>
      <c r="AW58" s="16">
        <v>0.32666698716407866</v>
      </c>
      <c r="AX58" s="16">
        <v>0.4596601347213717</v>
      </c>
      <c r="AY58" s="16">
        <v>0.3126568381430364</v>
      </c>
      <c r="AZ58" s="16">
        <v>0.2530425606753429</v>
      </c>
      <c r="BA58" s="16">
        <v>0.1557123952359947</v>
      </c>
      <c r="BB58" s="16">
        <v>0.18605687795310688</v>
      </c>
      <c r="BC58" s="16">
        <v>0.49393005979344085</v>
      </c>
      <c r="BD58" s="16">
        <v>0.3728987289872899</v>
      </c>
      <c r="BE58" s="16">
        <v>0.3737583737583738</v>
      </c>
      <c r="BF58" s="16">
        <v>0.06299472295514512</v>
      </c>
      <c r="BG58" s="8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</row>
    <row r="59">
      <c r="A59" s="1"/>
      <c r="B59" s="4"/>
      <c r="C59" s="20" t="s">
        <v>107</v>
      </c>
      <c r="D59" s="26">
        <f t="shared" si="0"/>
      </c>
      <c r="E59" s="26">
        <f t="shared" si="2"/>
      </c>
      <c r="F59" s="26">
        <f t="shared" si="4"/>
      </c>
      <c r="G59" s="26">
        <f t="shared" si="6"/>
      </c>
      <c r="H59" s="26">
        <f t="shared" si="8"/>
      </c>
      <c r="I59" s="26">
        <f t="shared" si="10"/>
      </c>
      <c r="J59" s="26">
        <f t="shared" si="12"/>
      </c>
      <c r="K59" s="29">
        <f t="shared" si="14"/>
      </c>
      <c r="M59" s="16">
        <v>0.23554978751558645</v>
      </c>
      <c r="N59" s="16">
        <v>0.2452237278934291</v>
      </c>
      <c r="O59" s="16">
        <v>0.20693783188635004</v>
      </c>
      <c r="P59" s="16">
        <v>0.1989834091421921</v>
      </c>
      <c r="Q59" s="16">
        <v>0.22141732694933078</v>
      </c>
      <c r="R59" s="16">
        <v>0.18537400017579328</v>
      </c>
      <c r="S59" s="16">
        <v>0.19613482022147027</v>
      </c>
      <c r="T59" s="16">
        <v>0.2031416076398186</v>
      </c>
      <c r="U59" s="16">
        <v>0.18220724099287902</v>
      </c>
      <c r="V59" s="16">
        <v>0.197478784533654</v>
      </c>
      <c r="W59" s="16">
        <v>0.13121871599564744</v>
      </c>
      <c r="X59" s="16">
        <v>0.142543147318045</v>
      </c>
      <c r="Y59" s="16">
        <v>0.15573022252255456</v>
      </c>
      <c r="Z59" s="16">
        <v>0.09960769977080668</v>
      </c>
      <c r="AA59" s="16">
        <v>0.0328712056468205</v>
      </c>
      <c r="AB59" s="16">
        <v>0.038591204444862984</v>
      </c>
      <c r="AC59" s="16">
        <v>0.023478364241559677</v>
      </c>
      <c r="AD59" s="16">
        <v>0.03557887549190491</v>
      </c>
      <c r="AE59" s="16">
        <v>0.038207079060535894</v>
      </c>
      <c r="AF59" s="16">
        <v>0.04358984973299665</v>
      </c>
      <c r="AG59" s="16">
        <v>0.01460233055688262</v>
      </c>
      <c r="AH59" s="16">
        <v>0.019854485289438516</v>
      </c>
      <c r="AI59" s="16">
        <v>0.021006693198263385</v>
      </c>
      <c r="AJ59" s="16">
        <v>0.02365131208469422</v>
      </c>
      <c r="AK59" s="16">
        <v>0.014746063197413704</v>
      </c>
      <c r="AL59" s="16">
        <v>0.021779288011129102</v>
      </c>
      <c r="AM59" s="16">
        <v>0.022306250198595532</v>
      </c>
      <c r="AN59" s="16">
        <v>0.01551246537396122</v>
      </c>
      <c r="AO59" s="16">
        <v>0.03067200337054982</v>
      </c>
      <c r="AP59" s="16">
        <v>0.022851919561243144</v>
      </c>
      <c r="AQ59" s="16">
        <v>0.028372900984365953</v>
      </c>
      <c r="AR59" s="16">
        <v>0.03755289139633286</v>
      </c>
      <c r="AS59" s="16">
        <v>0.030782544195821486</v>
      </c>
      <c r="AT59" s="16">
        <v>0.057611926066019295</v>
      </c>
      <c r="AU59" s="16">
        <v>0.06409612558822983</v>
      </c>
      <c r="AV59" s="16">
        <v>0.10327991987981973</v>
      </c>
      <c r="AW59" s="16">
        <v>0.135025495112263</v>
      </c>
      <c r="AX59" s="16">
        <v>0.11477745264130602</v>
      </c>
      <c r="AY59" s="16">
        <v>0.13778846153846153</v>
      </c>
      <c r="AZ59" s="16">
        <v>0.12584227891630653</v>
      </c>
      <c r="BA59" s="16">
        <v>0.07209027298708978</v>
      </c>
      <c r="BB59" s="16">
        <v>0.07596594629993451</v>
      </c>
      <c r="BC59" s="16">
        <v>0.18655939422621864</v>
      </c>
      <c r="BD59" s="16">
        <v>0.1721170395869191</v>
      </c>
      <c r="BE59" s="16">
        <v>0.19551616266944735</v>
      </c>
      <c r="BF59" s="16">
        <v>0</v>
      </c>
      <c r="BG59" s="8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</row>
    <row r="60">
      <c r="A60" s="1"/>
      <c r="B60" s="4"/>
      <c r="C60" s="20" t="s">
        <v>108</v>
      </c>
      <c r="D60" s="26">
        <f t="shared" si="0"/>
      </c>
      <c r="E60" s="26">
        <f t="shared" si="2"/>
      </c>
      <c r="F60" s="26">
        <f t="shared" si="4"/>
      </c>
      <c r="G60" s="26">
        <f t="shared" si="6"/>
      </c>
      <c r="H60" s="26">
        <f t="shared" si="8"/>
      </c>
      <c r="I60" s="26">
        <f t="shared" si="10"/>
      </c>
      <c r="J60" s="26">
        <f t="shared" si="12"/>
      </c>
      <c r="K60" s="29">
        <f t="shared" si="14"/>
      </c>
      <c r="M60" s="16">
        <v>0.25452833549634835</v>
      </c>
      <c r="N60" s="16">
        <v>0.257167018144614</v>
      </c>
      <c r="O60" s="16">
        <v>0.23067714425352684</v>
      </c>
      <c r="P60" s="16">
        <v>0.22629835041506835</v>
      </c>
      <c r="Q60" s="16">
        <v>0.23777361177338968</v>
      </c>
      <c r="R60" s="16">
        <v>0.21242418915355543</v>
      </c>
      <c r="S60" s="16">
        <v>0.20598923126216173</v>
      </c>
      <c r="T60" s="16">
        <v>0.21755146086377983</v>
      </c>
      <c r="U60" s="16">
        <v>0.22309776134548695</v>
      </c>
      <c r="V60" s="16">
        <v>0.223440010250446</v>
      </c>
      <c r="W60" s="16">
        <v>0.1485854189336235</v>
      </c>
      <c r="X60" s="16">
        <v>0.14558565581757943</v>
      </c>
      <c r="Y60" s="16">
        <v>0.15942905241194533</v>
      </c>
      <c r="Z60" s="16">
        <v>0.10308075197907732</v>
      </c>
      <c r="AA60" s="16">
        <v>0.033472604690912545</v>
      </c>
      <c r="AB60" s="16">
        <v>0.0418306808550711</v>
      </c>
      <c r="AC60" s="16">
        <v>0.02549928673323823</v>
      </c>
      <c r="AD60" s="16">
        <v>0.03813049181506172</v>
      </c>
      <c r="AE60" s="16">
        <v>0.04192854780019848</v>
      </c>
      <c r="AF60" s="16">
        <v>0.0500683031833423</v>
      </c>
      <c r="AG60" s="16">
        <v>0.01877739235195148</v>
      </c>
      <c r="AH60" s="16">
        <v>0.024605986042466537</v>
      </c>
      <c r="AI60" s="16">
        <v>0.030865593342981185</v>
      </c>
      <c r="AJ60" s="16">
        <v>0.03286406126816083</v>
      </c>
      <c r="AK60" s="16">
        <v>0.02263009698612994</v>
      </c>
      <c r="AL60" s="16">
        <v>0.027024561563547628</v>
      </c>
      <c r="AM60" s="16">
        <v>0.02735852054272187</v>
      </c>
      <c r="AN60" s="16">
        <v>0.026662049861495844</v>
      </c>
      <c r="AO60" s="16">
        <v>0.04706130187486834</v>
      </c>
      <c r="AP60" s="16">
        <v>0.04261882998171847</v>
      </c>
      <c r="AQ60" s="16">
        <v>0.06579328314997104</v>
      </c>
      <c r="AR60" s="16">
        <v>0.08136459802538787</v>
      </c>
      <c r="AS60" s="16">
        <v>0.06935344294721227</v>
      </c>
      <c r="AT60" s="16">
        <v>0.08515439996185693</v>
      </c>
      <c r="AU60" s="16">
        <v>0.1159161505124342</v>
      </c>
      <c r="AV60" s="16">
        <v>0.14246369554331498</v>
      </c>
      <c r="AW60" s="16">
        <v>0.1914246274333042</v>
      </c>
      <c r="AX60" s="16">
        <v>0.2312105344216849</v>
      </c>
      <c r="AY60" s="16">
        <v>0.1916826923076923</v>
      </c>
      <c r="AZ60" s="16">
        <v>0.1671546075561132</v>
      </c>
      <c r="BA60" s="16">
        <v>0.1043658224105647</v>
      </c>
      <c r="BB60" s="16">
        <v>0.12424837768649163</v>
      </c>
      <c r="BC60" s="16">
        <v>0.2580217699952674</v>
      </c>
      <c r="BD60" s="16">
        <v>0.2087205966724039</v>
      </c>
      <c r="BE60" s="16">
        <v>0.21089676746611052</v>
      </c>
      <c r="BF60" s="16">
        <v>0.03819236152769446</v>
      </c>
      <c r="BG60" s="8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</row>
    <row r="61">
      <c r="A61" s="1"/>
      <c r="B61" s="4"/>
      <c r="C61" s="20" t="s">
        <v>109</v>
      </c>
      <c r="D61" s="26">
        <f t="shared" si="0"/>
      </c>
      <c r="E61" s="26">
        <f t="shared" si="2"/>
      </c>
      <c r="F61" s="26">
        <f t="shared" si="4"/>
      </c>
      <c r="G61" s="26">
        <f t="shared" si="6"/>
      </c>
      <c r="H61" s="26">
        <f t="shared" si="8"/>
      </c>
      <c r="I61" s="26">
        <f t="shared" si="10"/>
      </c>
      <c r="J61" s="26">
        <f t="shared" si="12"/>
      </c>
      <c r="K61" s="29">
        <f t="shared" si="14"/>
      </c>
      <c r="M61" s="16">
        <v>0.29851073573137776</v>
      </c>
      <c r="N61" s="16">
        <v>0.29503049029397543</v>
      </c>
      <c r="O61" s="16">
        <v>0.25936555787271237</v>
      </c>
      <c r="P61" s="16">
        <v>0.25100935573516303</v>
      </c>
      <c r="Q61" s="16">
        <v>0.28863495091068553</v>
      </c>
      <c r="R61" s="16">
        <v>0.23762264682409276</v>
      </c>
      <c r="S61" s="16">
        <v>0.2486871048928876</v>
      </c>
      <c r="T61" s="16">
        <v>0.26125928708573337</v>
      </c>
      <c r="U61" s="16">
        <v>0.2256499360718618</v>
      </c>
      <c r="V61" s="16">
        <v>0.23922153901259627</v>
      </c>
      <c r="W61" s="16">
        <v>0.1734608745684695</v>
      </c>
      <c r="X61" s="16">
        <v>0.18360715182282222</v>
      </c>
      <c r="Y61" s="16">
        <v>0.2031832454254381</v>
      </c>
      <c r="Z61" s="16">
        <v>0.13305285301078096</v>
      </c>
      <c r="AA61" s="16">
        <v>0.04029488796197497</v>
      </c>
      <c r="AB61" s="16">
        <v>0.046647694934547526</v>
      </c>
      <c r="AC61" s="16">
        <v>0.02902064506649034</v>
      </c>
      <c r="AD61" s="16">
        <v>0.04411371535513769</v>
      </c>
      <c r="AE61" s="16">
        <v>0.047653429602888084</v>
      </c>
      <c r="AF61" s="16">
        <v>0.05455817206808114</v>
      </c>
      <c r="AG61" s="16">
        <v>0.01780513132234126</v>
      </c>
      <c r="AH61" s="16">
        <v>0.023996308260267652</v>
      </c>
      <c r="AI61" s="16">
        <v>0.025221947709934026</v>
      </c>
      <c r="AJ61" s="16">
        <v>0.028158438145297542</v>
      </c>
      <c r="AK61" s="16">
        <v>0.018408102689613872</v>
      </c>
      <c r="AL61" s="16">
        <v>0.0283214709371293</v>
      </c>
      <c r="AM61" s="16">
        <v>0.02896278570839178</v>
      </c>
      <c r="AN61" s="16">
        <v>0.022327435833540993</v>
      </c>
      <c r="AO61" s="16">
        <v>0.04046917560731558</v>
      </c>
      <c r="AP61" s="16">
        <v>0.03104144032283098</v>
      </c>
      <c r="AQ61" s="16">
        <v>0.03852201257861635</v>
      </c>
      <c r="AR61" s="16">
        <v>0.05057580434524516</v>
      </c>
      <c r="AS61" s="16">
        <v>0.041458541458541456</v>
      </c>
      <c r="AT61" s="16">
        <v>0.0731776248057008</v>
      </c>
      <c r="AU61" s="16">
        <v>0.08176145395876337</v>
      </c>
      <c r="AV61" s="16">
        <v>0.1323048303290782</v>
      </c>
      <c r="AW61" s="16">
        <v>0.1736845919698507</v>
      </c>
      <c r="AX61" s="16">
        <v>0.15632702291677592</v>
      </c>
      <c r="AY61" s="16">
        <v>0.17121691857339147</v>
      </c>
      <c r="AZ61" s="16">
        <v>0.15203233774983158</v>
      </c>
      <c r="BA61" s="16">
        <v>0.09306615776081426</v>
      </c>
      <c r="BB61" s="16">
        <v>0.09591100420926037</v>
      </c>
      <c r="BC61" s="16">
        <v>0.23905397210430565</v>
      </c>
      <c r="BD61" s="16">
        <v>0.22398088696431237</v>
      </c>
      <c r="BE61" s="16">
        <v>0.2522280141247688</v>
      </c>
      <c r="BF61" s="16">
        <v>0</v>
      </c>
      <c r="BG61" s="8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</row>
    <row r="62">
      <c r="A62" s="1"/>
      <c r="B62" s="4"/>
      <c r="C62" s="20" t="s">
        <v>110</v>
      </c>
      <c r="D62" s="26">
        <f t="shared" si="0"/>
      </c>
      <c r="E62" s="26">
        <f t="shared" si="2"/>
      </c>
      <c r="F62" s="26">
        <f t="shared" si="4"/>
      </c>
      <c r="G62" s="26">
        <f t="shared" si="6"/>
      </c>
      <c r="H62" s="26">
        <f t="shared" si="8"/>
      </c>
      <c r="I62" s="26">
        <f t="shared" si="10"/>
      </c>
      <c r="J62" s="26">
        <f t="shared" si="12"/>
      </c>
      <c r="K62" s="29">
        <f t="shared" si="14"/>
      </c>
      <c r="M62" s="16">
        <v>0.32256212792580125</v>
      </c>
      <c r="N62" s="16">
        <v>0.3093995515948528</v>
      </c>
      <c r="O62" s="16">
        <v>0.28911922804264484</v>
      </c>
      <c r="P62" s="16">
        <v>0.2854660264717118</v>
      </c>
      <c r="Q62" s="16">
        <v>0.3099566583502925</v>
      </c>
      <c r="R62" s="16">
        <v>0.2722970752546829</v>
      </c>
      <c r="S62" s="16">
        <v>0.2611819028556707</v>
      </c>
      <c r="T62" s="16">
        <v>0.2797917188413056</v>
      </c>
      <c r="U62" s="16">
        <v>0.2762897638483646</v>
      </c>
      <c r="V62" s="16">
        <v>0.2706704077368515</v>
      </c>
      <c r="W62" s="16">
        <v>0.19641829689298043</v>
      </c>
      <c r="X62" s="16">
        <v>0.18752614989818972</v>
      </c>
      <c r="Y62" s="16">
        <v>0.20800915685758922</v>
      </c>
      <c r="Z62" s="16">
        <v>0.13769204763156906</v>
      </c>
      <c r="AA62" s="16">
        <v>0.04103210786691241</v>
      </c>
      <c r="AB62" s="16">
        <v>0.05056346044393853</v>
      </c>
      <c r="AC62" s="16">
        <v>0.03151862464183381</v>
      </c>
      <c r="AD62" s="16">
        <v>0.047277426254344536</v>
      </c>
      <c r="AE62" s="16">
        <v>0.052294997421351214</v>
      </c>
      <c r="AF62" s="16">
        <v>0.0626667702909251</v>
      </c>
      <c r="AG62" s="16">
        <v>0.022895929893878376</v>
      </c>
      <c r="AH62" s="16">
        <v>0.029739014510588115</v>
      </c>
      <c r="AI62" s="16">
        <v>0.037059158906415444</v>
      </c>
      <c r="AJ62" s="16">
        <v>0.03912682024189439</v>
      </c>
      <c r="AK62" s="16">
        <v>0.028250058583070795</v>
      </c>
      <c r="AL62" s="16">
        <v>0.035142348754448396</v>
      </c>
      <c r="AM62" s="16">
        <v>0.035522732898754024</v>
      </c>
      <c r="AN62" s="16">
        <v>0.03837528033889858</v>
      </c>
      <c r="AO62" s="16">
        <v>0.06209350158430152</v>
      </c>
      <c r="AP62" s="16">
        <v>0.05789228620207978</v>
      </c>
      <c r="AQ62" s="16">
        <v>0.08932783018867925</v>
      </c>
      <c r="AR62" s="16">
        <v>0.10958090941469785</v>
      </c>
      <c r="AS62" s="16">
        <v>0.09340659340659341</v>
      </c>
      <c r="AT62" s="16">
        <v>0.10816157619557099</v>
      </c>
      <c r="AU62" s="16">
        <v>0.14786343037464114</v>
      </c>
      <c r="AV62" s="16">
        <v>0.18250048110847392</v>
      </c>
      <c r="AW62" s="16">
        <v>0.24623133787505436</v>
      </c>
      <c r="AX62" s="16">
        <v>0.3149090146310766</v>
      </c>
      <c r="AY62" s="16">
        <v>0.238186271581337</v>
      </c>
      <c r="AZ62" s="16">
        <v>0.20194251066696609</v>
      </c>
      <c r="BA62" s="16">
        <v>0.1347328244274809</v>
      </c>
      <c r="BB62" s="16">
        <v>0.15687011425135297</v>
      </c>
      <c r="BC62" s="16">
        <v>0.3306246209824136</v>
      </c>
      <c r="BD62" s="16">
        <v>0.27161415559205615</v>
      </c>
      <c r="BE62" s="16">
        <v>0.27206995123591726</v>
      </c>
      <c r="BF62" s="16">
        <v>0.05926155755507291</v>
      </c>
      <c r="BG62" s="8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</row>
    <row r="63">
      <c r="A63" s="1"/>
      <c r="B63" s="4"/>
      <c r="C63" s="20" t="s">
        <v>111</v>
      </c>
      <c r="D63" s="26">
        <f t="shared" si="0"/>
      </c>
      <c r="E63" s="26">
        <f t="shared" si="2"/>
      </c>
      <c r="F63" s="26">
        <f t="shared" si="4"/>
      </c>
      <c r="G63" s="26">
        <f t="shared" si="6"/>
      </c>
      <c r="H63" s="26">
        <f t="shared" si="8"/>
      </c>
      <c r="I63" s="26">
        <f t="shared" si="10"/>
      </c>
      <c r="J63" s="26">
        <f t="shared" si="12"/>
      </c>
      <c r="K63" s="29">
        <f t="shared" si="14"/>
      </c>
      <c r="M63" s="16">
        <v>1.8707155914387996</v>
      </c>
      <c r="N63" s="16">
        <v>1.7421179466193788</v>
      </c>
      <c r="O63" s="16">
        <v>1.7630947078984567</v>
      </c>
      <c r="P63" s="16">
        <v>1.7654286043756748</v>
      </c>
      <c r="Q63" s="16">
        <v>1.8891260889952861</v>
      </c>
      <c r="R63" s="16">
        <v>1.761509083402147</v>
      </c>
      <c r="S63" s="16">
        <v>1.7161729007684776</v>
      </c>
      <c r="T63" s="16">
        <v>1.7857256697431143</v>
      </c>
      <c r="U63" s="16">
        <v>1.7112161386766527</v>
      </c>
      <c r="V63" s="16">
        <v>1.6609478595399854</v>
      </c>
      <c r="W63" s="16">
        <v>1.6450371431128614</v>
      </c>
      <c r="X63" s="16">
        <v>1.5853817632518539</v>
      </c>
      <c r="Y63" s="16">
        <v>1.6473839423471281</v>
      </c>
      <c r="Z63" s="16">
        <v>1.5490623162205137</v>
      </c>
      <c r="AA63" s="16">
        <v>1.2782925348978353</v>
      </c>
      <c r="AB63" s="16">
        <v>1.273139267216574</v>
      </c>
      <c r="AC63" s="16">
        <v>1.2762858443331817</v>
      </c>
      <c r="AD63" s="16">
        <v>1.3014124690145457</v>
      </c>
      <c r="AE63" s="16">
        <v>1.3160644318676535</v>
      </c>
      <c r="AF63" s="16">
        <v>1.335304847714333</v>
      </c>
      <c r="AG63" s="16">
        <v>1.2479068923507608</v>
      </c>
      <c r="AH63" s="16">
        <v>1.2456534376156</v>
      </c>
      <c r="AI63" s="16">
        <v>1.2468704184053232</v>
      </c>
      <c r="AJ63" s="16">
        <v>1.2390454926039631</v>
      </c>
      <c r="AK63" s="16">
        <v>1.2846310487112158</v>
      </c>
      <c r="AL63" s="16">
        <v>1.3477485784539727</v>
      </c>
      <c r="AM63" s="16">
        <v>1.3462377550583908</v>
      </c>
      <c r="AN63" s="16">
        <v>1.496760818864991</v>
      </c>
      <c r="AO63" s="16">
        <v>1.4067686107159791</v>
      </c>
      <c r="AP63" s="16">
        <v>1.4418451400329488</v>
      </c>
      <c r="AQ63" s="16">
        <v>1.4908816229632027</v>
      </c>
      <c r="AR63" s="16">
        <v>1.5125333333333333</v>
      </c>
      <c r="AS63" s="16">
        <v>1.4855831037649219</v>
      </c>
      <c r="AT63" s="16">
        <v>1.4242287059462642</v>
      </c>
      <c r="AU63" s="16">
        <v>1.4969511346234163</v>
      </c>
      <c r="AV63" s="16">
        <v>1.5670119271814187</v>
      </c>
      <c r="AW63" s="16">
        <v>1.7065044949762032</v>
      </c>
      <c r="AX63" s="16">
        <v>1.9880587875076545</v>
      </c>
      <c r="AY63" s="16">
        <v>1.631116687578419</v>
      </c>
      <c r="AZ63" s="16">
        <v>1.5138234259584946</v>
      </c>
      <c r="BA63" s="16">
        <v>1.4919864725775622</v>
      </c>
      <c r="BB63" s="16">
        <v>1.497459213693501</v>
      </c>
      <c r="BC63" s="16">
        <v>1.9142960681282841</v>
      </c>
      <c r="BD63" s="16">
        <v>1.7865928659286592</v>
      </c>
      <c r="BE63" s="16">
        <v>1.7722337722337722</v>
      </c>
      <c r="BF63" s="16">
        <v>1.649406332453826</v>
      </c>
      <c r="BG63" s="8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</row>
    <row r="64">
      <c r="A64" s="1"/>
      <c r="B64" s="4"/>
      <c r="C64" s="24" t="s">
        <v>112</v>
      </c>
      <c r="D64" s="22">
        <f t="shared" si="0"/>
      </c>
      <c r="E64" s="22">
        <f t="shared" si="2"/>
      </c>
      <c r="F64" s="22">
        <f t="shared" si="4"/>
      </c>
      <c r="G64" s="22">
        <f t="shared" si="6"/>
      </c>
      <c r="H64" s="22">
        <f t="shared" si="8"/>
      </c>
      <c r="I64" s="22">
        <f t="shared" si="10"/>
      </c>
      <c r="J64" s="22">
        <f t="shared" si="12"/>
      </c>
      <c r="K64" s="28">
        <f t="shared" si="14"/>
      </c>
      <c r="L64" s="1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8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</row>
    <row r="65">
      <c r="A65" s="1"/>
      <c r="B65" s="4"/>
      <c r="C65" s="20" t="s">
        <v>113</v>
      </c>
      <c r="D65" s="26">
        <f t="shared" si="0"/>
      </c>
      <c r="E65" s="26">
        <f t="shared" si="2"/>
      </c>
      <c r="F65" s="26">
        <f t="shared" si="4"/>
      </c>
      <c r="G65" s="26">
        <f t="shared" si="6"/>
      </c>
      <c r="H65" s="26">
        <f t="shared" si="8"/>
      </c>
      <c r="I65" s="26">
        <f t="shared" si="10"/>
      </c>
      <c r="J65" s="26">
        <f t="shared" si="12"/>
      </c>
      <c r="K65" s="29">
        <f t="shared" si="14"/>
      </c>
      <c r="M65" s="16">
        <v>1.3268659227275277</v>
      </c>
      <c r="N65" s="16">
        <v>1.5424018821516416</v>
      </c>
      <c r="O65" s="16">
        <v>1.5676255636759446</v>
      </c>
      <c r="P65" s="16">
        <v>2.1323283082077054</v>
      </c>
      <c r="Q65" s="16">
        <v>1.908742021491476</v>
      </c>
      <c r="R65" s="16">
        <v>1.4002241147467502</v>
      </c>
      <c r="S65" s="16">
        <v>1.7314447251293155</v>
      </c>
      <c r="T65" s="16">
        <v>1.6933585902072212</v>
      </c>
      <c r="U65" s="16">
        <v>1.7489902472662793</v>
      </c>
      <c r="V65" s="16">
        <v>2.4491882909369806</v>
      </c>
      <c r="W65" s="16">
        <v>1.731934295172069</v>
      </c>
      <c r="X65" s="16">
        <v>2.364681603773585</v>
      </c>
      <c r="Y65" s="16">
        <v>2.431229648007443</v>
      </c>
      <c r="Z65" s="16">
        <v>2.1509810442301296</v>
      </c>
      <c r="AA65" s="16">
        <v>3.3891926664522356</v>
      </c>
      <c r="AB65" s="16">
        <v>2.787116321960216</v>
      </c>
      <c r="AC65" s="16">
        <v>2.5416986441545153</v>
      </c>
      <c r="AD65" s="16">
        <v>2.7867226694668066</v>
      </c>
      <c r="AE65" s="16">
        <v>2.1470519144937747</v>
      </c>
      <c r="AF65" s="16">
        <v>2.2952133419969676</v>
      </c>
      <c r="AG65" s="16">
        <v>3.0049962528103924</v>
      </c>
      <c r="AH65" s="16">
        <v>3.326355574938218</v>
      </c>
      <c r="AI65" s="16">
        <v>2.869598180439727</v>
      </c>
      <c r="AJ65" s="16">
        <v>2.6838660578386606</v>
      </c>
      <c r="AK65" s="16">
        <v>2.445086705202312</v>
      </c>
      <c r="AL65" s="16">
        <v>2.5100718411043808</v>
      </c>
      <c r="AM65" s="16">
        <v>2.321674707098553</v>
      </c>
      <c r="AN65" s="16">
        <v>2.6357142857142857</v>
      </c>
      <c r="AO65" s="16">
        <v>2.813900884227843</v>
      </c>
      <c r="AP65" s="16">
        <v>2.2373583862945563</v>
      </c>
      <c r="AQ65" s="16">
        <v>2.0393518518518516</v>
      </c>
      <c r="AR65" s="16">
        <v>2.384710234278668</v>
      </c>
      <c r="AS65" s="16">
        <v>2.546688382193268</v>
      </c>
      <c r="AT65" s="16">
        <v>2.9353314872129013</v>
      </c>
      <c r="AU65" s="16">
        <v>2.374181762825392</v>
      </c>
      <c r="AV65" s="16">
        <v>2.347915762049501</v>
      </c>
      <c r="AW65" s="16">
        <v>2.1091006423982868</v>
      </c>
      <c r="AX65" s="16">
        <v>1.6227741862311444</v>
      </c>
      <c r="AY65" s="16">
        <v>2.7349719476355863</v>
      </c>
      <c r="AZ65" s="16">
        <v>3.338441473752853</v>
      </c>
      <c r="BA65" s="16">
        <v>2.45529080194722</v>
      </c>
      <c r="BB65" s="16">
        <v>2.8664004914004915</v>
      </c>
      <c r="BC65" s="16">
        <v>2.36983842010772</v>
      </c>
      <c r="BD65" s="16">
        <v>2.6732558139534883</v>
      </c>
      <c r="BE65" s="16">
        <v>3.0339673913043477</v>
      </c>
      <c r="BF65" s="16">
        <v>1.683740321620012</v>
      </c>
      <c r="BG65" s="8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</row>
    <row r="66">
      <c r="A66" s="1"/>
      <c r="B66" s="4"/>
      <c r="C66" s="20" t="s">
        <v>114</v>
      </c>
      <c r="D66" s="26">
        <f t="shared" si="0"/>
      </c>
      <c r="E66" s="26">
        <f t="shared" si="2"/>
      </c>
      <c r="F66" s="26">
        <f t="shared" si="4"/>
      </c>
      <c r="G66" s="26">
        <f t="shared" si="6"/>
      </c>
      <c r="H66" s="26">
        <f t="shared" si="8"/>
      </c>
      <c r="I66" s="26">
        <f t="shared" si="10"/>
      </c>
      <c r="J66" s="26">
        <f t="shared" si="12"/>
      </c>
      <c r="K66" s="29">
        <f t="shared" si="14"/>
      </c>
      <c r="M66" s="16">
        <v>0.7160881511803959</v>
      </c>
      <c r="N66" s="16">
        <v>1.013652728763412</v>
      </c>
      <c r="O66" s="16">
        <v>1.00982739853833</v>
      </c>
      <c r="P66" s="16">
        <v>1.4095841526472945</v>
      </c>
      <c r="Q66" s="16">
        <v>1.2392744606932213</v>
      </c>
      <c r="R66" s="16">
        <v>0.9315105333930973</v>
      </c>
      <c r="S66" s="16">
        <v>1.1050162396246843</v>
      </c>
      <c r="T66" s="16">
        <v>1.125595545605878</v>
      </c>
      <c r="U66" s="16">
        <v>1.0732440153679441</v>
      </c>
      <c r="V66" s="16">
        <v>1.9238143934551961</v>
      </c>
      <c r="W66" s="16">
        <v>1.1542689401036788</v>
      </c>
      <c r="X66" s="16">
        <v>1.744472287735849</v>
      </c>
      <c r="Y66" s="16">
        <v>1.7053031477748488</v>
      </c>
      <c r="Z66" s="16">
        <v>1.5369970069837047</v>
      </c>
      <c r="AA66" s="16">
        <v>2.6538007933955186</v>
      </c>
      <c r="AB66" s="16">
        <v>2.133184033724147</v>
      </c>
      <c r="AC66" s="16">
        <v>1.3293681248401126</v>
      </c>
      <c r="AD66" s="16">
        <v>1.7936063469840158</v>
      </c>
      <c r="AE66" s="16">
        <v>1.4929527836504581</v>
      </c>
      <c r="AF66" s="16">
        <v>1.8070175438596492</v>
      </c>
      <c r="AG66" s="16">
        <v>2.5194853859605297</v>
      </c>
      <c r="AH66" s="16">
        <v>2.7800552405872945</v>
      </c>
      <c r="AI66" s="16">
        <v>2.2988627748294164</v>
      </c>
      <c r="AJ66" s="16">
        <v>2.154794520547945</v>
      </c>
      <c r="AK66" s="16">
        <v>2.0753757225433525</v>
      </c>
      <c r="AL66" s="16">
        <v>2.1817157346105085</v>
      </c>
      <c r="AM66" s="16">
        <v>1.921605789110958</v>
      </c>
      <c r="AN66" s="16">
        <v>2.1877076411960132</v>
      </c>
      <c r="AO66" s="16">
        <v>2.39152786345877</v>
      </c>
      <c r="AP66" s="16">
        <v>1.5402044763746892</v>
      </c>
      <c r="AQ66" s="16">
        <v>1.4510582010582012</v>
      </c>
      <c r="AR66" s="16">
        <v>1.8840937114673242</v>
      </c>
      <c r="AS66" s="16">
        <v>2.1194353963083605</v>
      </c>
      <c r="AT66" s="16">
        <v>1.8058315686593909</v>
      </c>
      <c r="AU66" s="16">
        <v>1.7729486984320293</v>
      </c>
      <c r="AV66" s="16">
        <v>1.8002605297438123</v>
      </c>
      <c r="AW66" s="16">
        <v>1.5820128479657387</v>
      </c>
      <c r="AX66" s="16">
        <v>1.199500964046728</v>
      </c>
      <c r="AY66" s="16">
        <v>1.7942826609671387</v>
      </c>
      <c r="AZ66" s="16">
        <v>2.1721552005216824</v>
      </c>
      <c r="BA66" s="16">
        <v>1.49833461439918</v>
      </c>
      <c r="BB66" s="16">
        <v>2.125614250614251</v>
      </c>
      <c r="BC66" s="16">
        <v>1.375673249551167</v>
      </c>
      <c r="BD66" s="16">
        <v>1.7145348837209302</v>
      </c>
      <c r="BE66" s="16">
        <v>2.1963315217391304</v>
      </c>
      <c r="BF66" s="16">
        <v>1.0327575938058369</v>
      </c>
      <c r="BG66" s="8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</row>
    <row r="67">
      <c r="A67" s="1"/>
      <c r="B67" s="4"/>
      <c r="C67" s="20" t="s">
        <v>115</v>
      </c>
      <c r="D67" s="26">
        <f t="shared" si="0"/>
      </c>
      <c r="E67" s="26">
        <f t="shared" si="2"/>
      </c>
      <c r="F67" s="26">
        <f t="shared" si="4"/>
      </c>
      <c r="G67" s="26">
        <f t="shared" si="6"/>
      </c>
      <c r="H67" s="26">
        <f t="shared" si="8"/>
      </c>
      <c r="I67" s="26">
        <f t="shared" si="10"/>
      </c>
      <c r="J67" s="26">
        <f t="shared" si="12"/>
      </c>
      <c r="K67" s="29">
        <f t="shared" si="14"/>
      </c>
      <c r="M67" s="16">
        <v>0.6185723097627993</v>
      </c>
      <c r="N67" s="16">
        <v>0.8923822764053755</v>
      </c>
      <c r="O67" s="16">
        <v>0.8812937334784637</v>
      </c>
      <c r="P67" s="16">
        <v>1.065217391304348</v>
      </c>
      <c r="Q67" s="16">
        <v>0.9652985376100832</v>
      </c>
      <c r="R67" s="16">
        <v>0.5882115643209324</v>
      </c>
      <c r="S67" s="16">
        <v>0.7007097317454589</v>
      </c>
      <c r="T67" s="16">
        <v>0.8037426094942886</v>
      </c>
      <c r="U67" s="16">
        <v>0.8422322923849866</v>
      </c>
      <c r="V67" s="16">
        <v>1.6178575993864246</v>
      </c>
      <c r="W67" s="16">
        <v>0.8777715320717007</v>
      </c>
      <c r="X67" s="16">
        <v>1.48046875</v>
      </c>
      <c r="Y67" s="16">
        <v>1.4081252907427508</v>
      </c>
      <c r="Z67" s="16">
        <v>1.2335384103757898</v>
      </c>
      <c r="AA67" s="16">
        <v>2.3464136378256675</v>
      </c>
      <c r="AB67" s="16">
        <v>1.8337504940060598</v>
      </c>
      <c r="AC67" s="16">
        <v>1.1103862880532105</v>
      </c>
      <c r="AD67" s="16">
        <v>1.493057986232645</v>
      </c>
      <c r="AE67" s="16">
        <v>1.1747709654686398</v>
      </c>
      <c r="AF67" s="16">
        <v>1.3831492311024476</v>
      </c>
      <c r="AG67" s="16">
        <v>2.144891331501374</v>
      </c>
      <c r="AH67" s="16">
        <v>2.3497601395551677</v>
      </c>
      <c r="AI67" s="16">
        <v>1.9085670962850645</v>
      </c>
      <c r="AJ67" s="16">
        <v>1.7579908675799087</v>
      </c>
      <c r="AK67" s="16">
        <v>1.5980346820809248</v>
      </c>
      <c r="AL67" s="16">
        <v>1.6605155655726158</v>
      </c>
      <c r="AM67" s="16">
        <v>1.313921433494142</v>
      </c>
      <c r="AN67" s="16">
        <v>1.6166112956810632</v>
      </c>
      <c r="AO67" s="16">
        <v>1.6259510590170676</v>
      </c>
      <c r="AP67" s="16">
        <v>0.6791931472782536</v>
      </c>
      <c r="AQ67" s="16">
        <v>0.796957671957672</v>
      </c>
      <c r="AR67" s="16">
        <v>1.288943690916564</v>
      </c>
      <c r="AS67" s="16">
        <v>1</v>
      </c>
      <c r="AT67" s="16">
        <v>1.2371721778791334</v>
      </c>
      <c r="AU67" s="16">
        <v>1.2327599330187242</v>
      </c>
      <c r="AV67" s="16">
        <v>1.1829135909683022</v>
      </c>
      <c r="AW67" s="16">
        <v>1.0397216274089935</v>
      </c>
      <c r="AX67" s="16">
        <v>0.7017126006578202</v>
      </c>
      <c r="AY67" s="16">
        <v>0.9970611808709591</v>
      </c>
      <c r="AZ67" s="16">
        <v>1.1773720247799153</v>
      </c>
      <c r="BA67" s="16">
        <v>0.5910837817063798</v>
      </c>
      <c r="BB67" s="16">
        <v>1.19502457002457</v>
      </c>
      <c r="BC67" s="16">
        <v>0.38285457809694795</v>
      </c>
      <c r="BD67" s="16">
        <v>0.6703488372093023</v>
      </c>
      <c r="BE67" s="16">
        <v>0.8675271739130435</v>
      </c>
      <c r="BF67" s="16">
        <v>0.20369267421083978</v>
      </c>
      <c r="BG67" s="8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</row>
    <row r="68">
      <c r="A68" s="1"/>
      <c r="B68" s="4"/>
      <c r="C68" s="20" t="s">
        <v>116</v>
      </c>
      <c r="D68" s="26">
        <f t="shared" si="0"/>
      </c>
      <c r="E68" s="26">
        <f t="shared" si="2"/>
      </c>
      <c r="F68" s="26">
        <f t="shared" si="4"/>
      </c>
      <c r="G68" s="26">
        <f t="shared" si="6"/>
      </c>
      <c r="H68" s="26">
        <f t="shared" si="8"/>
      </c>
      <c r="I68" s="26">
        <f t="shared" si="10"/>
      </c>
      <c r="J68" s="26">
        <f t="shared" si="12"/>
      </c>
      <c r="K68" s="29">
        <f t="shared" si="14"/>
      </c>
      <c r="M68" s="16">
        <v>0.14088677291836607</v>
      </c>
      <c r="N68" s="16">
        <v>0.2513874331338659</v>
      </c>
      <c r="O68" s="16">
        <v>0.3924250066296791</v>
      </c>
      <c r="P68" s="16">
        <v>0.9366604337266533</v>
      </c>
      <c r="Q68" s="16">
        <v>0.9266718821956267</v>
      </c>
      <c r="R68" s="16">
        <v>1.168334875573042</v>
      </c>
      <c r="S68" s="16">
        <v>1.1372278664731494</v>
      </c>
      <c r="T68" s="16">
        <v>0.5696533589685592</v>
      </c>
      <c r="U68" s="16">
        <v>0.7477750075259936</v>
      </c>
      <c r="V68" s="16">
        <v>1.2060609668968802</v>
      </c>
      <c r="W68" s="16">
        <v>1.5363935899355998</v>
      </c>
      <c r="X68" s="16">
        <v>1.3152360354985457</v>
      </c>
      <c r="Y68" s="16">
        <v>2.2438336856941508</v>
      </c>
      <c r="Z68" s="16">
        <v>4.9162118165278175</v>
      </c>
      <c r="AA68" s="16">
        <v>7.312549677647267</v>
      </c>
      <c r="AB68" s="16">
        <v>6.8318779977862505</v>
      </c>
      <c r="AC68" s="16">
        <v>6.208670462491259</v>
      </c>
      <c r="AD68" s="16">
        <v>6.1548646528050215</v>
      </c>
      <c r="AE68" s="16">
        <v>4.727626459143969</v>
      </c>
      <c r="AF68" s="16">
        <v>12.236721190957544</v>
      </c>
      <c r="AG68" s="16">
        <v>11.494723435225618</v>
      </c>
      <c r="AH68" s="16">
        <v>9.904458598726114</v>
      </c>
      <c r="AI68" s="16">
        <v>6.732099985877701</v>
      </c>
      <c r="AJ68" s="16">
        <v>6.89589905362776</v>
      </c>
      <c r="AK68" s="16">
        <v>10.941001400560225</v>
      </c>
      <c r="AL68" s="16">
        <v>10.881490787269682</v>
      </c>
      <c r="AM68" s="16">
        <v>11.805909322465613</v>
      </c>
      <c r="AN68" s="16">
        <v>10.386358486290506</v>
      </c>
      <c r="AO68" s="16">
        <v>8.396800360522757</v>
      </c>
      <c r="AP68" s="16">
        <v>5.544093851132686</v>
      </c>
      <c r="AQ68" s="16">
        <v>3.627537511032657</v>
      </c>
      <c r="AR68" s="16">
        <v>4.494726693739227</v>
      </c>
      <c r="AS68" s="16">
        <v>3.1834991802966184</v>
      </c>
      <c r="AT68" s="16">
        <v>2.277315484804631</v>
      </c>
      <c r="AU68" s="16">
        <v>1.8142156312024866</v>
      </c>
      <c r="AV68" s="16">
        <v>1.0926391947153193</v>
      </c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8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</row>
    <row r="69">
      <c r="A69" s="1"/>
      <c r="B69" s="4"/>
      <c r="C69" s="20" t="s">
        <v>117</v>
      </c>
      <c r="D69" s="26">
        <f t="shared" si="0"/>
      </c>
      <c r="E69" s="26">
        <f t="shared" si="2"/>
      </c>
      <c r="F69" s="26">
        <f t="shared" si="4"/>
      </c>
      <c r="G69" s="26">
        <f t="shared" si="6"/>
      </c>
      <c r="H69" s="26">
        <f t="shared" si="8"/>
      </c>
      <c r="I69" s="26">
        <f t="shared" si="10"/>
      </c>
      <c r="J69" s="26">
        <f t="shared" si="12"/>
      </c>
      <c r="K69" s="29">
        <f t="shared" si="14"/>
      </c>
      <c r="M69" s="16"/>
      <c r="N69" s="16"/>
      <c r="O69" s="16"/>
      <c r="P69" s="16">
        <v>0.390499065058998</v>
      </c>
      <c r="Q69" s="16">
        <v>0.5257142223035993</v>
      </c>
      <c r="R69" s="16">
        <v>0.5957165763691203</v>
      </c>
      <c r="S69" s="16">
        <v>0.5863933236574747</v>
      </c>
      <c r="T69" s="16">
        <v>0.1533872427052703</v>
      </c>
      <c r="U69" s="16">
        <v>0.37629968120662904</v>
      </c>
      <c r="V69" s="16">
        <v>0.7698856870683496</v>
      </c>
      <c r="W69" s="16">
        <v>0.7796914782087764</v>
      </c>
      <c r="X69" s="16">
        <v>0.5137594153180699</v>
      </c>
      <c r="Y69" s="16">
        <v>0.852948085506225</v>
      </c>
      <c r="Z69" s="16">
        <v>2.323566025088576</v>
      </c>
      <c r="AA69" s="16">
        <v>5.0070652653890315</v>
      </c>
      <c r="AB69" s="16">
        <v>4.055466732259255</v>
      </c>
      <c r="AC69" s="16">
        <v>3.6130256717610627</v>
      </c>
      <c r="AD69" s="16">
        <v>3.702922714790114</v>
      </c>
      <c r="AE69" s="16">
        <v>2.1723558542624692</v>
      </c>
      <c r="AF69" s="16">
        <v>6.890277522514244</v>
      </c>
      <c r="AG69" s="16">
        <v>7.998544395924308</v>
      </c>
      <c r="AH69" s="16">
        <v>6.993630573248407</v>
      </c>
      <c r="AI69" s="16">
        <v>3.411241350091795</v>
      </c>
      <c r="AJ69" s="16">
        <v>1.1317034700315458</v>
      </c>
      <c r="AK69" s="16">
        <v>5.09891456582633</v>
      </c>
      <c r="AL69" s="16">
        <v>7.318886097152429</v>
      </c>
      <c r="AM69" s="16">
        <v>7.27585328578706</v>
      </c>
      <c r="AN69" s="16">
        <v>5.286653070473601</v>
      </c>
      <c r="AO69" s="16">
        <v>4.989860297431275</v>
      </c>
      <c r="AP69" s="16">
        <v>1.953883495145631</v>
      </c>
      <c r="AQ69" s="16">
        <v>0.9344660194174758</v>
      </c>
      <c r="AR69" s="16">
        <v>1.6710976072920622</v>
      </c>
      <c r="AS69" s="16">
        <v>0.8425788249647337</v>
      </c>
      <c r="AT69" s="16">
        <v>0.5618668596237337</v>
      </c>
      <c r="AU69" s="16">
        <v>0.5418866793993184</v>
      </c>
      <c r="AV69" s="16">
        <v>0.4287511796162315</v>
      </c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8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</row>
    <row r="70">
      <c r="A70" s="1"/>
      <c r="B70" s="4"/>
      <c r="C70" s="20" t="s">
        <v>118</v>
      </c>
      <c r="D70" s="26">
        <f t="shared" si="0"/>
      </c>
      <c r="E70" s="26">
        <f t="shared" si="2"/>
      </c>
      <c r="F70" s="26">
        <f t="shared" si="4"/>
      </c>
      <c r="G70" s="26">
        <f t="shared" si="6"/>
      </c>
      <c r="H70" s="26">
        <f t="shared" si="8"/>
      </c>
      <c r="I70" s="26">
        <f t="shared" si="10"/>
      </c>
      <c r="J70" s="26">
        <f t="shared" si="12"/>
      </c>
      <c r="K70" s="29">
        <f t="shared" si="14"/>
      </c>
      <c r="M70" s="16"/>
      <c r="N70" s="16">
        <v>4.8343797315029775</v>
      </c>
      <c r="O70" s="16">
        <v>1.8572380492515692</v>
      </c>
      <c r="P70" s="16">
        <v>1.096429833863556</v>
      </c>
      <c r="Q70" s="16">
        <v>0.9567924828794394</v>
      </c>
      <c r="R70" s="16">
        <v>0.8115161937517913</v>
      </c>
      <c r="S70" s="16">
        <v>0.8497779970399605</v>
      </c>
      <c r="T70" s="16">
        <v>0.986348741546399</v>
      </c>
      <c r="U70" s="16">
        <v>1.2200499128878843</v>
      </c>
      <c r="V70" s="16">
        <v>0.7259681881051175</v>
      </c>
      <c r="W70" s="16">
        <v>0.5472726527601328</v>
      </c>
      <c r="X70" s="16">
        <v>0.645190780926719</v>
      </c>
      <c r="Y70" s="16">
        <v>0.3802930141147043</v>
      </c>
      <c r="Z70" s="16">
        <v>0.17560114343366404</v>
      </c>
      <c r="AA70" s="16">
        <v>0.11012448939894962</v>
      </c>
      <c r="AB70" s="16">
        <v>0.1535744640664841</v>
      </c>
      <c r="AC70" s="16">
        <v>0.17086533538146442</v>
      </c>
      <c r="AD70" s="16">
        <v>0.14603265539959898</v>
      </c>
      <c r="AE70" s="16">
        <v>0.1887813021702838</v>
      </c>
      <c r="AF70" s="16">
        <v>0.06324905550712002</v>
      </c>
      <c r="AG70" s="16">
        <v>0.07181497451979615</v>
      </c>
      <c r="AH70" s="16">
        <v>0.100383631713555</v>
      </c>
      <c r="AI70" s="16">
        <v>0.14832425638877253</v>
      </c>
      <c r="AJ70" s="16">
        <v>0.14506349387941883</v>
      </c>
      <c r="AK70" s="16">
        <v>0.057188626351621946</v>
      </c>
      <c r="AL70" s="16">
        <v>0.06443170320404722</v>
      </c>
      <c r="AM70" s="16">
        <v>0.06543333333333333</v>
      </c>
      <c r="AN70" s="16">
        <v>0.06867948019609368</v>
      </c>
      <c r="AO70" s="16">
        <v>0.09036856037466912</v>
      </c>
      <c r="AP70" s="16">
        <v>0.14091492090637026</v>
      </c>
      <c r="AQ70" s="16">
        <v>0.19492473118279569</v>
      </c>
      <c r="AR70" s="16">
        <v>0.16119142924417235</v>
      </c>
      <c r="AS70" s="16">
        <v>0.25135601341638714</v>
      </c>
      <c r="AT70" s="16">
        <v>0.34273668547337094</v>
      </c>
      <c r="AU70" s="16">
        <v>0.41765855947446623</v>
      </c>
      <c r="AV70" s="16">
        <v>0.7751767861497196</v>
      </c>
      <c r="AW70" s="16">
        <v>0.7619954756518633</v>
      </c>
      <c r="AX70" s="16">
        <v>1.0879790940766552</v>
      </c>
      <c r="AY70" s="16"/>
      <c r="AZ70" s="16">
        <v>1.7759477936606587</v>
      </c>
      <c r="BA70" s="16">
        <v>0.5103155339805825</v>
      </c>
      <c r="BB70" s="16">
        <v>0.8551883439943141</v>
      </c>
      <c r="BC70" s="16">
        <v>2.014627659574468</v>
      </c>
      <c r="BD70" s="16">
        <v>1.6136150234741784</v>
      </c>
      <c r="BE70" s="16">
        <v>0.3860435339308579</v>
      </c>
      <c r="BF70" s="16">
        <v>0.10084477296726505</v>
      </c>
      <c r="BG70" s="8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</row>
    <row r="71">
      <c r="A71" s="1"/>
      <c r="B71" s="4"/>
      <c r="C71" s="20" t="s">
        <v>119</v>
      </c>
      <c r="D71" s="26">
        <f t="shared" si="0"/>
      </c>
      <c r="E71" s="26">
        <f t="shared" si="2"/>
      </c>
      <c r="F71" s="26">
        <f t="shared" si="4"/>
      </c>
      <c r="G71" s="26">
        <f t="shared" si="6"/>
      </c>
      <c r="H71" s="26">
        <f t="shared" si="8"/>
      </c>
      <c r="I71" s="26">
        <f t="shared" si="10"/>
      </c>
      <c r="J71" s="26">
        <f t="shared" si="12"/>
      </c>
      <c r="K71" s="29">
        <f t="shared" si="14"/>
      </c>
      <c r="M71" s="16">
        <v>-11.587040618955513</v>
      </c>
      <c r="N71" s="16">
        <v>0.34738041002277903</v>
      </c>
      <c r="O71" s="16">
        <v>15.473790322580646</v>
      </c>
      <c r="P71" s="16">
        <v>37.11222780569514</v>
      </c>
      <c r="Q71" s="16">
        <v>40.43720190779014</v>
      </c>
      <c r="R71" s="16">
        <v>49.210633946830264</v>
      </c>
      <c r="S71" s="16">
        <v>49.886752136752136</v>
      </c>
      <c r="T71" s="16">
        <v>31.821981424148607</v>
      </c>
      <c r="U71" s="16">
        <v>18.345156889495225</v>
      </c>
      <c r="V71" s="16">
        <v>42.804154302670625</v>
      </c>
      <c r="W71" s="16">
        <v>82.5625</v>
      </c>
      <c r="X71" s="16">
        <v>52.25819672131148</v>
      </c>
      <c r="Y71" s="16">
        <v>165.17777777777778</v>
      </c>
      <c r="Z71" s="16">
        <v>432.2926829268293</v>
      </c>
      <c r="AA71" s="16"/>
      <c r="AB71" s="16">
        <v>5537</v>
      </c>
      <c r="AC71" s="16">
        <v>887.75</v>
      </c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8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</row>
    <row r="72">
      <c r="A72" s="1"/>
      <c r="B72" s="4"/>
      <c r="C72" s="20" t="s">
        <v>120</v>
      </c>
      <c r="D72" s="26">
        <f t="shared" si="0"/>
      </c>
      <c r="E72" s="26">
        <f t="shared" si="2"/>
      </c>
      <c r="F72" s="26">
        <f t="shared" si="4"/>
      </c>
      <c r="G72" s="26">
        <f t="shared" si="6"/>
      </c>
      <c r="H72" s="26">
        <f t="shared" si="8"/>
      </c>
      <c r="I72" s="26">
        <f t="shared" si="10"/>
      </c>
      <c r="J72" s="26">
        <f t="shared" si="12"/>
      </c>
      <c r="K72" s="29">
        <f t="shared" si="14"/>
      </c>
      <c r="M72" s="16">
        <v>-0.5822050290135397</v>
      </c>
      <c r="N72" s="16">
        <v>11.283599088838269</v>
      </c>
      <c r="O72" s="16">
        <v>41.75403225806452</v>
      </c>
      <c r="P72" s="16">
        <v>56.8643216080402</v>
      </c>
      <c r="Q72" s="16">
        <v>59.89507154213037</v>
      </c>
      <c r="R72" s="16">
        <v>71.34969325153374</v>
      </c>
      <c r="S72" s="16">
        <v>69.2991452991453</v>
      </c>
      <c r="T72" s="16">
        <v>44.40557275541796</v>
      </c>
      <c r="U72" s="16">
        <v>28.972714870395635</v>
      </c>
      <c r="V72" s="16">
        <v>68.65281899109792</v>
      </c>
      <c r="W72" s="16">
        <v>127.08854166666667</v>
      </c>
      <c r="X72" s="16">
        <v>85.17622950819673</v>
      </c>
      <c r="Y72" s="16">
        <v>248.75555555555556</v>
      </c>
      <c r="Z72" s="16">
        <v>580.1951219512196</v>
      </c>
      <c r="AA72" s="16"/>
      <c r="AB72" s="16">
        <v>10589</v>
      </c>
      <c r="AC72" s="16">
        <v>1464.75</v>
      </c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8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</row>
    <row r="73">
      <c r="A73" s="1"/>
      <c r="B73" s="4"/>
      <c r="C73" s="20" t="s">
        <v>121</v>
      </c>
      <c r="D73" s="26">
        <f t="shared" si="0"/>
      </c>
      <c r="E73" s="26">
        <f t="shared" si="2"/>
      </c>
      <c r="F73" s="26">
        <f t="shared" si="4"/>
      </c>
      <c r="G73" s="26">
        <f t="shared" si="6"/>
      </c>
      <c r="H73" s="26">
        <f t="shared" si="8"/>
      </c>
      <c r="I73" s="26">
        <f t="shared" si="10"/>
      </c>
      <c r="J73" s="26">
        <f t="shared" si="12"/>
      </c>
      <c r="K73" s="29">
        <f t="shared" si="14"/>
      </c>
      <c r="M73" s="16"/>
      <c r="N73" s="16">
        <v>2.599172302412436</v>
      </c>
      <c r="O73" s="16">
        <v>1.1996137131820377</v>
      </c>
      <c r="P73" s="16">
        <v>0.5988276187109697</v>
      </c>
      <c r="Q73" s="16">
        <v>0.3836332749376228</v>
      </c>
      <c r="R73" s="16">
        <v>0.464689022642591</v>
      </c>
      <c r="S73" s="16">
        <v>0.46808707449432657</v>
      </c>
      <c r="T73" s="16">
        <v>0.41058355992470197</v>
      </c>
      <c r="U73" s="16">
        <v>0.45321843951593915</v>
      </c>
      <c r="V73" s="16">
        <v>0.316649377593361</v>
      </c>
      <c r="W73" s="16">
        <v>0.41412237203393304</v>
      </c>
      <c r="X73" s="16">
        <v>0.5171053264687485</v>
      </c>
      <c r="Y73" s="16">
        <v>0.5289440771842058</v>
      </c>
      <c r="Z73" s="16">
        <v>0.45527156549520764</v>
      </c>
      <c r="AA73" s="16">
        <v>0.25389029371717564</v>
      </c>
      <c r="AB73" s="16">
        <v>0.4263858721314572</v>
      </c>
      <c r="AC73" s="16">
        <v>0.4435057176992661</v>
      </c>
      <c r="AD73" s="16">
        <v>0.3580635920939559</v>
      </c>
      <c r="AE73" s="16">
        <v>0.4823873121869783</v>
      </c>
      <c r="AF73" s="16">
        <v>0.33815751235106073</v>
      </c>
      <c r="AG73" s="16">
        <v>0.251078008624069</v>
      </c>
      <c r="AH73" s="16">
        <v>0.2921994884910486</v>
      </c>
      <c r="AI73" s="16">
        <v>0.49256388772517806</v>
      </c>
      <c r="AJ73" s="16">
        <v>0.8361743507607825</v>
      </c>
      <c r="AK73" s="16">
        <v>0.3341009211053264</v>
      </c>
      <c r="AL73" s="16">
        <v>0.22954468802698144</v>
      </c>
      <c r="AM73" s="16">
        <v>0.29641666666666666</v>
      </c>
      <c r="AN73" s="16">
        <v>0.35024511711150885</v>
      </c>
      <c r="AO73" s="16">
        <v>0.30788026878436164</v>
      </c>
      <c r="AP73" s="16">
        <v>0.5059142083511472</v>
      </c>
      <c r="AQ73" s="16">
        <v>0.5249462365591397</v>
      </c>
      <c r="AR73" s="16">
        <v>0.45514480809983515</v>
      </c>
      <c r="AS73" s="16">
        <v>0.588404408241495</v>
      </c>
      <c r="AT73" s="16">
        <v>0.5879471758943517</v>
      </c>
      <c r="AU73" s="16">
        <v>0.5313990771877688</v>
      </c>
      <c r="AV73" s="16">
        <v>0.5146305779078274</v>
      </c>
      <c r="AW73" s="16">
        <v>0</v>
      </c>
      <c r="AX73" s="16">
        <v>0</v>
      </c>
      <c r="AY73" s="16"/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8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</row>
    <row r="74">
      <c r="A74" s="1"/>
      <c r="B74" s="4"/>
      <c r="C74" s="20" t="s">
        <v>122</v>
      </c>
      <c r="D74" s="26">
        <f t="shared" si="0"/>
      </c>
      <c r="E74" s="26">
        <f t="shared" si="2"/>
      </c>
      <c r="F74" s="26">
        <f t="shared" si="4"/>
      </c>
      <c r="G74" s="26">
        <f t="shared" si="6"/>
      </c>
      <c r="H74" s="26">
        <f t="shared" si="8"/>
      </c>
      <c r="I74" s="26">
        <f t="shared" si="10"/>
      </c>
      <c r="J74" s="26">
        <f t="shared" si="12"/>
      </c>
      <c r="K74" s="29">
        <f t="shared" si="14"/>
      </c>
      <c r="M74" s="16">
        <v>0.45091429539933336</v>
      </c>
      <c r="N74" s="16">
        <v>0.4748469425389098</v>
      </c>
      <c r="O74" s="16">
        <v>0.3940114822215878</v>
      </c>
      <c r="P74" s="16">
        <v>0.2572509617331444</v>
      </c>
      <c r="Q74" s="16">
        <v>0.1856113629650558</v>
      </c>
      <c r="R74" s="16">
        <v>0.22529007156256514</v>
      </c>
      <c r="S74" s="16">
        <v>0.21427563233965674</v>
      </c>
      <c r="T74" s="16">
        <v>0.18766431382546486</v>
      </c>
      <c r="U74" s="16">
        <v>0.16207250745112567</v>
      </c>
      <c r="V74" s="16">
        <v>0.13234576822328606</v>
      </c>
      <c r="W74" s="16">
        <v>0.1808662967603365</v>
      </c>
      <c r="X74" s="16">
        <v>0.20389694164073766</v>
      </c>
      <c r="Y74" s="16">
        <v>0.2220055866969123</v>
      </c>
      <c r="Z74" s="16">
        <v>0.200559269616104</v>
      </c>
      <c r="AA74" s="16">
        <v>0.11968457006624945</v>
      </c>
      <c r="AB74" s="16">
        <v>0.12853360662738064</v>
      </c>
      <c r="AC74" s="16">
        <v>0.13826956845634011</v>
      </c>
      <c r="AD74" s="16">
        <v>0.13043251421714405</v>
      </c>
      <c r="AE74" s="16">
        <v>0.16333163755581934</v>
      </c>
      <c r="AF74" s="16">
        <v>0.14984803997321383</v>
      </c>
      <c r="AG74" s="16">
        <v>0.11233885819521179</v>
      </c>
      <c r="AH74" s="16">
        <v>0.12129657277462592</v>
      </c>
      <c r="AI74" s="16">
        <v>0.1757211179195935</v>
      </c>
      <c r="AJ74" s="16">
        <v>0.27540600625494555</v>
      </c>
      <c r="AK74" s="16">
        <v>0.19788886912174583</v>
      </c>
      <c r="AL74" s="16">
        <v>0.11579162271598217</v>
      </c>
      <c r="AM74" s="16">
        <v>0.13538613786016063</v>
      </c>
      <c r="AN74" s="16">
        <v>0.17953729557239728</v>
      </c>
      <c r="AO74" s="16">
        <v>0.14505684271118147</v>
      </c>
      <c r="AP74" s="16">
        <v>0.2191087520059252</v>
      </c>
      <c r="AQ74" s="16">
        <v>0.21187396927350055</v>
      </c>
      <c r="AR74" s="16">
        <v>0.220109314506946</v>
      </c>
      <c r="AS74" s="16">
        <v>0.21013004791238876</v>
      </c>
      <c r="AT74" s="16">
        <v>0.19844724396266689</v>
      </c>
      <c r="AU74" s="16">
        <v>0.17328436997934357</v>
      </c>
      <c r="AV74" s="16">
        <v>0.13499424331585008</v>
      </c>
      <c r="AW74" s="16">
        <v>0</v>
      </c>
      <c r="AX74" s="16">
        <v>0</v>
      </c>
      <c r="AY74" s="16">
        <v>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8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</row>
    <row r="75">
      <c r="A75" s="1"/>
      <c r="B75" s="4"/>
      <c r="C75" s="20" t="s">
        <v>123</v>
      </c>
      <c r="D75" s="26">
        <f t="shared" si="1" ref="D75:D99">IF(COUNT(L75:BF75)&gt;0,MEDIAN(L75:BF75),"")</f>
      </c>
      <c r="E75" s="26">
        <f t="shared" si="3" ref="E75:E99">IF(COUNT(L75:BF75)&gt;0,AVERAGE(L75:BF75),"")</f>
      </c>
      <c r="F75" s="26">
        <f t="shared" si="5" ref="F75:F99">IF(COUNT(L75:BF75)&gt;0,MIN(L75:BF75),"")</f>
      </c>
      <c r="G75" s="26">
        <f t="shared" si="7" ref="G75:G99">IF(COUNT(L75:BF75)&gt;0,MAX(L75:BF75),"")</f>
      </c>
      <c r="H75" s="26">
        <f t="shared" si="9" ref="H75:H99">IF(COUNT(L75:BF75)&gt;0,QUARTILE(L75:BF75,1),"")</f>
      </c>
      <c r="I75" s="26">
        <f t="shared" si="11" ref="I75:I99">IF(COUNT(L75:BF75)&gt;0,QUARTILE(L75:BF75,3),"")</f>
      </c>
      <c r="J75" s="26">
        <f t="shared" si="13" ref="J75:J99">IF(COUNT(L75:BF75)&gt;1,STDEV(L75:BF75),"")</f>
      </c>
      <c r="K75" s="29">
        <f t="shared" si="15" ref="K75:K99">IF(COUNT(L75:BF75)&gt;1,STDEV(L75:BF75)/AVERAGE(L75:BF75),"")</f>
      </c>
      <c r="M75" s="16">
        <v>1.1291717792159053</v>
      </c>
      <c r="N75" s="16">
        <v>2.3508136686804844</v>
      </c>
      <c r="O75" s="16">
        <v>2.2614459926757657</v>
      </c>
      <c r="P75" s="16">
        <v>3.402454257420861</v>
      </c>
      <c r="Q75" s="16">
        <v>3.4991360595217618</v>
      </c>
      <c r="R75" s="16">
        <v>4.278447413975975</v>
      </c>
      <c r="S75" s="16">
        <v>4.039272148077675</v>
      </c>
      <c r="T75" s="16">
        <v>3.953949393121676</v>
      </c>
      <c r="U75" s="16">
        <v>3.707681816040166</v>
      </c>
      <c r="V75" s="16">
        <v>4.22369972281229</v>
      </c>
      <c r="W75" s="16">
        <v>4.861506295625201</v>
      </c>
      <c r="X75" s="16">
        <v>4.06664210662951</v>
      </c>
      <c r="Y75" s="16">
        <v>4.021914830237747</v>
      </c>
      <c r="Z75" s="16">
        <v>5.542008505852202</v>
      </c>
      <c r="AA75" s="16">
        <v>7.925486618705731</v>
      </c>
      <c r="AB75" s="16">
        <v>7.993300442787906</v>
      </c>
      <c r="AC75" s="16">
        <v>6.377451597987581</v>
      </c>
      <c r="AD75" s="16">
        <v>9.628420130808479</v>
      </c>
      <c r="AE75" s="16">
        <v>8.307516300547498</v>
      </c>
      <c r="AF75" s="16">
        <v>11.308054140755509</v>
      </c>
      <c r="AG75" s="16">
        <v>11.950316506846567</v>
      </c>
      <c r="AH75" s="16">
        <v>15.952941995670974</v>
      </c>
      <c r="AI75" s="16">
        <v>9.154134859313436</v>
      </c>
      <c r="AJ75" s="16">
        <v>16.632838161669348</v>
      </c>
      <c r="AK75" s="16">
        <v>13.647030610592168</v>
      </c>
      <c r="AL75" s="16">
        <v>17.375287713723043</v>
      </c>
      <c r="AM75" s="16">
        <v>17.56020975797423</v>
      </c>
      <c r="AN75" s="16">
        <v>10.659276092439619</v>
      </c>
      <c r="AO75" s="16">
        <v>13.02441025600295</v>
      </c>
      <c r="AP75" s="16">
        <v>7.869963580072575</v>
      </c>
      <c r="AQ75" s="16">
        <v>6.762482780804388</v>
      </c>
      <c r="AR75" s="16">
        <v>7.165872843561613</v>
      </c>
      <c r="AS75" s="16">
        <v>6.7591031872412835</v>
      </c>
      <c r="AT75" s="16">
        <v>5.772273683264975</v>
      </c>
      <c r="AU75" s="16">
        <v>5.059148353709307</v>
      </c>
      <c r="AV75" s="16">
        <v>5.431309113722991</v>
      </c>
      <c r="AW75" s="16">
        <v>3.738906019686333</v>
      </c>
      <c r="AX75" s="16">
        <v>3.8559819818803214</v>
      </c>
      <c r="AY75" s="16">
        <v>2.8821110889748254</v>
      </c>
      <c r="AZ75" s="16">
        <v>4.271999560351212</v>
      </c>
      <c r="BA75" s="16">
        <v>5.0163962392417005</v>
      </c>
      <c r="BB75" s="16">
        <v>6.390153195096457</v>
      </c>
      <c r="BC75" s="16">
        <v>3.955274652884804</v>
      </c>
      <c r="BD75" s="16">
        <v>3.593315546997554</v>
      </c>
      <c r="BE75" s="16">
        <v>6.427971450713267</v>
      </c>
      <c r="BF75" s="16">
        <v>7.415271426833577</v>
      </c>
      <c r="BG75" s="8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</row>
    <row r="76">
      <c r="A76" s="1"/>
      <c r="B76" s="4"/>
      <c r="C76" s="24" t="s">
        <v>124</v>
      </c>
      <c r="D76" s="22">
        <f t="shared" si="1"/>
      </c>
      <c r="E76" s="22">
        <f t="shared" si="3"/>
      </c>
      <c r="F76" s="22">
        <f t="shared" si="5"/>
      </c>
      <c r="G76" s="22">
        <f t="shared" si="7"/>
      </c>
      <c r="H76" s="22">
        <f t="shared" si="9"/>
      </c>
      <c r="I76" s="22">
        <f t="shared" si="11"/>
      </c>
      <c r="J76" s="22">
        <f t="shared" si="13"/>
      </c>
      <c r="K76" s="28">
        <f t="shared" si="15"/>
      </c>
      <c r="L76" s="1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8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</row>
    <row r="77">
      <c r="A77" s="1"/>
      <c r="B77" s="4"/>
      <c r="C77" s="20" t="s">
        <v>125</v>
      </c>
      <c r="D77" s="26">
        <f t="shared" si="1"/>
      </c>
      <c r="E77" s="26">
        <f t="shared" si="3"/>
      </c>
      <c r="F77" s="26">
        <f t="shared" si="5"/>
      </c>
      <c r="G77" s="26">
        <f t="shared" si="7"/>
      </c>
      <c r="H77" s="26">
        <f t="shared" si="9"/>
      </c>
      <c r="I77" s="26">
        <f t="shared" si="11"/>
      </c>
      <c r="J77" s="26">
        <f t="shared" si="13"/>
      </c>
      <c r="K77" s="29">
        <f t="shared" si="15"/>
      </c>
      <c r="M77" s="16"/>
      <c r="N77" s="16">
        <v>1.8499999999999999</v>
      </c>
      <c r="O77" s="16">
        <v>0.7525773195876289</v>
      </c>
      <c r="P77" s="16">
        <v>0.28600823045267487</v>
      </c>
      <c r="Q77" s="16">
        <v>0.2672064777327935</v>
      </c>
      <c r="R77" s="16">
        <v>0.267515923566879</v>
      </c>
      <c r="S77" s="16">
        <v>0.26785714285714285</v>
      </c>
      <c r="T77" s="16">
        <v>0.5414572864321607</v>
      </c>
      <c r="U77" s="16">
        <v>0.49056603773584906</v>
      </c>
      <c r="V77" s="16">
        <v>0.41201716738197425</v>
      </c>
      <c r="W77" s="16">
        <v>0.38961038961038963</v>
      </c>
      <c r="X77" s="16">
        <v>0.4761904761904762</v>
      </c>
      <c r="Y77" s="16">
        <v>0.4084507042253521</v>
      </c>
      <c r="Z77" s="16">
        <v>0.32736401673640164</v>
      </c>
      <c r="AA77" s="16">
        <v>0.31343283582089554</v>
      </c>
      <c r="AB77" s="16">
        <v>0.7272727272727273</v>
      </c>
      <c r="AC77" s="16">
        <v>0.595108695652174</v>
      </c>
      <c r="AD77" s="16">
        <v>0.38135593220338987</v>
      </c>
      <c r="AE77" s="16">
        <v>0.4651162790697675</v>
      </c>
      <c r="AF77" s="16">
        <v>0.2285714285714286</v>
      </c>
      <c r="AG77" s="16">
        <v>0.13793103448275865</v>
      </c>
      <c r="AH77" s="16">
        <v>0.09411764705882353</v>
      </c>
      <c r="AI77" s="16">
        <v>0.17391304347826086</v>
      </c>
      <c r="AJ77" s="16">
        <v>0.42105263157894735</v>
      </c>
      <c r="AK77" s="16">
        <v>0.046357615894039736</v>
      </c>
      <c r="AL77" s="16">
        <v>0.10476190476190476</v>
      </c>
      <c r="AM77" s="16">
        <v>0.07514450867052024</v>
      </c>
      <c r="AN77" s="16">
        <v>0.11381443298969073</v>
      </c>
      <c r="AO77" s="16">
        <v>0.24767123287671236</v>
      </c>
      <c r="AP77" s="16">
        <v>0.2752941176470588</v>
      </c>
      <c r="AQ77" s="16">
        <v>0.6787878787878787</v>
      </c>
      <c r="AR77" s="16">
        <v>0.616969696969697</v>
      </c>
      <c r="AS77" s="16">
        <v>0.625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/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8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</row>
    <row r="78">
      <c r="A78" s="1"/>
      <c r="B78" s="4"/>
      <c r="C78" s="20" t="s">
        <v>126</v>
      </c>
      <c r="D78" s="26">
        <f t="shared" si="1"/>
      </c>
      <c r="E78" s="26">
        <f t="shared" si="3"/>
      </c>
      <c r="F78" s="26">
        <f t="shared" si="5"/>
      </c>
      <c r="G78" s="26">
        <f t="shared" si="7"/>
      </c>
      <c r="H78" s="26">
        <f t="shared" si="9"/>
      </c>
      <c r="I78" s="26">
        <f t="shared" si="11"/>
      </c>
      <c r="J78" s="26">
        <f t="shared" si="13"/>
      </c>
      <c r="K78" s="29">
        <f t="shared" si="15"/>
      </c>
      <c r="M78" s="16"/>
      <c r="N78" s="16">
        <v>0.7047619047619047</v>
      </c>
      <c r="O78" s="16">
        <v>0.7934782608695652</v>
      </c>
      <c r="P78" s="16">
        <v>0.2622641509433962</v>
      </c>
      <c r="Q78" s="16">
        <v>0.25882352941176473</v>
      </c>
      <c r="R78" s="16">
        <v>0.2535211267605634</v>
      </c>
      <c r="S78" s="16">
        <v>0.26200873362445415</v>
      </c>
      <c r="T78" s="16">
        <v>0.31141618497109824</v>
      </c>
      <c r="U78" s="16">
        <v>0.38235294117647056</v>
      </c>
      <c r="V78" s="16">
        <v>0.38554216867469876</v>
      </c>
      <c r="W78" s="16">
        <v>0.36592956434888757</v>
      </c>
      <c r="X78" s="16">
        <v>0.4540037752987624</v>
      </c>
      <c r="Y78" s="16">
        <v>0.3883928571428571</v>
      </c>
      <c r="Z78" s="16">
        <v>0.30924901185770753</v>
      </c>
      <c r="AA78" s="16">
        <v>0.3118811881188119</v>
      </c>
      <c r="AB78" s="16">
        <v>0.5758679474073444</v>
      </c>
      <c r="AC78" s="16">
        <v>0.45109511249319023</v>
      </c>
      <c r="AD78" s="16">
        <v>0.3612585796757594</v>
      </c>
      <c r="AE78" s="16">
        <v>0.4674250603735326</v>
      </c>
      <c r="AF78" s="16">
        <v>0.2285714285714286</v>
      </c>
      <c r="AG78" s="16">
        <v>0.13793103448275865</v>
      </c>
      <c r="AH78" s="16">
        <v>0.09411764705882353</v>
      </c>
      <c r="AI78" s="16">
        <v>0.17391304347826086</v>
      </c>
      <c r="AJ78" s="16">
        <v>0.42105263157894735</v>
      </c>
      <c r="AK78" s="16">
        <v>0.046357615894039736</v>
      </c>
      <c r="AL78" s="16">
        <v>0.10476190476190476</v>
      </c>
      <c r="AM78" s="16">
        <v>0.07514450867052024</v>
      </c>
      <c r="AN78" s="16">
        <v>0.11381443298969073</v>
      </c>
      <c r="AO78" s="16">
        <v>0.24767123287671236</v>
      </c>
      <c r="AP78" s="16">
        <v>0.2752941176470588</v>
      </c>
      <c r="AQ78" s="16">
        <v>0.6787878787878787</v>
      </c>
      <c r="AR78" s="16">
        <v>0.616969696969697</v>
      </c>
      <c r="AS78" s="16">
        <v>0.625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8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</row>
    <row r="79">
      <c r="A79" s="1"/>
      <c r="B79" s="4"/>
      <c r="C79" s="20" t="s">
        <v>127</v>
      </c>
      <c r="D79" s="25">
        <f t="shared" si="1"/>
      </c>
      <c r="E79" s="25">
        <f t="shared" si="3"/>
      </c>
      <c r="F79" s="25">
        <f t="shared" si="5"/>
      </c>
      <c r="G79" s="25">
        <f t="shared" si="7"/>
      </c>
      <c r="H79" s="25">
        <f t="shared" si="9"/>
      </c>
      <c r="I79" s="25">
        <f t="shared" si="11"/>
      </c>
      <c r="J79" s="25">
        <f t="shared" si="13"/>
      </c>
      <c r="K79" s="29">
        <f t="shared" si="15"/>
      </c>
      <c r="M79" s="15">
        <v>-0.19354267073305176</v>
      </c>
      <c r="N79" s="15">
        <v>-0.014007050951628113</v>
      </c>
      <c r="O79" s="15">
        <v>0.020039480264887374</v>
      </c>
      <c r="P79" s="15">
        <v>0.1646205968895466</v>
      </c>
      <c r="Q79" s="15">
        <v>0.19566825674850244</v>
      </c>
      <c r="R79" s="15">
        <v>0.20643308741818825</v>
      </c>
      <c r="S79" s="15">
        <v>0.21841425111937363</v>
      </c>
      <c r="T79" s="15">
        <v>0.06626398849682867</v>
      </c>
      <c r="U79" s="15">
        <v>0.08605884301258393</v>
      </c>
      <c r="V79" s="15">
        <v>0.1198616541386661</v>
      </c>
      <c r="W79" s="15">
        <v>0.1269461661533702</v>
      </c>
      <c r="X79" s="15">
        <v>0.09560353704239528</v>
      </c>
      <c r="Y79" s="15">
        <v>0.13711485110657326</v>
      </c>
      <c r="Z79" s="15">
        <v>0.18674816888622628</v>
      </c>
      <c r="AA79" s="15">
        <v>0.17415068155714455</v>
      </c>
      <c r="AB79" s="15">
        <v>0.03218404976394981</v>
      </c>
      <c r="AC79" s="15">
        <v>0.05359936673801398</v>
      </c>
      <c r="AD79" s="15">
        <v>0.11021408726008589</v>
      </c>
      <c r="AE79" s="15">
        <v>0.07700779079267657</v>
      </c>
      <c r="AF79" s="15">
        <v>0.17945035279915575</v>
      </c>
      <c r="AG79" s="15">
        <v>0.16859975556336146</v>
      </c>
      <c r="AH79" s="15">
        <v>0.140198151038323</v>
      </c>
      <c r="AI79" s="15">
        <v>0.07281209032661488</v>
      </c>
      <c r="AJ79" s="15">
        <v>0.020214751214336506</v>
      </c>
      <c r="AK79" s="15">
        <v>0.2790258090381532</v>
      </c>
      <c r="AL79" s="15">
        <v>0.1216301543492407</v>
      </c>
      <c r="AM79" s="15">
        <v>0.12952730475000732</v>
      </c>
      <c r="AN79" s="15">
        <v>0.08657129832940622</v>
      </c>
      <c r="AO79" s="15">
        <v>0.03537281471609672</v>
      </c>
      <c r="AP79" s="15">
        <v>0.03104150162885934</v>
      </c>
      <c r="AQ79" s="15">
        <v>0.006248356068742076</v>
      </c>
      <c r="AR79" s="15">
        <v>0.009552807220659506</v>
      </c>
      <c r="AS79" s="15">
        <v>0.002553349590513706</v>
      </c>
      <c r="AT79" s="15">
        <v>0.006478602944217556</v>
      </c>
      <c r="AU79" s="15">
        <v>0.006949948965072035</v>
      </c>
      <c r="AV79" s="15">
        <v>0.005477733281098197</v>
      </c>
      <c r="AW79" s="15">
        <v>0.009336597092952793</v>
      </c>
      <c r="AX79" s="15">
        <v>0.005339428271842638</v>
      </c>
      <c r="AY79" s="15">
        <v>-0.0034640324784397498</v>
      </c>
      <c r="AZ79" s="15">
        <v>0.001</v>
      </c>
      <c r="BA79" s="15">
        <v>0.0035972658108707036</v>
      </c>
      <c r="BB79" s="15">
        <v>0.0037190111392548684</v>
      </c>
      <c r="BC79" s="15">
        <v>0.001</v>
      </c>
      <c r="BD79" s="15">
        <v>0.001</v>
      </c>
      <c r="BE79" s="15">
        <v>0.0034409674288890363</v>
      </c>
      <c r="BF79" s="15">
        <v>0.00136204327176781</v>
      </c>
      <c r="BG79" s="8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</row>
    <row r="80">
      <c r="A80" s="1"/>
      <c r="B80" s="4"/>
      <c r="C80" s="20" t="s">
        <v>128</v>
      </c>
      <c r="D80" s="25">
        <f t="shared" si="1"/>
      </c>
      <c r="E80" s="25">
        <f t="shared" si="3"/>
      </c>
      <c r="F80" s="25">
        <f t="shared" si="5"/>
      </c>
      <c r="G80" s="25">
        <f t="shared" si="7"/>
      </c>
      <c r="H80" s="25">
        <f t="shared" si="9"/>
      </c>
      <c r="I80" s="25">
        <f t="shared" si="11"/>
      </c>
      <c r="J80" s="25">
        <f t="shared" si="13"/>
      </c>
      <c r="K80" s="29">
        <f t="shared" si="15"/>
      </c>
      <c r="M80" s="15">
        <v>-0.020555004988473426</v>
      </c>
      <c r="N80" s="15">
        <v>0.012771134691190341</v>
      </c>
      <c r="O80" s="15">
        <v>0.015540821429912664</v>
      </c>
      <c r="P80" s="15">
        <v>0.18390472395375065</v>
      </c>
      <c r="Q80" s="15">
        <v>0.20208360942878115</v>
      </c>
      <c r="R80" s="15">
        <v>0.21819565650184572</v>
      </c>
      <c r="S80" s="15">
        <v>0.21906236462417888</v>
      </c>
      <c r="T80" s="15">
        <v>0.16402488581163047</v>
      </c>
      <c r="U80" s="15">
        <v>0.12682355812380788</v>
      </c>
      <c r="V80" s="15">
        <v>0.12647471091873044</v>
      </c>
      <c r="W80" s="15">
        <v>0.1328666043617219</v>
      </c>
      <c r="X80" s="15">
        <v>0.09949776051505095</v>
      </c>
      <c r="Y80" s="15">
        <v>0.1412386060270717</v>
      </c>
      <c r="Z80" s="15">
        <v>0.19454047445491715</v>
      </c>
      <c r="AA80" s="15">
        <v>0.16927933382128038</v>
      </c>
      <c r="AB80" s="15">
        <v>0.0577137202253996</v>
      </c>
      <c r="AC80" s="15">
        <v>0.09335580298817135</v>
      </c>
      <c r="AD80" s="15">
        <v>0.11692173960175287</v>
      </c>
      <c r="AE80" s="15">
        <v>0.07467333225138315</v>
      </c>
      <c r="AF80" s="15">
        <v>0.17618761911189837</v>
      </c>
      <c r="AG80" s="15">
        <v>0.1669304510528331</v>
      </c>
      <c r="AH80" s="15">
        <v>0.138400738845524</v>
      </c>
      <c r="AI80" s="15">
        <v>0.07094511365157348</v>
      </c>
      <c r="AJ80" s="15">
        <v>0.020214751214336506</v>
      </c>
      <c r="AK80" s="15">
        <v>0.26786477667662706</v>
      </c>
      <c r="AL80" s="15">
        <v>0.1154872172608952</v>
      </c>
      <c r="AM80" s="15">
        <v>0.1226294009467525</v>
      </c>
      <c r="AN80" s="15">
        <v>0.07754969575235263</v>
      </c>
      <c r="AO80" s="15">
        <v>0.0318889524656604</v>
      </c>
      <c r="AP80" s="15">
        <v>0.028711058563629658</v>
      </c>
      <c r="AQ80" s="15">
        <v>0.005256553518148097</v>
      </c>
      <c r="AR80" s="15">
        <v>0.008247778911826244</v>
      </c>
      <c r="AS80" s="15">
        <v>0.002553349590513706</v>
      </c>
      <c r="AT80" s="15">
        <v>0.006478602944217556</v>
      </c>
      <c r="AU80" s="15">
        <v>0.006317216554930224</v>
      </c>
      <c r="AV80" s="15">
        <v>0.005477733281098197</v>
      </c>
      <c r="AW80" s="15">
        <v>0.008297722265333091</v>
      </c>
      <c r="AX80" s="15">
        <v>0.005339428271842638</v>
      </c>
      <c r="AY80" s="15">
        <v>-0.0034640324784397498</v>
      </c>
      <c r="AZ80" s="15">
        <v>0.001</v>
      </c>
      <c r="BA80" s="15">
        <v>0.0035972658108707036</v>
      </c>
      <c r="BB80" s="15">
        <v>0.0037190111392548684</v>
      </c>
      <c r="BC80" s="15">
        <v>0.001</v>
      </c>
      <c r="BD80" s="15">
        <v>0.001</v>
      </c>
      <c r="BE80" s="15">
        <v>0.0034409674288890363</v>
      </c>
      <c r="BF80" s="15">
        <v>0.00136204327176781</v>
      </c>
      <c r="BG80" s="8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</row>
    <row r="81">
      <c r="A81" s="1"/>
      <c r="B81" s="4"/>
      <c r="C81" s="20" t="s">
        <v>129</v>
      </c>
      <c r="D81" s="25">
        <f t="shared" si="1"/>
      </c>
      <c r="E81" s="25">
        <f t="shared" si="3"/>
      </c>
      <c r="F81" s="25">
        <f t="shared" si="5"/>
      </c>
      <c r="G81" s="25">
        <f t="shared" si="7"/>
      </c>
      <c r="H81" s="25">
        <f t="shared" si="9"/>
      </c>
      <c r="I81" s="25">
        <f t="shared" si="11"/>
      </c>
      <c r="J81" s="25">
        <f t="shared" si="13"/>
      </c>
      <c r="K81" s="29">
        <f t="shared" si="15"/>
      </c>
      <c r="M81" s="15">
        <v>1</v>
      </c>
      <c r="N81" s="15">
        <v>-0.8499999999999999</v>
      </c>
      <c r="O81" s="15">
        <v>0.24742268041237114</v>
      </c>
      <c r="P81" s="15">
        <v>0.7139917695473251</v>
      </c>
      <c r="Q81" s="15">
        <v>0.7327935222672065</v>
      </c>
      <c r="R81" s="15">
        <v>0.7324840764331211</v>
      </c>
      <c r="S81" s="15">
        <v>0.7321428571428572</v>
      </c>
      <c r="T81" s="15">
        <v>0.45854271356783927</v>
      </c>
      <c r="U81" s="15">
        <v>0.5094339622641509</v>
      </c>
      <c r="V81" s="15">
        <v>0.5879828326180258</v>
      </c>
      <c r="W81" s="15">
        <v>0.6103896103896104</v>
      </c>
      <c r="X81" s="15">
        <v>0.5238095238095237</v>
      </c>
      <c r="Y81" s="15">
        <v>0.5915492957746479</v>
      </c>
      <c r="Z81" s="15">
        <v>0.6726359832635984</v>
      </c>
      <c r="AA81" s="15">
        <v>0.6865671641791045</v>
      </c>
      <c r="AB81" s="15">
        <v>0.2727272727272727</v>
      </c>
      <c r="AC81" s="15">
        <v>0.40489130434782605</v>
      </c>
      <c r="AD81" s="15">
        <v>0.6186440677966101</v>
      </c>
      <c r="AE81" s="15">
        <v>0.5348837209302325</v>
      </c>
      <c r="AF81" s="15">
        <v>0.7714285714285714</v>
      </c>
      <c r="AG81" s="15">
        <v>0.8620689655172413</v>
      </c>
      <c r="AH81" s="15">
        <v>0.9058823529411765</v>
      </c>
      <c r="AI81" s="15">
        <v>0.8260869565217391</v>
      </c>
      <c r="AJ81" s="15">
        <v>0.5789473684210527</v>
      </c>
      <c r="AK81" s="15">
        <v>0.9536423841059603</v>
      </c>
      <c r="AL81" s="15">
        <v>0.8952380952380953</v>
      </c>
      <c r="AM81" s="15">
        <v>0.9248554913294798</v>
      </c>
      <c r="AN81" s="15">
        <v>0.8861855670103093</v>
      </c>
      <c r="AO81" s="15">
        <v>0.7523287671232877</v>
      </c>
      <c r="AP81" s="15">
        <v>0.7247058823529412</v>
      </c>
      <c r="AQ81" s="15">
        <v>0.3212121212121213</v>
      </c>
      <c r="AR81" s="15">
        <v>0.38303030303030305</v>
      </c>
      <c r="AS81" s="15">
        <v>0.375</v>
      </c>
      <c r="AT81" s="15">
        <v>1</v>
      </c>
      <c r="AU81" s="15">
        <v>1</v>
      </c>
      <c r="AV81" s="15">
        <v>1</v>
      </c>
      <c r="AW81" s="15">
        <v>1</v>
      </c>
      <c r="AX81" s="15">
        <v>1</v>
      </c>
      <c r="AY81" s="15">
        <v>1</v>
      </c>
      <c r="AZ81" s="15">
        <v>1</v>
      </c>
      <c r="BA81" s="15">
        <v>1</v>
      </c>
      <c r="BB81" s="15">
        <v>1</v>
      </c>
      <c r="BC81" s="15">
        <v>1</v>
      </c>
      <c r="BD81" s="15">
        <v>1</v>
      </c>
      <c r="BE81" s="15">
        <v>1</v>
      </c>
      <c r="BF81" s="15">
        <v>1</v>
      </c>
      <c r="BG81" s="8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</row>
    <row r="82">
      <c r="A82" s="1"/>
      <c r="B82" s="4"/>
      <c r="C82" s="20" t="s">
        <v>130</v>
      </c>
      <c r="D82" s="25">
        <f t="shared" si="1"/>
      </c>
      <c r="E82" s="25">
        <f t="shared" si="3"/>
      </c>
      <c r="F82" s="25">
        <f t="shared" si="5"/>
      </c>
      <c r="G82" s="25">
        <f t="shared" si="7"/>
      </c>
      <c r="H82" s="25">
        <f t="shared" si="9"/>
      </c>
      <c r="I82" s="25">
        <f t="shared" si="11"/>
      </c>
      <c r="J82" s="25">
        <f t="shared" si="13"/>
      </c>
      <c r="K82" s="29">
        <f t="shared" si="15"/>
      </c>
      <c r="M82" s="15">
        <v>1</v>
      </c>
      <c r="N82" s="15">
        <v>0.2952380952380953</v>
      </c>
      <c r="O82" s="15">
        <v>0.2065217391304348</v>
      </c>
      <c r="P82" s="15">
        <v>0.7377358490566037</v>
      </c>
      <c r="Q82" s="15">
        <v>0.7411764705882353</v>
      </c>
      <c r="R82" s="15">
        <v>0.7464788732394366</v>
      </c>
      <c r="S82" s="15">
        <v>0.7379912663755459</v>
      </c>
      <c r="T82" s="15">
        <v>0.6885838150289018</v>
      </c>
      <c r="U82" s="15">
        <v>0.6176470588235294</v>
      </c>
      <c r="V82" s="15">
        <v>0.6144578313253013</v>
      </c>
      <c r="W82" s="15">
        <v>0.6340704356511124</v>
      </c>
      <c r="X82" s="15">
        <v>0.5459962247012375</v>
      </c>
      <c r="Y82" s="15">
        <v>0.6116071428571429</v>
      </c>
      <c r="Z82" s="15">
        <v>0.6907509881422924</v>
      </c>
      <c r="AA82" s="15">
        <v>0.6881188118811881</v>
      </c>
      <c r="AB82" s="15">
        <v>0.42413205259265563</v>
      </c>
      <c r="AC82" s="15">
        <v>0.5489048875068098</v>
      </c>
      <c r="AD82" s="15">
        <v>0.6387414203242405</v>
      </c>
      <c r="AE82" s="15">
        <v>0.5325749396264674</v>
      </c>
      <c r="AF82" s="15">
        <v>0.7714285714285714</v>
      </c>
      <c r="AG82" s="15">
        <v>0.8620689655172413</v>
      </c>
      <c r="AH82" s="15">
        <v>0.9058823529411765</v>
      </c>
      <c r="AI82" s="15">
        <v>0.8260869565217391</v>
      </c>
      <c r="AJ82" s="15">
        <v>0.5789473684210527</v>
      </c>
      <c r="AK82" s="15">
        <v>0.9536423841059603</v>
      </c>
      <c r="AL82" s="15">
        <v>0.8952380952380953</v>
      </c>
      <c r="AM82" s="15">
        <v>0.9248554913294798</v>
      </c>
      <c r="AN82" s="15">
        <v>0.8861855670103093</v>
      </c>
      <c r="AO82" s="15">
        <v>0.7523287671232877</v>
      </c>
      <c r="AP82" s="15">
        <v>0.7247058823529412</v>
      </c>
      <c r="AQ82" s="15">
        <v>0.3212121212121213</v>
      </c>
      <c r="AR82" s="15">
        <v>0.38303030303030305</v>
      </c>
      <c r="AS82" s="15">
        <v>0.375</v>
      </c>
      <c r="AT82" s="15">
        <v>1</v>
      </c>
      <c r="AU82" s="15">
        <v>1</v>
      </c>
      <c r="AV82" s="15">
        <v>1</v>
      </c>
      <c r="AW82" s="15">
        <v>1</v>
      </c>
      <c r="AX82" s="15">
        <v>1</v>
      </c>
      <c r="AY82" s="15">
        <v>1</v>
      </c>
      <c r="AZ82" s="15">
        <v>1</v>
      </c>
      <c r="BA82" s="15">
        <v>1</v>
      </c>
      <c r="BB82" s="15">
        <v>1</v>
      </c>
      <c r="BC82" s="15">
        <v>1</v>
      </c>
      <c r="BD82" s="15">
        <v>1</v>
      </c>
      <c r="BE82" s="15">
        <v>1</v>
      </c>
      <c r="BF82" s="15">
        <v>1</v>
      </c>
      <c r="BG82" s="8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</row>
    <row r="83">
      <c r="A83" s="1"/>
      <c r="B83" s="4"/>
      <c r="C83" s="20" t="s">
        <v>131</v>
      </c>
      <c r="D83" s="25">
        <f t="shared" si="1"/>
      </c>
      <c r="E83" s="25">
        <f t="shared" si="3"/>
      </c>
      <c r="F83" s="25">
        <f t="shared" si="5"/>
      </c>
      <c r="G83" s="25">
        <f t="shared" si="7"/>
      </c>
      <c r="H83" s="25">
        <f t="shared" si="9"/>
      </c>
      <c r="I83" s="25">
        <f t="shared" si="11"/>
      </c>
      <c r="J83" s="25">
        <f t="shared" si="13"/>
      </c>
      <c r="K83" s="29">
        <f t="shared" si="15"/>
      </c>
      <c r="M83" s="15">
        <v>-0.18296441740202513</v>
      </c>
      <c r="N83" s="15">
        <v>-0.01401599127390717</v>
      </c>
      <c r="O83" s="15">
        <v>0.019794189725098738</v>
      </c>
      <c r="P83" s="15">
        <v>0.16436387362832544</v>
      </c>
      <c r="Q83" s="15">
        <v>0.19560940864791226</v>
      </c>
      <c r="R83" s="15">
        <v>0.2056098395213385</v>
      </c>
      <c r="S83" s="15">
        <v>0.21692656112594638</v>
      </c>
      <c r="T83" s="15">
        <v>0.06442951255619529</v>
      </c>
      <c r="U83" s="15">
        <v>0.08395966275544996</v>
      </c>
      <c r="V83" s="15">
        <v>0.11711824821391191</v>
      </c>
      <c r="W83" s="15">
        <v>0.12425255409960378</v>
      </c>
      <c r="X83" s="15">
        <v>0.09333470927499339</v>
      </c>
      <c r="Y83" s="15">
        <v>0.1345474987805987</v>
      </c>
      <c r="Z83" s="15">
        <v>0.18324537732912663</v>
      </c>
      <c r="AA83" s="15">
        <v>0.17293077699155984</v>
      </c>
      <c r="AB83" s="15">
        <v>0.030029775460584857</v>
      </c>
      <c r="AC83" s="15">
        <v>0.052973812861172254</v>
      </c>
      <c r="AD83" s="15">
        <v>0.10917984762571221</v>
      </c>
      <c r="AE83" s="15">
        <v>0.07616819085774237</v>
      </c>
      <c r="AF83" s="15">
        <v>0.1789351458770291</v>
      </c>
      <c r="AG83" s="15">
        <v>0.1693291016978509</v>
      </c>
      <c r="AH83" s="15">
        <v>0.14072244673951004</v>
      </c>
      <c r="AI83" s="15">
        <v>0.07231073727086582</v>
      </c>
      <c r="AJ83" s="15">
        <v>0.020453753287493267</v>
      </c>
      <c r="AK83" s="15">
        <v>0.2786316808541002</v>
      </c>
      <c r="AL83" s="15">
        <v>0.24198664475990556</v>
      </c>
      <c r="AM83" s="15">
        <v>0.260324482154361</v>
      </c>
      <c r="AN83" s="15">
        <v>0.33955436916628584</v>
      </c>
      <c r="AO83" s="15">
        <v>0.2741453238404485</v>
      </c>
      <c r="AP83" s="15">
        <v>0.24285349450923643</v>
      </c>
      <c r="AQ83" s="15">
        <v>0.0868941489906753</v>
      </c>
      <c r="AR83" s="15">
        <v>0.13424902266278332</v>
      </c>
      <c r="AS83" s="15">
        <v>0.08223447589843927</v>
      </c>
      <c r="AT83" s="15">
        <v>0.20155909133438718</v>
      </c>
      <c r="AU83" s="15">
        <v>0.21004114907333837</v>
      </c>
      <c r="AV83" s="15">
        <v>0.1672423195782585</v>
      </c>
      <c r="AW83" s="15">
        <v>0.2674737930016241</v>
      </c>
      <c r="AX83" s="15">
        <v>0.13596219398822434</v>
      </c>
      <c r="AY83" s="15">
        <v>-0.13594393147179887</v>
      </c>
      <c r="AZ83" s="15">
        <v>0.001150375669554589</v>
      </c>
      <c r="BA83" s="15">
        <v>0.1597163463475563</v>
      </c>
      <c r="BB83" s="15">
        <v>0.13874282982791586</v>
      </c>
      <c r="BC83" s="15">
        <v>0.05770895450610753</v>
      </c>
      <c r="BD83" s="15">
        <v>0.05951993048767242</v>
      </c>
      <c r="BE83" s="15">
        <v>0.26273604129873657</v>
      </c>
      <c r="BF83" s="15">
        <v>0.25659630606860157</v>
      </c>
      <c r="BG83" s="8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</row>
    <row r="84">
      <c r="A84" s="1"/>
      <c r="B84" s="4"/>
      <c r="C84" s="24" t="s">
        <v>132</v>
      </c>
      <c r="D84" s="22">
        <f t="shared" si="1"/>
      </c>
      <c r="E84" s="22">
        <f t="shared" si="3"/>
      </c>
      <c r="F84" s="22">
        <f t="shared" si="5"/>
      </c>
      <c r="G84" s="22">
        <f t="shared" si="7"/>
      </c>
      <c r="H84" s="22">
        <f t="shared" si="9"/>
      </c>
      <c r="I84" s="22">
        <f t="shared" si="11"/>
      </c>
      <c r="J84" s="22">
        <f t="shared" si="13"/>
      </c>
      <c r="K84" s="28">
        <f t="shared" si="15"/>
      </c>
      <c r="L84" s="1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8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</row>
    <row r="85">
      <c r="A85" s="1"/>
      <c r="B85" s="4"/>
      <c r="C85" s="20" t="s">
        <v>133</v>
      </c>
      <c r="D85" s="25">
        <f t="shared" si="1"/>
      </c>
      <c r="E85" s="25">
        <f t="shared" si="3"/>
      </c>
      <c r="F85" s="25">
        <f t="shared" si="5"/>
      </c>
      <c r="G85" s="25">
        <f t="shared" si="7"/>
      </c>
      <c r="H85" s="25">
        <f t="shared" si="9"/>
      </c>
      <c r="I85" s="25">
        <f t="shared" si="11"/>
      </c>
      <c r="J85" s="25">
        <f t="shared" si="13"/>
      </c>
      <c r="K85" s="29">
        <f t="shared" si="15"/>
      </c>
      <c r="M85" s="15">
        <v>-0.42618719022937734</v>
      </c>
      <c r="N85" s="15">
        <v>0.22660567490396963</v>
      </c>
      <c r="O85" s="15">
        <v>-0.2045838147444687</v>
      </c>
      <c r="P85" s="15">
        <v>-0.0235694098220626</v>
      </c>
      <c r="Q85" s="15">
        <v>-0.02523629249362157</v>
      </c>
      <c r="R85" s="15">
        <v>0.07377103517749566</v>
      </c>
      <c r="S85" s="15">
        <v>0.036397332844389695</v>
      </c>
      <c r="T85" s="15">
        <v>0.039585865892850354</v>
      </c>
      <c r="U85" s="15">
        <v>-0.0055655668209842355</v>
      </c>
      <c r="V85" s="15">
        <v>-0.002537073865700569</v>
      </c>
      <c r="W85" s="15">
        <v>0.06394085581381422</v>
      </c>
      <c r="X85" s="15">
        <v>0.009517845307267793</v>
      </c>
      <c r="Y85" s="15">
        <v>-0.04967472885820086</v>
      </c>
      <c r="Z85" s="15">
        <v>0.032200277661779624</v>
      </c>
      <c r="AA85" s="15">
        <v>0.05020358945250241</v>
      </c>
      <c r="AB85" s="15">
        <v>0.30494095835759394</v>
      </c>
      <c r="AC85" s="15">
        <v>-0.08984888830281704</v>
      </c>
      <c r="AD85" s="15">
        <v>0.09401551830893856</v>
      </c>
      <c r="AE85" s="15">
        <v>-0.08483158087470055</v>
      </c>
      <c r="AF85" s="15">
        <v>0.030982303440799983</v>
      </c>
      <c r="AG85" s="15">
        <v>0.038490323428273784</v>
      </c>
      <c r="AH85" s="15">
        <v>0.09765231016314323</v>
      </c>
      <c r="AI85" s="15">
        <v>0.02941938553137324</v>
      </c>
      <c r="AJ85" s="15">
        <v>-0.19074115404970077</v>
      </c>
      <c r="AK85" s="15">
        <v>1.0139509894968446</v>
      </c>
      <c r="AL85" s="15">
        <v>0.04498224576226185</v>
      </c>
      <c r="AM85" s="15">
        <v>1.1733633635512233</v>
      </c>
      <c r="AN85" s="15">
        <v>0.9359416747200272</v>
      </c>
      <c r="AO85" s="15">
        <v>0.20911240929592112</v>
      </c>
      <c r="AP85" s="15">
        <v>1.2517436455519968</v>
      </c>
      <c r="AQ85" s="15">
        <v>-0.04564512323331599</v>
      </c>
      <c r="AR85" s="15">
        <v>-0.1635674620221998</v>
      </c>
      <c r="AS85" s="15">
        <v>-0.9632548045597015</v>
      </c>
      <c r="AT85" s="15">
        <v>0.030513037807375902</v>
      </c>
      <c r="AU85" s="15">
        <v>0.043826801988404565</v>
      </c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8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</row>
    <row r="86">
      <c r="A86" s="1"/>
      <c r="B86" s="4"/>
      <c r="C86" s="20" t="s">
        <v>134</v>
      </c>
      <c r="D86" s="25">
        <f t="shared" si="1"/>
      </c>
      <c r="E86" s="25">
        <f t="shared" si="3"/>
      </c>
      <c r="F86" s="25">
        <f t="shared" si="5"/>
      </c>
      <c r="G86" s="25">
        <f t="shared" si="7"/>
      </c>
      <c r="H86" s="25">
        <f t="shared" si="9"/>
      </c>
      <c r="I86" s="25">
        <f t="shared" si="11"/>
      </c>
      <c r="J86" s="25">
        <f t="shared" si="13"/>
      </c>
      <c r="K86" s="29">
        <f t="shared" si="15"/>
      </c>
      <c r="M86" s="15">
        <v>-0.19960054959021642</v>
      </c>
      <c r="N86" s="15">
        <v>0.8050317412401189</v>
      </c>
      <c r="O86" s="15">
        <v>-0.3765396403551962</v>
      </c>
      <c r="P86" s="15">
        <v>0.005721222106632492</v>
      </c>
      <c r="Q86" s="15">
        <v>-0.05570788107989351</v>
      </c>
      <c r="R86" s="15">
        <v>0.0849572646679933</v>
      </c>
      <c r="S86" s="15">
        <v>0.35735105924875266</v>
      </c>
      <c r="T86" s="15">
        <v>-0.2131273271607357</v>
      </c>
      <c r="U86" s="15">
        <v>-0.07423273030347591</v>
      </c>
      <c r="V86" s="15">
        <v>0.02404593661769605</v>
      </c>
      <c r="W86" s="15">
        <v>0.06204754756991286</v>
      </c>
      <c r="X86" s="15">
        <v>0.0025480432258337</v>
      </c>
      <c r="Y86" s="15">
        <v>-0.037278649726973666</v>
      </c>
      <c r="Z86" s="15">
        <v>0.06843041413814326</v>
      </c>
      <c r="AA86" s="15">
        <v>0.04036214804523802</v>
      </c>
      <c r="AB86" s="15">
        <v>0.10131326829118194</v>
      </c>
      <c r="AC86" s="15">
        <v>-0.05631869628361695</v>
      </c>
      <c r="AD86" s="15">
        <v>0.04770189652879574</v>
      </c>
      <c r="AE86" s="15">
        <v>-0.024477156142746415</v>
      </c>
      <c r="AF86" s="15">
        <v>0.0057252723859627505</v>
      </c>
      <c r="AG86" s="15">
        <v>-0.04980268011259042</v>
      </c>
      <c r="AH86" s="15">
        <v>0.16243901120883328</v>
      </c>
      <c r="AI86" s="15">
        <v>-0.011559907632593146</v>
      </c>
      <c r="AJ86" s="15">
        <v>-0.10276913131809158</v>
      </c>
      <c r="AK86" s="15">
        <v>1.1288811165899248</v>
      </c>
      <c r="AL86" s="15">
        <v>0.02002161941349669</v>
      </c>
      <c r="AM86" s="15">
        <v>1.1962193677295927</v>
      </c>
      <c r="AN86" s="15">
        <v>0.977625781053028</v>
      </c>
      <c r="AO86" s="15">
        <v>0.1126712622286436</v>
      </c>
      <c r="AP86" s="15">
        <v>1.354468473214321</v>
      </c>
      <c r="AQ86" s="15">
        <v>-0.046798014984252595</v>
      </c>
      <c r="AR86" s="15">
        <v>-0.1862363297401718</v>
      </c>
      <c r="AS86" s="15">
        <v>-0.9639051704069241</v>
      </c>
      <c r="AT86" s="15">
        <v>0.025247440759933053</v>
      </c>
      <c r="AU86" s="15">
        <v>0.07731991384493622</v>
      </c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8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</row>
    <row r="87">
      <c r="A87" s="1"/>
      <c r="B87" s="4"/>
      <c r="C87" s="20" t="s">
        <v>135</v>
      </c>
      <c r="D87" s="25">
        <f t="shared" si="1"/>
      </c>
      <c r="E87" s="25">
        <f t="shared" si="3"/>
      </c>
      <c r="F87" s="25">
        <f t="shared" si="5"/>
      </c>
      <c r="G87" s="25">
        <f t="shared" si="7"/>
      </c>
      <c r="H87" s="25">
        <f t="shared" si="9"/>
      </c>
      <c r="I87" s="25">
        <f t="shared" si="11"/>
      </c>
      <c r="J87" s="25">
        <f t="shared" si="13"/>
      </c>
      <c r="K87" s="29">
        <f t="shared" si="15"/>
      </c>
      <c r="M87" s="15">
        <v>-0.25</v>
      </c>
      <c r="N87" s="15">
        <v>-0.24489795918367346</v>
      </c>
      <c r="O87" s="15">
        <v>0.012131715771230553</v>
      </c>
      <c r="P87" s="15">
        <v>0.012750455373406246</v>
      </c>
      <c r="Q87" s="15">
        <v>0.011494252873563142</v>
      </c>
      <c r="R87" s="15">
        <v>0.012048192771084439</v>
      </c>
      <c r="S87" s="15">
        <v>0.023454157782515868</v>
      </c>
      <c r="T87" s="15">
        <v>0.011737089201877894</v>
      </c>
      <c r="U87" s="15">
        <v>0.01960784313725492</v>
      </c>
      <c r="V87" s="15">
        <v>0.01587301587301589</v>
      </c>
      <c r="W87" s="15">
        <v>0</v>
      </c>
      <c r="X87" s="15">
        <v>0</v>
      </c>
      <c r="Y87" s="15">
        <v>0.017543859649122823</v>
      </c>
      <c r="Z87" s="15">
        <v>0.07192766132346895</v>
      </c>
      <c r="AA87" s="15">
        <v>0.028571428571428692</v>
      </c>
      <c r="AB87" s="15">
        <v>0</v>
      </c>
      <c r="AC87" s="15">
        <v>0.05288461538461554</v>
      </c>
      <c r="AD87" s="15">
        <v>0.0285714285714286</v>
      </c>
      <c r="AE87" s="15">
        <v>0.05263157894736847</v>
      </c>
      <c r="AF87" s="15">
        <v>0.14285714285714277</v>
      </c>
      <c r="AG87" s="15">
        <v>0.14285714285714277</v>
      </c>
      <c r="AH87" s="15">
        <v>0</v>
      </c>
      <c r="AI87" s="15">
        <v>0</v>
      </c>
      <c r="AJ87" s="15">
        <v>0</v>
      </c>
      <c r="AK87" s="15">
        <v>0.07692307692307698</v>
      </c>
      <c r="AL87" s="15">
        <v>0.09999999999999995</v>
      </c>
      <c r="AM87" s="15">
        <v>0.08333333333333341</v>
      </c>
      <c r="AN87" s="15">
        <v>0.04545454545454544</v>
      </c>
      <c r="AO87" s="15">
        <v>0.061032863849765376</v>
      </c>
      <c r="AP87" s="15">
        <v>0.07339449541284401</v>
      </c>
      <c r="AQ87" s="15">
        <v>0.04477611940298506</v>
      </c>
      <c r="AR87" s="15">
        <v>0.005928853754940744</v>
      </c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8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</row>
    <row r="88">
      <c r="A88" s="1"/>
      <c r="B88" s="4"/>
      <c r="C88" s="20" t="s">
        <v>136</v>
      </c>
      <c r="D88" s="25">
        <f t="shared" si="1"/>
      </c>
      <c r="E88" s="25">
        <f t="shared" si="3"/>
      </c>
      <c r="F88" s="25">
        <f t="shared" si="5"/>
      </c>
      <c r="G88" s="25">
        <f t="shared" si="7"/>
      </c>
      <c r="H88" s="25">
        <f t="shared" si="9"/>
      </c>
      <c r="I88" s="25">
        <f t="shared" si="11"/>
      </c>
      <c r="J88" s="25">
        <f t="shared" si="13"/>
      </c>
      <c r="K88" s="29">
        <f t="shared" si="15"/>
      </c>
      <c r="M88" s="15"/>
      <c r="N88" s="15">
        <v>0.38765272218099966</v>
      </c>
      <c r="O88" s="15">
        <v>-0.22613232549919166</v>
      </c>
      <c r="P88" s="15">
        <v>-0.05995572324833619</v>
      </c>
      <c r="Q88" s="15">
        <v>0.0030799430526386733</v>
      </c>
      <c r="R88" s="15">
        <v>0.10603921804966876</v>
      </c>
      <c r="S88" s="15">
        <v>0.00588155503138195</v>
      </c>
      <c r="T88" s="15">
        <v>0.07081461977372946</v>
      </c>
      <c r="U88" s="15">
        <v>-0.004021423260984201</v>
      </c>
      <c r="V88" s="15">
        <v>-0.010088417026364184</v>
      </c>
      <c r="W88" s="15">
        <v>0.06585519447237094</v>
      </c>
      <c r="X88" s="15">
        <v>0.015289472006943389</v>
      </c>
      <c r="Y88" s="15">
        <v>-0.03464965116444995</v>
      </c>
      <c r="Z88" s="15">
        <v>0.058438572081382374</v>
      </c>
      <c r="AA88" s="15">
        <v>0.07691823491430776</v>
      </c>
      <c r="AB88" s="15">
        <v>0.24563018963590794</v>
      </c>
      <c r="AC88" s="15">
        <v>-0.21404831181096892</v>
      </c>
      <c r="AD88" s="15">
        <v>0.07808870175241898</v>
      </c>
      <c r="AE88" s="15">
        <v>-0.08388892841161931</v>
      </c>
      <c r="AF88" s="15">
        <v>0.030982303440799983</v>
      </c>
      <c r="AG88" s="15">
        <v>0.038490323428273784</v>
      </c>
      <c r="AH88" s="15">
        <v>0.09765231016314323</v>
      </c>
      <c r="AI88" s="15">
        <v>0.02941938553137324</v>
      </c>
      <c r="AJ88" s="15">
        <v>-0.19074115404970077</v>
      </c>
      <c r="AK88" s="15">
        <v>1.0139509894968446</v>
      </c>
      <c r="AL88" s="15">
        <v>0.04498224576226185</v>
      </c>
      <c r="AM88" s="15">
        <v>1.1733633635512233</v>
      </c>
      <c r="AN88" s="15">
        <v>0.9359416747200272</v>
      </c>
      <c r="AO88" s="15">
        <v>0.20911240929592112</v>
      </c>
      <c r="AP88" s="15">
        <v>1.2517436455519968</v>
      </c>
      <c r="AQ88" s="15">
        <v>-0.04564512323331599</v>
      </c>
      <c r="AR88" s="15">
        <v>-0.1635674620221998</v>
      </c>
      <c r="AS88" s="15">
        <v>-0.9632548045597015</v>
      </c>
      <c r="AT88" s="15">
        <v>0.030513037807375902</v>
      </c>
      <c r="AU88" s="15">
        <v>0.043826801988404565</v>
      </c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8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</row>
    <row r="89">
      <c r="A89" s="1"/>
      <c r="B89" s="4"/>
      <c r="C89" s="20" t="s">
        <v>137</v>
      </c>
      <c r="D89" s="25">
        <f t="shared" si="1"/>
      </c>
      <c r="E89" s="25">
        <f t="shared" si="3"/>
      </c>
      <c r="F89" s="25">
        <f t="shared" si="5"/>
      </c>
      <c r="G89" s="25">
        <f t="shared" si="7"/>
      </c>
      <c r="H89" s="25">
        <f t="shared" si="9"/>
      </c>
      <c r="I89" s="25">
        <f t="shared" si="11"/>
      </c>
      <c r="J89" s="25">
        <f t="shared" si="13"/>
      </c>
      <c r="K89" s="29">
        <f t="shared" si="15"/>
      </c>
      <c r="M89" s="15">
        <v>-0.02175454187655672</v>
      </c>
      <c r="N89" s="15">
        <v>0.014538205977559815</v>
      </c>
      <c r="O89" s="15">
        <v>-0.09491945999597794</v>
      </c>
      <c r="P89" s="15">
        <v>0.008732177533393202</v>
      </c>
      <c r="Q89" s="15">
        <v>0.011766926385108406</v>
      </c>
      <c r="R89" s="15">
        <v>0.03626496503817107</v>
      </c>
      <c r="S89" s="15">
        <v>0.032577749070949</v>
      </c>
      <c r="T89" s="15">
        <v>0.015693883963788458</v>
      </c>
      <c r="U89" s="15">
        <v>0.02478353967172643</v>
      </c>
      <c r="V89" s="15">
        <v>0.0067282716789439515</v>
      </c>
      <c r="W89" s="15">
        <v>0.024372255624695947</v>
      </c>
      <c r="X89" s="15">
        <v>0.006523056343916913</v>
      </c>
      <c r="Y89" s="15">
        <v>-0.001</v>
      </c>
      <c r="Z89" s="15">
        <v>0.06903715053124358</v>
      </c>
      <c r="AA89" s="15">
        <v>0.01862870275791617</v>
      </c>
      <c r="AB89" s="15">
        <v>0.07009167907307283</v>
      </c>
      <c r="AC89" s="15">
        <v>-0.04714810791862045</v>
      </c>
      <c r="AD89" s="15">
        <v>0.022002211786912602</v>
      </c>
      <c r="AE89" s="15">
        <v>-0.00515678728232905</v>
      </c>
      <c r="AF89" s="15">
        <v>0.027038490712275494</v>
      </c>
      <c r="AG89" s="15">
        <v>0.03817327495247561</v>
      </c>
      <c r="AH89" s="15">
        <v>0.054998503139361714</v>
      </c>
      <c r="AI89" s="15">
        <v>0.013806309598928134</v>
      </c>
      <c r="AJ89" s="15">
        <v>-0.057897005054592554</v>
      </c>
      <c r="AK89" s="15">
        <v>1.0161227497720196</v>
      </c>
      <c r="AL89" s="15">
        <v>0.03459637612898772</v>
      </c>
      <c r="AM89" s="15">
        <v>1.1313145485090739</v>
      </c>
      <c r="AN89" s="15">
        <v>0.9835741159528822</v>
      </c>
      <c r="AO89" s="15">
        <v>0.0933237947255171</v>
      </c>
      <c r="AP89" s="15">
        <v>1.1574032938738823</v>
      </c>
      <c r="AQ89" s="15">
        <v>0.08841559423089045</v>
      </c>
      <c r="AR89" s="15">
        <v>-0.18604771080755678</v>
      </c>
      <c r="AS89" s="15">
        <v>-0.966363311466102</v>
      </c>
      <c r="AT89" s="15">
        <v>0.026988726632087304</v>
      </c>
      <c r="AU89" s="15">
        <v>0.020142294266317914</v>
      </c>
      <c r="AV89" s="15">
        <v>0.03873954754830862</v>
      </c>
      <c r="AW89" s="15">
        <v>0.06988371995834129</v>
      </c>
      <c r="AX89" s="15">
        <v>0.12426861956334921</v>
      </c>
      <c r="AY89" s="15">
        <v>0.02564739975280099</v>
      </c>
      <c r="AZ89" s="15">
        <v>-0.07141454108652397</v>
      </c>
      <c r="BA89" s="15"/>
      <c r="BB89" s="15"/>
      <c r="BC89" s="15"/>
      <c r="BD89" s="15"/>
      <c r="BE89" s="15"/>
      <c r="BF89" s="15"/>
      <c r="BG89" s="8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</row>
    <row r="90">
      <c r="A90" s="1"/>
      <c r="B90" s="4"/>
      <c r="C90" s="20" t="s">
        <v>138</v>
      </c>
      <c r="D90" s="25">
        <f t="shared" si="1"/>
      </c>
      <c r="E90" s="25">
        <f t="shared" si="3"/>
      </c>
      <c r="F90" s="25">
        <f t="shared" si="5"/>
      </c>
      <c r="G90" s="25">
        <f t="shared" si="7"/>
      </c>
      <c r="H90" s="25">
        <f t="shared" si="9"/>
      </c>
      <c r="I90" s="25">
        <f t="shared" si="11"/>
      </c>
      <c r="J90" s="25">
        <f t="shared" si="13"/>
      </c>
      <c r="K90" s="29">
        <f t="shared" si="15"/>
      </c>
      <c r="M90" s="15"/>
      <c r="N90" s="15"/>
      <c r="O90" s="15">
        <v>-0.3993808049535604</v>
      </c>
      <c r="P90" s="15">
        <v>-0.05631067961165049</v>
      </c>
      <c r="Q90" s="15">
        <v>-0.02946954813359518</v>
      </c>
      <c r="R90" s="15">
        <v>0.10304449648711954</v>
      </c>
      <c r="S90" s="15">
        <v>0.39130434782608703</v>
      </c>
      <c r="T90" s="15">
        <v>-0.30175438596491233</v>
      </c>
      <c r="U90" s="15">
        <v>-0.004694835680751074</v>
      </c>
      <c r="V90" s="15">
        <v>0.004310344827586307</v>
      </c>
      <c r="W90" s="15">
        <v>0.09999999999999998</v>
      </c>
      <c r="X90" s="15">
        <v>0.02162162162162152</v>
      </c>
      <c r="Y90" s="15">
        <v>-0.06986899563318784</v>
      </c>
      <c r="Z90" s="15">
        <v>0.03463203463203466</v>
      </c>
      <c r="AA90" s="15">
        <v>0.08648648648648632</v>
      </c>
      <c r="AB90" s="15">
        <v>0.878048780487805</v>
      </c>
      <c r="AC90" s="15">
        <v>-0.2698412698412698</v>
      </c>
      <c r="AD90" s="15">
        <v>0.1238095238095237</v>
      </c>
      <c r="AE90" s="15">
        <v>-0.14</v>
      </c>
      <c r="AF90" s="15">
        <v>0.04477611940298495</v>
      </c>
      <c r="AG90" s="15">
        <v>0.017543859649122823</v>
      </c>
      <c r="AH90" s="15">
        <v>0.23188405797101455</v>
      </c>
      <c r="AI90" s="15">
        <v>0.21052631578947373</v>
      </c>
      <c r="AJ90" s="15">
        <v>-0.5581395348837209</v>
      </c>
      <c r="AK90" s="15">
        <v>0.126865671641791</v>
      </c>
      <c r="AL90" s="15">
        <v>-0.2105263157894737</v>
      </c>
      <c r="AM90" s="15">
        <v>1.1358024691358024</v>
      </c>
      <c r="AN90" s="15">
        <v>0.1213872832369942</v>
      </c>
      <c r="AO90" s="15">
        <v>0.2586206896551725</v>
      </c>
      <c r="AP90" s="15">
        <v>0.22891566265060248</v>
      </c>
      <c r="AQ90" s="15">
        <v>-0.08333333333333326</v>
      </c>
      <c r="AR90" s="15">
        <v>0.17857142857142852</v>
      </c>
      <c r="AS90" s="15">
        <v>0.23061777012060064</v>
      </c>
      <c r="AT90" s="15">
        <v>0.08346666666666665</v>
      </c>
      <c r="AU90" s="15">
        <v>0</v>
      </c>
      <c r="AV90" s="15">
        <v>0.1669333333333333</v>
      </c>
      <c r="AW90" s="15">
        <v>-0.17245945051307507</v>
      </c>
      <c r="AX90" s="15">
        <v>4.980861244019139</v>
      </c>
      <c r="AY90" s="15"/>
      <c r="AZ90" s="15">
        <v>0</v>
      </c>
      <c r="BA90" s="15"/>
      <c r="BB90" s="15"/>
      <c r="BC90" s="15"/>
      <c r="BD90" s="15"/>
      <c r="BE90" s="15"/>
      <c r="BF90" s="15"/>
      <c r="BG90" s="8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</row>
    <row r="91">
      <c r="A91" s="1"/>
      <c r="B91" s="4"/>
      <c r="C91" s="24" t="s">
        <v>139</v>
      </c>
      <c r="D91" s="22">
        <f t="shared" si="1"/>
      </c>
      <c r="E91" s="22">
        <f t="shared" si="3"/>
      </c>
      <c r="F91" s="22">
        <f t="shared" si="5"/>
      </c>
      <c r="G91" s="22">
        <f t="shared" si="7"/>
      </c>
      <c r="H91" s="22">
        <f t="shared" si="9"/>
      </c>
      <c r="I91" s="22">
        <f t="shared" si="11"/>
      </c>
      <c r="J91" s="22">
        <f t="shared" si="13"/>
      </c>
      <c r="K91" s="28">
        <f t="shared" si="15"/>
      </c>
      <c r="L91" s="1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8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</row>
    <row r="92">
      <c r="A92" s="1"/>
      <c r="B92" s="4"/>
      <c r="C92" s="20" t="s">
        <v>140</v>
      </c>
      <c r="D92" s="26">
        <f t="shared" si="1"/>
      </c>
      <c r="E92" s="26">
        <f t="shared" si="3"/>
      </c>
      <c r="F92" s="26">
        <f t="shared" si="5"/>
      </c>
      <c r="G92" s="26">
        <f t="shared" si="7"/>
      </c>
      <c r="H92" s="26">
        <f t="shared" si="9"/>
      </c>
      <c r="I92" s="26">
        <f t="shared" si="11"/>
      </c>
      <c r="J92" s="26">
        <f t="shared" si="13"/>
      </c>
      <c r="K92" s="29">
        <f t="shared" si="15"/>
      </c>
      <c r="M92" s="16">
        <v>-0.3156061091128227</v>
      </c>
      <c r="N92" s="16">
        <v>-0.25282142066828944</v>
      </c>
      <c r="O92" s="16">
        <v>-0.15462936530592825</v>
      </c>
      <c r="P92" s="16">
        <v>0.1839314638590808</v>
      </c>
      <c r="Q92" s="16">
        <v>0.24336368423080382</v>
      </c>
      <c r="R92" s="16">
        <v>0.23437782255262976</v>
      </c>
      <c r="S92" s="16">
        <v>0.2281080623306233</v>
      </c>
      <c r="T92" s="16">
        <v>0.06915122448654419</v>
      </c>
      <c r="U92" s="16">
        <v>0.1641773452102312</v>
      </c>
      <c r="V92" s="16">
        <v>0.2336013006955108</v>
      </c>
      <c r="W92" s="16">
        <v>0.1863611956327188</v>
      </c>
      <c r="X92" s="16">
        <v>0.1307012218259088</v>
      </c>
      <c r="Y92" s="16">
        <v>0.136142929453891</v>
      </c>
      <c r="Z92" s="16">
        <v>0.1797440693346173</v>
      </c>
      <c r="AA92" s="16">
        <v>0.2599316874126034</v>
      </c>
      <c r="AB92" s="16">
        <v>0.18774731687875423</v>
      </c>
      <c r="AC92" s="16">
        <v>0.19246527962539242</v>
      </c>
      <c r="AD92" s="16">
        <v>0.19697918297073094</v>
      </c>
      <c r="AE92" s="16">
        <v>0.13885591543722797</v>
      </c>
      <c r="AF92" s="16">
        <v>0.19311801370215834</v>
      </c>
      <c r="AG92" s="16">
        <v>0.25700838960507466</v>
      </c>
      <c r="AH92" s="16">
        <v>0.29143027769483426</v>
      </c>
      <c r="AI92" s="16">
        <v>0.18050366163503212</v>
      </c>
      <c r="AJ92" s="16">
        <v>0.05407136666792268</v>
      </c>
      <c r="AK92" s="16">
        <v>0.17271541244143984</v>
      </c>
      <c r="AL92" s="16">
        <v>0.2378781176630712</v>
      </c>
      <c r="AM92" s="16">
        <v>0.21744756974841092</v>
      </c>
      <c r="AN92" s="16">
        <v>0.18611886717191864</v>
      </c>
      <c r="AO92" s="16">
        <v>0.21245263107401544</v>
      </c>
      <c r="AP92" s="16">
        <v>0.11924453771139365</v>
      </c>
      <c r="AQ92" s="16">
        <v>0.07351792379133756</v>
      </c>
      <c r="AR92" s="16">
        <v>0.13026645411068094</v>
      </c>
      <c r="AS92" s="16">
        <v>0.0756331279945243</v>
      </c>
      <c r="AT92" s="16">
        <v>0.06499811660318922</v>
      </c>
      <c r="AU92" s="16">
        <v>0.0738020554407977</v>
      </c>
      <c r="AV92" s="16">
        <v>0.08718178329282333</v>
      </c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8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</row>
    <row r="93">
      <c r="A93" s="1"/>
      <c r="B93" s="4"/>
      <c r="C93" s="20" t="s">
        <v>141</v>
      </c>
      <c r="D93" s="26">
        <f t="shared" si="1"/>
      </c>
      <c r="E93" s="26">
        <f t="shared" si="3"/>
      </c>
      <c r="F93" s="26">
        <f t="shared" si="5"/>
      </c>
      <c r="G93" s="26">
        <f t="shared" si="7"/>
      </c>
      <c r="H93" s="26">
        <f t="shared" si="9"/>
      </c>
      <c r="I93" s="26">
        <f t="shared" si="11"/>
      </c>
      <c r="J93" s="26">
        <f t="shared" si="13"/>
      </c>
      <c r="K93" s="29">
        <f t="shared" si="15"/>
      </c>
      <c r="M93" s="16">
        <v>0.8713669214371133</v>
      </c>
      <c r="N93" s="16">
        <v>-8.185074626865672</v>
      </c>
      <c r="O93" s="16">
        <v>-1.2161656479980043</v>
      </c>
      <c r="P93" s="16">
        <v>0.7315784175558687</v>
      </c>
      <c r="Q93" s="16">
        <v>0.9067419493755682</v>
      </c>
      <c r="R93" s="16">
        <v>0.8013587989357659</v>
      </c>
      <c r="S93" s="16">
        <v>0.7676340664038379</v>
      </c>
      <c r="T93" s="16">
        <v>0.4520362462243516</v>
      </c>
      <c r="U93" s="16">
        <v>0.9451337727801473</v>
      </c>
      <c r="V93" s="16">
        <v>1.1323117338003503</v>
      </c>
      <c r="W93" s="16">
        <v>0.8896103896103896</v>
      </c>
      <c r="X93" s="16">
        <v>0.7161122661122661</v>
      </c>
      <c r="Y93" s="16">
        <v>0.6598818718764198</v>
      </c>
      <c r="Z93" s="16">
        <v>0.7499613660948848</v>
      </c>
      <c r="AA93" s="16">
        <v>0.9890963014654571</v>
      </c>
      <c r="AB93" s="16">
        <v>1.5094987411306935</v>
      </c>
      <c r="AC93" s="16">
        <v>1.3669690098261527</v>
      </c>
      <c r="AD93" s="16">
        <v>1.0824254587155964</v>
      </c>
      <c r="AE93" s="16">
        <v>0.9740285487708168</v>
      </c>
      <c r="AF93" s="16">
        <v>0.8654201292705448</v>
      </c>
      <c r="AG93" s="16">
        <v>1.1697711548696115</v>
      </c>
      <c r="AH93" s="16">
        <v>1.5571707144123383</v>
      </c>
      <c r="AI93" s="16">
        <v>1.5498877125441128</v>
      </c>
      <c r="AJ93" s="16">
        <v>1.1115414407436095</v>
      </c>
      <c r="AK93" s="16">
        <v>0.5529188419553868</v>
      </c>
      <c r="AL93" s="16">
        <v>0.9558381186765108</v>
      </c>
      <c r="AM93" s="16">
        <v>0.9414963744232037</v>
      </c>
      <c r="AN93" s="16">
        <v>0.6718502519798416</v>
      </c>
      <c r="AO93" s="16">
        <v>0.858832654644173</v>
      </c>
      <c r="AP93" s="16">
        <v>0.5417835109366237</v>
      </c>
      <c r="AQ93" s="16">
        <v>0.3701923076923077</v>
      </c>
      <c r="AR93" s="16">
        <v>0.4984749455337691</v>
      </c>
      <c r="AS93" s="16">
        <v>0.41424554826616683</v>
      </c>
      <c r="AT93" s="16">
        <v>0.3794282922062057</v>
      </c>
      <c r="AU93" s="16">
        <v>0.44502537290481314</v>
      </c>
      <c r="AV93" s="16">
        <v>0.6971867007672634</v>
      </c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8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</row>
    <row r="94">
      <c r="A94" s="1"/>
      <c r="B94" s="4"/>
      <c r="C94" s="20" t="s">
        <v>142</v>
      </c>
      <c r="D94" s="26">
        <f t="shared" si="1"/>
      </c>
      <c r="E94" s="26">
        <f t="shared" si="3"/>
      </c>
      <c r="F94" s="26">
        <f t="shared" si="5"/>
      </c>
      <c r="G94" s="26">
        <f t="shared" si="7"/>
      </c>
      <c r="H94" s="26">
        <f t="shared" si="9"/>
      </c>
      <c r="I94" s="26">
        <f t="shared" si="11"/>
      </c>
      <c r="J94" s="26">
        <f t="shared" si="13"/>
      </c>
      <c r="K94" s="29">
        <f t="shared" si="15"/>
      </c>
      <c r="M94" s="16"/>
      <c r="N94" s="16"/>
      <c r="O94" s="16"/>
      <c r="P94" s="16">
        <v>0.09145213533028472</v>
      </c>
      <c r="Q94" s="16">
        <v>0.1288896446182622</v>
      </c>
      <c r="R94" s="16">
        <v>0.12807682027481807</v>
      </c>
      <c r="S94" s="16">
        <v>0.12744825889322453</v>
      </c>
      <c r="T94" s="16">
        <v>0.036081334311021104</v>
      </c>
      <c r="U94" s="16">
        <v>0.08989472636045295</v>
      </c>
      <c r="V94" s="16">
        <v>0.13698992942333077</v>
      </c>
      <c r="W94" s="16">
        <v>0.11351965442576194</v>
      </c>
      <c r="X94" s="16">
        <v>0.07900156879294686</v>
      </c>
      <c r="Y94" s="16">
        <v>0.09706479897348161</v>
      </c>
      <c r="Z94" s="16">
        <v>0.14422119662285252</v>
      </c>
      <c r="AA94" s="16">
        <v>0.1952757695473818</v>
      </c>
      <c r="AB94" s="16">
        <v>0.13081268496259094</v>
      </c>
      <c r="AC94" s="16">
        <v>0.1366860528831801</v>
      </c>
      <c r="AD94" s="16">
        <v>0.14741827666453214</v>
      </c>
      <c r="AE94" s="16">
        <v>0.10372900822991399</v>
      </c>
      <c r="AF94" s="16">
        <v>0.15758987120422369</v>
      </c>
      <c r="AG94" s="16">
        <v>0.1840516483424466</v>
      </c>
      <c r="AH94" s="16">
        <v>0.19378664937059048</v>
      </c>
      <c r="AI94" s="16">
        <v>0.10972463228279929</v>
      </c>
      <c r="AJ94" s="16">
        <v>0.03140813503528217</v>
      </c>
      <c r="AK94" s="16">
        <v>0.12281878062562727</v>
      </c>
      <c r="AL94" s="16">
        <v>0.19403059638527465</v>
      </c>
      <c r="AM94" s="16">
        <v>0.19250468373027105</v>
      </c>
      <c r="AN94" s="16">
        <v>0.17937185253527083</v>
      </c>
      <c r="AO94" s="16">
        <v>0.22182710608033657</v>
      </c>
      <c r="AP94" s="16">
        <v>0.122736801982085</v>
      </c>
      <c r="AQ94" s="16">
        <v>0.0676042398314284</v>
      </c>
      <c r="AR94" s="16">
        <v>0.11811787833858531</v>
      </c>
      <c r="AS94" s="16">
        <v>0.06294072749228193</v>
      </c>
      <c r="AT94" s="16">
        <v>0.053501912012953456</v>
      </c>
      <c r="AU94" s="16">
        <v>0.06236020668939273</v>
      </c>
      <c r="AV94" s="16">
        <v>0.0726221636129926</v>
      </c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8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</row>
    <row r="95">
      <c r="A95" s="1"/>
      <c r="B95" s="4"/>
      <c r="C95" s="20" t="s">
        <v>143</v>
      </c>
      <c r="D95" s="26">
        <f t="shared" si="1"/>
      </c>
      <c r="E95" s="26">
        <f t="shared" si="3"/>
      </c>
      <c r="F95" s="26">
        <f t="shared" si="5"/>
      </c>
      <c r="G95" s="26">
        <f t="shared" si="7"/>
      </c>
      <c r="H95" s="26">
        <f t="shared" si="9"/>
      </c>
      <c r="I95" s="26">
        <f t="shared" si="11"/>
      </c>
      <c r="J95" s="26">
        <f t="shared" si="13"/>
      </c>
      <c r="K95" s="29">
        <f t="shared" si="15"/>
      </c>
      <c r="M95" s="16"/>
      <c r="N95" s="16"/>
      <c r="O95" s="16"/>
      <c r="P95" s="16">
        <v>0.16841239311287742</v>
      </c>
      <c r="Q95" s="16">
        <v>0.24204260971746794</v>
      </c>
      <c r="R95" s="16">
        <v>0.224943120744058</v>
      </c>
      <c r="S95" s="16">
        <v>0.22744224928717593</v>
      </c>
      <c r="T95" s="16">
        <v>0.06351529342894775</v>
      </c>
      <c r="U95" s="16">
        <v>0.15576722146424382</v>
      </c>
      <c r="V95" s="16">
        <v>0.2255412221888888</v>
      </c>
      <c r="W95" s="16">
        <v>0.18109148842176298</v>
      </c>
      <c r="X95" s="16">
        <v>0.12760006668024967</v>
      </c>
      <c r="Y95" s="16">
        <v>0.1500896983325204</v>
      </c>
      <c r="Z95" s="16">
        <v>0.2043110343956553</v>
      </c>
      <c r="AA95" s="16">
        <v>0.24913104042254944</v>
      </c>
      <c r="AB95" s="16">
        <v>0.16620966359869754</v>
      </c>
      <c r="AC95" s="16">
        <v>0.17884691455696203</v>
      </c>
      <c r="AD95" s="16">
        <v>0.19102914389799636</v>
      </c>
      <c r="AE95" s="16">
        <v>0.13870302927641795</v>
      </c>
      <c r="AF95" s="16">
        <v>0.20073676657992526</v>
      </c>
      <c r="AG95" s="16">
        <v>0.22976850666150958</v>
      </c>
      <c r="AH95" s="16">
        <v>0.2418955090710816</v>
      </c>
      <c r="AI95" s="16">
        <v>0.13566794911398802</v>
      </c>
      <c r="AJ95" s="16">
        <v>0.03926988123255432</v>
      </c>
      <c r="AK95" s="16">
        <v>0.16154976842222038</v>
      </c>
      <c r="AL95" s="16">
        <v>0.2583670874848476</v>
      </c>
      <c r="AM95" s="16">
        <v>0.2650084888068356</v>
      </c>
      <c r="AN95" s="16">
        <v>0.2574288015712757</v>
      </c>
      <c r="AO95" s="16">
        <v>0.3129548762736536</v>
      </c>
      <c r="AP95" s="16">
        <v>0.1815550585449283</v>
      </c>
      <c r="AQ95" s="16">
        <v>0.10014424554848779</v>
      </c>
      <c r="AR95" s="16">
        <v>0.17471143596306624</v>
      </c>
      <c r="AS95" s="16">
        <v>0.09084070814647961</v>
      </c>
      <c r="AT95" s="16">
        <v>0.07647722180364117</v>
      </c>
      <c r="AU95" s="16">
        <v>0.09347364069171786</v>
      </c>
      <c r="AV95" s="16">
        <v>0.11659912101543035</v>
      </c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8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</row>
    <row r="96">
      <c r="A96" s="1"/>
      <c r="B96" s="4"/>
      <c r="C96" s="20" t="s">
        <v>144</v>
      </c>
      <c r="D96" s="26">
        <f t="shared" si="1"/>
      </c>
      <c r="E96" s="26">
        <f t="shared" si="3"/>
      </c>
      <c r="F96" s="26">
        <f t="shared" si="5"/>
      </c>
      <c r="G96" s="26">
        <f t="shared" si="7"/>
      </c>
      <c r="H96" s="26">
        <f t="shared" si="9"/>
      </c>
      <c r="I96" s="26">
        <f t="shared" si="11"/>
      </c>
      <c r="J96" s="26">
        <f t="shared" si="13"/>
      </c>
      <c r="K96" s="29">
        <f t="shared" si="15"/>
      </c>
      <c r="M96" s="16"/>
      <c r="N96" s="16">
        <v>10.25339658827092</v>
      </c>
      <c r="O96" s="16">
        <v>4.838754225012072</v>
      </c>
      <c r="P96" s="16">
        <v>2.5422999882172737</v>
      </c>
      <c r="Q96" s="16">
        <v>2.0781440781440783</v>
      </c>
      <c r="R96" s="16">
        <v>2.1491372886213815</v>
      </c>
      <c r="S96" s="16">
        <v>2.190904045387272</v>
      </c>
      <c r="T96" s="16">
        <v>2.381998187269051</v>
      </c>
      <c r="U96" s="16">
        <v>2.9473748646230633</v>
      </c>
      <c r="V96" s="16">
        <v>2.478094744121715</v>
      </c>
      <c r="W96" s="16">
        <v>2.356288676693578</v>
      </c>
      <c r="X96" s="16">
        <v>2.5977481595534813</v>
      </c>
      <c r="Y96" s="16">
        <v>2.1611756298016793</v>
      </c>
      <c r="Z96" s="16">
        <v>1.997057339835211</v>
      </c>
      <c r="AA96" s="16">
        <v>2.2132950787784478</v>
      </c>
      <c r="AB96" s="16">
        <v>3.747171593162716</v>
      </c>
      <c r="AC96" s="16">
        <v>3.451783580815839</v>
      </c>
      <c r="AD96" s="16">
        <v>2.8307075336579777</v>
      </c>
      <c r="AE96" s="16">
        <v>2.956677796327212</v>
      </c>
      <c r="AF96" s="16">
        <v>2.171020052310375</v>
      </c>
      <c r="AG96" s="16">
        <v>2.4999738664575983</v>
      </c>
      <c r="AH96" s="16">
        <v>2.902269820971867</v>
      </c>
      <c r="AI96" s="16">
        <v>3.7294721407624634</v>
      </c>
      <c r="AJ96" s="16">
        <v>4.180528543644892</v>
      </c>
      <c r="AK96" s="16">
        <v>1.8050160192230678</v>
      </c>
      <c r="AL96" s="16">
        <v>1.8251871838111298</v>
      </c>
      <c r="AM96" s="16">
        <v>1.7964833333333334</v>
      </c>
      <c r="AN96" s="16">
        <v>1.4104272041086297</v>
      </c>
      <c r="AO96" s="16">
        <v>1.440867440439829</v>
      </c>
      <c r="AP96" s="16">
        <v>1.5165170300698305</v>
      </c>
      <c r="AQ96" s="16">
        <v>1.8188817204301075</v>
      </c>
      <c r="AR96" s="16">
        <v>1.5417800800565105</v>
      </c>
      <c r="AS96" s="16">
        <v>2.3314135122184956</v>
      </c>
      <c r="AT96" s="16">
        <v>2.518035836071672</v>
      </c>
      <c r="AU96" s="16">
        <v>2.4212559630875106</v>
      </c>
      <c r="AV96" s="16">
        <v>2.8504328212631065</v>
      </c>
      <c r="AW96" s="16">
        <v>2.0160138111679964</v>
      </c>
      <c r="AX96" s="16">
        <v>2.8109756097560976</v>
      </c>
      <c r="AY96" s="16"/>
      <c r="AZ96" s="16">
        <v>8.644188937228092</v>
      </c>
      <c r="BA96" s="16">
        <v>3.012014563106796</v>
      </c>
      <c r="BB96" s="16">
        <v>2.9737029140014215</v>
      </c>
      <c r="BC96" s="16">
        <v>4.608599290780142</v>
      </c>
      <c r="BD96" s="16">
        <v>4.322535211267605</v>
      </c>
      <c r="BE96" s="16">
        <v>1.5708493384549722</v>
      </c>
      <c r="BF96" s="16">
        <v>1.600844772967265</v>
      </c>
      <c r="BG96" s="8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</row>
    <row r="97">
      <c r="A97" s="1"/>
      <c r="B97" s="4"/>
      <c r="C97" s="20" t="s">
        <v>145</v>
      </c>
      <c r="D97" s="26">
        <f t="shared" si="1"/>
      </c>
      <c r="E97" s="26">
        <f t="shared" si="3"/>
      </c>
      <c r="F97" s="26">
        <f t="shared" si="5"/>
      </c>
      <c r="G97" s="26">
        <f t="shared" si="7"/>
      </c>
      <c r="H97" s="26">
        <f t="shared" si="9"/>
      </c>
      <c r="I97" s="26">
        <f t="shared" si="11"/>
      </c>
      <c r="J97" s="26">
        <f t="shared" si="13"/>
      </c>
      <c r="K97" s="29">
        <f t="shared" si="15"/>
      </c>
      <c r="M97" s="16"/>
      <c r="N97" s="16">
        <v>333.0504918032787</v>
      </c>
      <c r="O97" s="16">
        <v>13.056755700325732</v>
      </c>
      <c r="P97" s="16">
        <v>3.895378227116808</v>
      </c>
      <c r="Q97" s="16">
        <v>3.0781206998230783</v>
      </c>
      <c r="R97" s="16">
        <v>3.1159990026595743</v>
      </c>
      <c r="S97" s="16">
        <v>3.043448837109693</v>
      </c>
      <c r="T97" s="16">
        <v>3.323928588801868</v>
      </c>
      <c r="U97" s="16">
        <v>4.65482263701941</v>
      </c>
      <c r="V97" s="16">
        <v>3.974571923743501</v>
      </c>
      <c r="W97" s="16">
        <v>3.62703759777946</v>
      </c>
      <c r="X97" s="16">
        <v>4.234099286330484</v>
      </c>
      <c r="Y97" s="16">
        <v>3.254702004574196</v>
      </c>
      <c r="Z97" s="16">
        <v>2.6803204694199954</v>
      </c>
      <c r="AA97" s="16">
        <v>2.8578550797438154</v>
      </c>
      <c r="AB97" s="16">
        <v>7.166118836915297</v>
      </c>
      <c r="AC97" s="16">
        <v>5.695297099408617</v>
      </c>
      <c r="AD97" s="16">
        <v>4.312459087933668</v>
      </c>
      <c r="AE97" s="16">
        <v>5.011460101867572</v>
      </c>
      <c r="AF97" s="16">
        <v>2.962125297383029</v>
      </c>
      <c r="AG97" s="16">
        <v>3.673284054910243</v>
      </c>
      <c r="AH97" s="16">
        <v>4.87949475947326</v>
      </c>
      <c r="AI97" s="16">
        <v>8.470266412940058</v>
      </c>
      <c r="AJ97" s="16">
        <v>16.739349519010535</v>
      </c>
      <c r="AK97" s="16">
        <v>2.381414701803051</v>
      </c>
      <c r="AL97" s="16">
        <v>2.4099038118988245</v>
      </c>
      <c r="AM97" s="16">
        <v>2.359395862974718</v>
      </c>
      <c r="AN97" s="16">
        <v>1.7004784688995216</v>
      </c>
      <c r="AO97" s="16">
        <v>1.7837408621124275</v>
      </c>
      <c r="AP97" s="16">
        <v>1.8874423554451933</v>
      </c>
      <c r="AQ97" s="16">
        <v>2.3474326949764084</v>
      </c>
      <c r="AR97" s="16">
        <v>1.8549405099150142</v>
      </c>
      <c r="AS97" s="16">
        <v>3.101121733588273</v>
      </c>
      <c r="AT97" s="16">
        <v>3.3997488699146157</v>
      </c>
      <c r="AU97" s="16">
        <v>3.1390651931461018</v>
      </c>
      <c r="AV97" s="16">
        <v>4.01016295025729</v>
      </c>
      <c r="AW97" s="16">
        <v>2.6919713831478536</v>
      </c>
      <c r="AX97" s="16">
        <v>4.485059068797776</v>
      </c>
      <c r="AY97" s="16"/>
      <c r="AZ97" s="16"/>
      <c r="BA97" s="16">
        <v>4.1614688128772634</v>
      </c>
      <c r="BB97" s="16">
        <v>4.690582959641255</v>
      </c>
      <c r="BC97" s="16">
        <v>17.156765676567655</v>
      </c>
      <c r="BD97" s="16">
        <v>11.423076923076923</v>
      </c>
      <c r="BE97" s="16">
        <v>1.9862385321100917</v>
      </c>
      <c r="BF97" s="16">
        <v>2.03489932885906</v>
      </c>
      <c r="BG97" s="8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</row>
    <row r="98">
      <c r="A98" s="1"/>
      <c r="B98" s="4"/>
      <c r="C98" s="20" t="s">
        <v>146</v>
      </c>
      <c r="D98" s="26">
        <f t="shared" si="1"/>
      </c>
      <c r="E98" s="26">
        <f t="shared" si="3"/>
      </c>
      <c r="F98" s="26">
        <f t="shared" si="5"/>
      </c>
      <c r="G98" s="26">
        <f t="shared" si="7"/>
      </c>
      <c r="H98" s="26">
        <f t="shared" si="9"/>
      </c>
      <c r="I98" s="26">
        <f t="shared" si="11"/>
      </c>
      <c r="J98" s="26">
        <f t="shared" si="13"/>
      </c>
      <c r="K98" s="29">
        <f t="shared" si="15"/>
      </c>
      <c r="M98" s="16">
        <v>1.9796011374550384</v>
      </c>
      <c r="N98" s="16">
        <v>1.8732094121118241</v>
      </c>
      <c r="O98" s="16">
        <v>1.5892822025565387</v>
      </c>
      <c r="P98" s="16">
        <v>1.0921492204899776</v>
      </c>
      <c r="Q98" s="16">
        <v>1.0054580245803741</v>
      </c>
      <c r="R98" s="16">
        <v>1.0419426109914542</v>
      </c>
      <c r="S98" s="16">
        <v>1.0029273938572718</v>
      </c>
      <c r="T98" s="16">
        <v>1.0887334491164895</v>
      </c>
      <c r="U98" s="16">
        <v>1.0539916143263677</v>
      </c>
      <c r="V98" s="16">
        <v>1.0357366091590643</v>
      </c>
      <c r="W98" s="16">
        <v>1.0290996957222123</v>
      </c>
      <c r="X98" s="16">
        <v>1.024303711011611</v>
      </c>
      <c r="Y98" s="16">
        <v>0.9070771076657731</v>
      </c>
      <c r="Z98" s="16">
        <v>0.8797570325376396</v>
      </c>
      <c r="AA98" s="16">
        <v>1.0433532769410632</v>
      </c>
      <c r="AB98" s="16">
        <v>1.1295812338087512</v>
      </c>
      <c r="AC98" s="16">
        <v>1.076145373277284</v>
      </c>
      <c r="AD98" s="16">
        <v>1.031147284395054</v>
      </c>
      <c r="AE98" s="16">
        <v>1.0011022553840936</v>
      </c>
      <c r="AF98" s="16">
        <v>0.9620460516148972</v>
      </c>
      <c r="AG98" s="16">
        <v>1.1185535970066356</v>
      </c>
      <c r="AH98" s="16">
        <v>1.2047775455359808</v>
      </c>
      <c r="AI98" s="16">
        <v>1.330481243461366</v>
      </c>
      <c r="AJ98" s="16">
        <v>1.3769169900900562</v>
      </c>
      <c r="AK98" s="16">
        <v>1.0691158156911582</v>
      </c>
      <c r="AL98" s="16">
        <v>0.9206982204226071</v>
      </c>
      <c r="AM98" s="16">
        <v>0.8205305827275149</v>
      </c>
      <c r="AN98" s="16">
        <v>0.7229916234543279</v>
      </c>
      <c r="AO98" s="16">
        <v>0.6788602676644121</v>
      </c>
      <c r="AP98" s="16">
        <v>0.6567954573509444</v>
      </c>
      <c r="AQ98" s="16">
        <v>0.7341203020571131</v>
      </c>
      <c r="AR98" s="16">
        <v>0.745609200637668</v>
      </c>
      <c r="AS98" s="16">
        <v>0.8325906913073238</v>
      </c>
      <c r="AT98" s="16">
        <v>0.8499016448332147</v>
      </c>
      <c r="AU98" s="16">
        <v>0.7895493841328131</v>
      </c>
      <c r="AV98" s="16">
        <v>0.7477053217346809</v>
      </c>
      <c r="AW98" s="16">
        <v>0.5889974954779463</v>
      </c>
      <c r="AX98" s="16">
        <v>0.6768391799066645</v>
      </c>
      <c r="AY98" s="16">
        <v>1.065889328063241</v>
      </c>
      <c r="AZ98" s="16">
        <v>1.018937728937729</v>
      </c>
      <c r="BA98" s="16">
        <v>0.7616461056895599</v>
      </c>
      <c r="BB98" s="16">
        <v>0.74587752919155</v>
      </c>
      <c r="BC98" s="16">
        <v>0.5777394976661481</v>
      </c>
      <c r="BD98" s="16">
        <v>0.5836820083682008</v>
      </c>
      <c r="BE98" s="16">
        <v>0.4306693189796396</v>
      </c>
      <c r="BF98" s="16">
        <v>0.4586989409984871</v>
      </c>
      <c r="BG98" s="8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</row>
    <row r="99">
      <c r="A99" s="1"/>
      <c r="B99" s="4"/>
      <c r="C99" s="20" t="s">
        <v>147</v>
      </c>
      <c r="D99" s="26">
        <f t="shared" si="1"/>
      </c>
      <c r="E99" s="26">
        <f t="shared" si="3"/>
      </c>
      <c r="F99" s="26">
        <f t="shared" si="5"/>
      </c>
      <c r="G99" s="26">
        <f t="shared" si="7"/>
      </c>
      <c r="H99" s="26">
        <f t="shared" si="9"/>
      </c>
      <c r="I99" s="26">
        <f t="shared" si="11"/>
      </c>
      <c r="J99" s="26">
        <f t="shared" si="13"/>
      </c>
      <c r="K99" s="29">
        <f t="shared" si="15"/>
      </c>
      <c r="M99" s="16"/>
      <c r="N99" s="16">
        <v>60.64501492537313</v>
      </c>
      <c r="O99" s="16">
        <v>12.499763003617312</v>
      </c>
      <c r="P99" s="16">
        <v>4.3439702033420575</v>
      </c>
      <c r="Q99" s="16">
        <v>3.746207952533614</v>
      </c>
      <c r="R99" s="16">
        <v>3.56249524895477</v>
      </c>
      <c r="S99" s="16">
        <v>3.375072436232366</v>
      </c>
      <c r="T99" s="16">
        <v>7.1169669826059785</v>
      </c>
      <c r="U99" s="16">
        <v>6.067603722373013</v>
      </c>
      <c r="V99" s="16">
        <v>5.020420315236428</v>
      </c>
      <c r="W99" s="16">
        <v>4.912491455912509</v>
      </c>
      <c r="X99" s="16">
        <v>5.6121621621621625</v>
      </c>
      <c r="Y99" s="16">
        <v>4.396583371194912</v>
      </c>
      <c r="Z99" s="16">
        <v>3.67068459279864</v>
      </c>
      <c r="AA99" s="16">
        <v>3.970184926727146</v>
      </c>
      <c r="AB99" s="16">
        <v>9.08189517051957</v>
      </c>
      <c r="AC99" s="16">
        <v>7.6432350718065</v>
      </c>
      <c r="AD99" s="16">
        <v>5.666284403669724</v>
      </c>
      <c r="AE99" s="16">
        <v>7.022402854877082</v>
      </c>
      <c r="AF99" s="16">
        <v>4.3112188365650965</v>
      </c>
      <c r="AG99" s="16">
        <v>5.091085683874401</v>
      </c>
      <c r="AH99" s="16">
        <v>6.437369260769367</v>
      </c>
      <c r="AI99" s="16">
        <v>11.424125761950593</v>
      </c>
      <c r="AJ99" s="16">
        <v>28.305189775367932</v>
      </c>
      <c r="AK99" s="16">
        <v>3.422591362126246</v>
      </c>
      <c r="AL99" s="16">
        <v>3.6995351380913317</v>
      </c>
      <c r="AM99" s="16">
        <v>3.5527027027027027</v>
      </c>
      <c r="AN99" s="16">
        <v>2.6098488120950325</v>
      </c>
      <c r="AO99" s="16">
        <v>2.7442699243746365</v>
      </c>
      <c r="AP99" s="16">
        <v>2.984127874369041</v>
      </c>
      <c r="AQ99" s="16">
        <v>3.6965909090909093</v>
      </c>
      <c r="AR99" s="16">
        <v>2.8531328976034858</v>
      </c>
      <c r="AS99" s="16">
        <v>4.560131208997189</v>
      </c>
      <c r="AT99" s="16">
        <v>4.961324212069386</v>
      </c>
      <c r="AU99" s="16">
        <v>4.760971859141934</v>
      </c>
      <c r="AV99" s="16">
        <v>5.979347826086957</v>
      </c>
      <c r="AW99" s="16">
        <v>3.738684036211084</v>
      </c>
      <c r="AX99" s="16">
        <v>7.354985754985755</v>
      </c>
      <c r="AY99" s="16"/>
      <c r="AZ99" s="16">
        <v>869.28125</v>
      </c>
      <c r="BA99" s="16">
        <v>6.2610998990918265</v>
      </c>
      <c r="BB99" s="16">
        <v>7.207579672695951</v>
      </c>
      <c r="BC99" s="16">
        <v>17.328333333333333</v>
      </c>
      <c r="BD99" s="16">
        <v>16.80109489051095</v>
      </c>
      <c r="BE99" s="16">
        <v>3.8061013443640124</v>
      </c>
      <c r="BF99" s="16">
        <v>3.897172236503856</v>
      </c>
      <c r="BG99" s="8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</row>
    <row r="100">
      <c r="A100" s="1"/>
      <c r="B100" s="4"/>
      <c r="BG100" s="8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</row>
    <row r="101">
      <c r="A101" s="1"/>
      <c r="B101" s="4"/>
      <c r="C101" s="11" t="s">
        <v>148</v>
      </c>
      <c r="BG101" s="8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</row>
    <row r="102">
      <c r="A102" s="1"/>
      <c r="B102" s="4"/>
      <c r="BG102" s="8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</row>
    <row r="103">
      <c r="A103" s="1"/>
      <c r="B103" s="4"/>
      <c r="BG103" s="8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</row>
    <row r="104">
      <c r="A104" s="1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9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</hyperlinks>
  <pageMargins left="0.7" right="0.7" top="0.75" bottom="0.75" header="0.3" footer="0.3"/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2:H4"/>
  <sheetViews>
    <sheetView showGridLines="0" workbookViewId="0"/>
  </sheetViews>
  <sheetFormatPr defaultRowHeight="15"/>
  <cols>
    <col min="1" max="1" width="2.85546875" customWidth="1"/>
    <col min="2" max="2" width="2.7109375" customWidth="1"/>
    <col min="3" max="3" width="19" customWidth="1"/>
    <col min="4" max="4" width="12.7109375" customWidth="1"/>
    <col min="7" max="7" width="2.5703125" customWidth="1"/>
  </cols>
  <sheetData>
    <row r="1" ht="15" customHeight="1"/>
    <row r="2" ht="10" customHeight="1">
      <c r="A2" s="21"/>
      <c r="B2" s="19"/>
      <c r="C2" s="19"/>
      <c r="D2" s="19"/>
      <c r="E2" s="19"/>
      <c r="F2" s="19"/>
      <c r="G2" s="19"/>
      <c r="H2" s="32"/>
    </row>
    <row r="3">
      <c r="A3" s="21"/>
      <c r="C3" s="33" t="s">
        <v>149</v>
      </c>
      <c r="E3" s="35" t="s">
        <v>150</v>
      </c>
      <c r="H3" s="32"/>
    </row>
    <row r="4" ht="9" customHeight="1">
      <c r="A4" s="21"/>
      <c r="B4" s="30"/>
      <c r="C4" s="30"/>
      <c r="D4" s="30"/>
      <c r="E4" s="30"/>
      <c r="F4" s="30"/>
      <c r="G4" s="30"/>
      <c r="H4" s="32"/>
    </row>
  </sheetData>
  <hyperlinks>
    <hyperlink ref="E3" r:id="rId1" display="www.pitchbook.com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E15"/>
  <sheetViews>
    <sheetView showGridLines="0" workbookViewId="0">
      <selection sqref="A1"/>
    </sheetView>
  </sheetViews>
  <sheetFormatPr defaultRowHeight="15"/>
  <cols>
    <col min="1" max="1" width="10.5703125" customWidth="1"/>
    <col min="2" max="2" width="49.140625" customWidth="1"/>
    <col min="3" max="3" width="27.7109375" customWidth="1"/>
    <col min="4" max="4" width="4.5703125" customWidth="1"/>
    <col min="5" max="5" width="22.140625" customWidth="1"/>
  </cols>
  <sheetData>
    <row r="1">
      <c r="A1" s="36" t="s">
        <v>151</v>
      </c>
    </row>
    <row r="3">
      <c r="A3" s="37" t="s">
        <v>152</v>
      </c>
    </row>
    <row r="4">
      <c r="A4" s="38" t="s">
        <v>153</v>
      </c>
    </row>
    <row r="6">
      <c r="A6" s="37" t="s">
        <v>154</v>
      </c>
      <c r="C6" s="38" t="s">
        <v>155</v>
      </c>
      <c r="E6" s="37" t="s">
        <v>156</v>
      </c>
    </row>
    <row r="8">
      <c r="A8" s="37" t="s">
        <v>157</v>
      </c>
    </row>
    <row r="9">
      <c r="A9" s="39" t="s">
        <v>158</v>
      </c>
      <c r="B9" s="37" t="s">
        <v>159</v>
      </c>
    </row>
    <row r="10">
      <c r="A10" s="39" t="s">
        <v>160</v>
      </c>
      <c r="B10" s="37" t="s">
        <v>161</v>
      </c>
    </row>
    <row r="11">
      <c r="A11" s="39" t="s">
        <v>162</v>
      </c>
      <c r="B11" s="37" t="s">
        <v>163</v>
      </c>
    </row>
    <row r="13">
      <c r="A13" s="37" t="s">
        <v>164</v>
      </c>
      <c r="B13" s="38" t="s">
        <v>153</v>
      </c>
    </row>
    <row r="15">
      <c r="A15" s="11" t="s">
        <v>148</v>
      </c>
    </row>
  </sheetData>
  <sheetProtection algorithmName="SHA-512" hashValue="e1g6NKFEvkyw3COySJ9jCQs4LJQECjJeBt3phiUSQKWcKb4rv3xP6WhzucLwSbSVtkwctWQgVftl9SFsnopaow==" saltValue="53TLsdstbSEp0LjgYZvUAQ==" spinCount="100000" sheet="1" objects="1" scenarios="1"/>
  <hyperlinks>
    <hyperlink ref="A4" r:id="rId1" display="support@pitchbook.com"/>
    <hyperlink ref="C6" r:id="rId2" display="the PitchBook subscription agreement."/>
    <hyperlink ref="B13" r:id="rId3" display="support@pitchbook.com"/>
  </hyperlinks>
  <pageMargins left="0.7" right="0.7" top="0.75" bottom="0.75" header="0.3" footer="0.3"/>
</worksheet>
</file>