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GHATIMGE\GHATIM\DataSpreadsheets\"/>
    </mc:Choice>
  </mc:AlternateContent>
  <xr:revisionPtr revIDLastSave="0" documentId="13_ncr:1_{98FE1BC5-0A18-477C-A674-C6475B69004B}" xr6:coauthVersionLast="47" xr6:coauthVersionMax="47" xr10:uidLastSave="{00000000-0000-0000-0000-000000000000}"/>
  <bookViews>
    <workbookView xWindow="2940" yWindow="-16815" windowWidth="28770" windowHeight="15600" xr2:uid="{06280540-0903-4C89-B0EA-0461296BF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Q51" i="1"/>
  <c r="Q28" i="1"/>
  <c r="N51" i="1"/>
  <c r="R18" i="1"/>
  <c r="Q18" i="1"/>
  <c r="J2" i="1"/>
  <c r="P51" i="1" l="1"/>
  <c r="N49" i="1"/>
  <c r="M28" i="1"/>
  <c r="M18" i="1" l="1"/>
</calcChain>
</file>

<file path=xl/sharedStrings.xml><?xml version="1.0" encoding="utf-8"?>
<sst xmlns="http://schemas.openxmlformats.org/spreadsheetml/2006/main" count="28" uniqueCount="19">
  <si>
    <t>Electricity Price</t>
  </si>
  <si>
    <t>$/kWh</t>
  </si>
  <si>
    <t>$/GJ</t>
  </si>
  <si>
    <t>Natural Gas Price</t>
  </si>
  <si>
    <t>Source: Energy Outlook 2021</t>
  </si>
  <si>
    <t xml:space="preserve">Source: </t>
  </si>
  <si>
    <t>.216-&gt;.13</t>
  </si>
  <si>
    <t>$/mbtu</t>
  </si>
  <si>
    <t>216-130</t>
  </si>
  <si>
    <t>cpetr</t>
  </si>
  <si>
    <t>Source Ghana energy outlook</t>
  </si>
  <si>
    <t>Ghp/lt</t>
  </si>
  <si>
    <t>$/lt</t>
  </si>
  <si>
    <t>MJ/l</t>
  </si>
  <si>
    <t>GJ/l</t>
  </si>
  <si>
    <t>Model bGC/PJ</t>
  </si>
  <si>
    <t>GC/GJ</t>
  </si>
  <si>
    <t>exchange rate</t>
  </si>
  <si>
    <t>GC/$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</si>
</sst>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542324</xdr:colOff>
      <xdr:row>22</xdr:row>
      <xdr:rowOff>180500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B2579-A165-A9BB-1457-33B04F25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4809524" cy="3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9</xdr:col>
      <xdr:colOff>600075</xdr:colOff>
      <xdr:row>31</xdr:row>
      <xdr:rowOff>171812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5E1D9-412E-9F75-90E3-5DE3C332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53000"/>
          <a:ext cx="4867275" cy="1124312"/>
        </a:xfrm>
        <a:prstGeom prst="rect">
          <a:avLst/>
        </a:prstGeom>
      </xdr:spPr>
    </xdr:pic>
    <xdr:clientData/>
  </xdr:twoCellAnchor>
  <xdr:twoCellAnchor editAs="oneCell">
    <xdr:from>
      <xdr:col>5</xdr:col>
      <xdr:colOff>585787</xdr:colOff>
      <xdr:row>23</xdr:row>
      <xdr:rowOff>57150</xdr:rowOff>
    </xdr:from>
    <xdr:to>
      <xdr:col>11</xdr:col>
      <xdr:colOff>141268</xdr:colOff>
      <xdr:row>25</xdr:row>
      <xdr:rowOff>190243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53768E-4134-28F4-70AF-8905FE6D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3787" y="4438650"/>
          <a:ext cx="3213081" cy="5140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35</xdr:row>
      <xdr:rowOff>114300</xdr:rowOff>
    </xdr:from>
    <xdr:to>
      <xdr:col>9</xdr:col>
      <xdr:colOff>532773</xdr:colOff>
      <xdr:row>55</xdr:row>
      <xdr:rowOff>142395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9319F9-C084-86FD-2D29-628E5151C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" y="6781800"/>
          <a:ext cx="5019048" cy="3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878A-AE64-4391-8D01-B83A7BB99CC7}">
  <dimension ref="C2:R51"/>
  <sheetViews>
    <sheetView tabSelected="1" workbookViewId="0">
      <pane xSplit="11" ySplit="4" topLeftCell="L25" activePane="bottomRight" state="frozen"/>
      <selection pane="topRight" activeCell="L1" sqref="L1"/>
      <selection pane="bottomLeft" activeCell="A5" sqref="A5"/>
      <selection pane="bottomRight" activeCell="M52" sqref="M52"/>
    </sheetView>
  </sheetViews>
  <sheetFormatPr defaultRowHeight="15" x14ac:dyDescent="0.25"/>
  <cols>
    <col min="14" max="14" width="14" customWidth="1"/>
  </cols>
  <sheetData>
    <row r="2" spans="3:17" x14ac:dyDescent="0.25">
      <c r="H2" t="s">
        <v>17</v>
      </c>
      <c r="I2" t="s">
        <v>18</v>
      </c>
      <c r="J2">
        <f>0.541/0.147</f>
        <v>3.6802721088435377</v>
      </c>
    </row>
    <row r="3" spans="3:17" x14ac:dyDescent="0.25">
      <c r="C3" t="s">
        <v>0</v>
      </c>
      <c r="E3" t="s">
        <v>4</v>
      </c>
    </row>
    <row r="4" spans="3:17" x14ac:dyDescent="0.25">
      <c r="L4" t="s">
        <v>1</v>
      </c>
      <c r="M4" t="s">
        <v>2</v>
      </c>
      <c r="O4" t="s">
        <v>15</v>
      </c>
      <c r="P4" t="s">
        <v>16</v>
      </c>
      <c r="Q4" t="s">
        <v>2</v>
      </c>
    </row>
    <row r="18" spans="3:18" x14ac:dyDescent="0.25">
      <c r="K18">
        <v>2015</v>
      </c>
      <c r="L18">
        <v>0.14699999999999999</v>
      </c>
      <c r="M18" s="2">
        <f>L18/3.6*1000</f>
        <v>40.833333333333336</v>
      </c>
      <c r="O18" t="s">
        <v>6</v>
      </c>
      <c r="P18" t="s">
        <v>8</v>
      </c>
      <c r="Q18" s="2">
        <f>216/3.7</f>
        <v>58.378378378378379</v>
      </c>
      <c r="R18" s="3">
        <f>130/3.7</f>
        <v>35.135135135135137</v>
      </c>
    </row>
    <row r="26" spans="3:18" x14ac:dyDescent="0.25">
      <c r="C26" t="s">
        <v>3</v>
      </c>
      <c r="F26" t="s">
        <v>5</v>
      </c>
    </row>
    <row r="27" spans="3:18" x14ac:dyDescent="0.25">
      <c r="L27" t="s">
        <v>7</v>
      </c>
      <c r="M27" t="s">
        <v>2</v>
      </c>
      <c r="O27" t="s">
        <v>15</v>
      </c>
      <c r="P27" t="s">
        <v>16</v>
      </c>
      <c r="Q27" t="s">
        <v>2</v>
      </c>
    </row>
    <row r="28" spans="3:18" x14ac:dyDescent="0.25">
      <c r="K28">
        <v>2015</v>
      </c>
      <c r="L28">
        <v>7.3</v>
      </c>
      <c r="M28">
        <f>L28/1.05</f>
        <v>6.9523809523809517</v>
      </c>
      <c r="O28">
        <v>3.2000000000000001E-2</v>
      </c>
      <c r="P28">
        <v>32</v>
      </c>
      <c r="Q28">
        <f>P28/J2</f>
        <v>8.6950092421441774</v>
      </c>
    </row>
    <row r="35" spans="3:14" x14ac:dyDescent="0.25">
      <c r="C35" t="s">
        <v>9</v>
      </c>
      <c r="D35" t="s">
        <v>10</v>
      </c>
    </row>
    <row r="48" spans="3:14" x14ac:dyDescent="0.25">
      <c r="M48" t="s">
        <v>13</v>
      </c>
      <c r="N48" t="s">
        <v>14</v>
      </c>
    </row>
    <row r="49" spans="11:17" x14ac:dyDescent="0.25">
      <c r="M49">
        <v>36</v>
      </c>
      <c r="N49">
        <f>M49/1000</f>
        <v>3.5999999999999997E-2</v>
      </c>
    </row>
    <row r="50" spans="11:17" x14ac:dyDescent="0.25">
      <c r="L50" t="s">
        <v>11</v>
      </c>
      <c r="M50" t="s">
        <v>12</v>
      </c>
      <c r="N50" t="s">
        <v>2</v>
      </c>
      <c r="O50" t="s">
        <v>15</v>
      </c>
      <c r="P50" t="s">
        <v>16</v>
      </c>
      <c r="Q50" t="s">
        <v>2</v>
      </c>
    </row>
    <row r="51" spans="11:17" x14ac:dyDescent="0.25">
      <c r="K51">
        <v>2015</v>
      </c>
      <c r="L51">
        <v>297</v>
      </c>
      <c r="M51" s="1">
        <f>L51/J2/100</f>
        <v>0.80700554528650636</v>
      </c>
      <c r="N51" s="1">
        <f>M51/N49</f>
        <v>22.416820702402955</v>
      </c>
      <c r="O51">
        <v>1.466</v>
      </c>
      <c r="P51">
        <f>O51*1000</f>
        <v>1466</v>
      </c>
      <c r="Q51">
        <f>P51/J2</f>
        <v>398.34011090573011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2022-10-13T20:01:50Z</dcterms:created>
  <dcterms:modified xsi:type="dcterms:W3CDTF">2023-01-31T11:58:34Z</dcterms:modified>
</cp:coreProperties>
</file>