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odels\KENTIMGE\KENTIM\DataSpreadsheets\"/>
    </mc:Choice>
  </mc:AlternateContent>
  <xr:revisionPtr revIDLastSave="0" documentId="13_ncr:1_{162307BF-8D59-4813-BC38-4192E2238362}" xr6:coauthVersionLast="47" xr6:coauthVersionMax="47" xr10:uidLastSave="{00000000-0000-0000-0000-000000000000}"/>
  <bookViews>
    <workbookView xWindow="2565" yWindow="150" windowWidth="26235" windowHeight="15450" xr2:uid="{D3248BDD-D506-434D-BF3B-2641FA8A22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1" l="1"/>
  <c r="I26" i="1"/>
  <c r="I25" i="1"/>
  <c r="H26" i="1"/>
  <c r="D9" i="1" l="1"/>
  <c r="D5" i="1"/>
  <c r="I18" i="1"/>
  <c r="I17" i="1"/>
  <c r="I16" i="1"/>
  <c r="A11" i="1"/>
  <c r="A12" i="1"/>
  <c r="A13" i="1"/>
  <c r="G12" i="1"/>
  <c r="F12" i="1" s="1"/>
  <c r="E12" i="1" s="1"/>
  <c r="D12" i="1" s="1"/>
  <c r="G13" i="1"/>
  <c r="F13" i="1" s="1"/>
  <c r="E13" i="1" s="1"/>
  <c r="D13" i="1" s="1"/>
  <c r="G11" i="1"/>
  <c r="G16" i="1" s="1"/>
  <c r="H16" i="1"/>
  <c r="E8" i="1"/>
  <c r="F8" i="1"/>
  <c r="G8" i="1"/>
  <c r="H8" i="1"/>
  <c r="I8" i="1"/>
  <c r="D8" i="1"/>
  <c r="F11" i="1" l="1"/>
  <c r="E11" i="1" l="1"/>
  <c r="F16" i="1"/>
  <c r="E16" i="1" l="1"/>
  <c r="D11" i="1"/>
  <c r="D16" i="1" s="1"/>
</calcChain>
</file>

<file path=xl/sharedStrings.xml><?xml version="1.0" encoding="utf-8"?>
<sst xmlns="http://schemas.openxmlformats.org/spreadsheetml/2006/main" count="26" uniqueCount="14">
  <si>
    <t>Com</t>
  </si>
  <si>
    <t>Ind</t>
  </si>
  <si>
    <t>HH</t>
  </si>
  <si>
    <t>D.Losses</t>
  </si>
  <si>
    <t>T.Losses</t>
  </si>
  <si>
    <t>eMOD demands</t>
  </si>
  <si>
    <t>CGE Demands</t>
  </si>
  <si>
    <t>COM</t>
  </si>
  <si>
    <t>Sent out</t>
  </si>
  <si>
    <t>celec</t>
  </si>
  <si>
    <t>eGEM</t>
  </si>
  <si>
    <t>ReferenceBigGas</t>
  </si>
  <si>
    <t>hhd</t>
  </si>
  <si>
    <t>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</si>
</sst>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D5AA5-2C01-4EFF-BE18-53D73F0EEC23}">
  <sheetPr codeName="Sheet1"/>
  <dimension ref="A1:AM27"/>
  <sheetViews>
    <sheetView tabSelected="1" workbookViewId="0">
      <selection activeCell="H28" sqref="H28"/>
    </sheetView>
  </sheetViews>
  <sheetFormatPr defaultRowHeight="15" x14ac:dyDescent="0.25"/>
  <sheetData>
    <row r="1" spans="1:39" x14ac:dyDescent="0.25">
      <c r="C1" t="s">
        <v>5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</row>
    <row r="2" spans="1:39" x14ac:dyDescent="0.25">
      <c r="C2" t="s">
        <v>0</v>
      </c>
      <c r="D2">
        <v>3.8812000000000002</v>
      </c>
      <c r="E2">
        <v>3.8573</v>
      </c>
      <c r="F2">
        <v>3.8334000000000001</v>
      </c>
      <c r="G2">
        <v>3.8094999999999999</v>
      </c>
      <c r="H2">
        <v>3.7856000000000001</v>
      </c>
      <c r="I2">
        <v>3.7616000000000001</v>
      </c>
    </row>
    <row r="3" spans="1:39" x14ac:dyDescent="0.25">
      <c r="C3" t="s">
        <v>1</v>
      </c>
      <c r="D3">
        <v>27.168399999999998</v>
      </c>
      <c r="E3">
        <v>27.001000000000001</v>
      </c>
      <c r="F3">
        <v>26.8337</v>
      </c>
      <c r="G3">
        <v>26.6663</v>
      </c>
      <c r="H3">
        <v>26.498899999999999</v>
      </c>
      <c r="I3">
        <v>26.331499999999998</v>
      </c>
    </row>
    <row r="4" spans="1:39" x14ac:dyDescent="0.25">
      <c r="C4" t="s">
        <v>2</v>
      </c>
      <c r="D4">
        <v>7.7624000000000004</v>
      </c>
      <c r="E4">
        <v>7.7145999999999999</v>
      </c>
      <c r="F4">
        <v>7.6668000000000003</v>
      </c>
      <c r="G4">
        <v>7.6189</v>
      </c>
      <c r="H4">
        <v>7.5711000000000004</v>
      </c>
      <c r="I4">
        <v>7.5232999999999999</v>
      </c>
    </row>
    <row r="5" spans="1:39" x14ac:dyDescent="0.25">
      <c r="D5">
        <f>SUM(D2:D4)/3.6</f>
        <v>10.781111111111111</v>
      </c>
    </row>
    <row r="6" spans="1:39" x14ac:dyDescent="0.25">
      <c r="C6" t="s">
        <v>3</v>
      </c>
      <c r="D6">
        <v>1</v>
      </c>
      <c r="E6">
        <v>1</v>
      </c>
      <c r="F6">
        <v>1</v>
      </c>
      <c r="G6">
        <v>1</v>
      </c>
      <c r="H6">
        <v>1</v>
      </c>
      <c r="I6">
        <v>0.9</v>
      </c>
    </row>
    <row r="7" spans="1:39" x14ac:dyDescent="0.25">
      <c r="C7" t="s">
        <v>4</v>
      </c>
      <c r="D7">
        <v>0.9</v>
      </c>
      <c r="E7">
        <v>0.9</v>
      </c>
      <c r="F7">
        <v>0.9</v>
      </c>
      <c r="G7">
        <v>0.9</v>
      </c>
      <c r="H7">
        <v>0.9</v>
      </c>
      <c r="I7">
        <v>0.95</v>
      </c>
    </row>
    <row r="8" spans="1:39" x14ac:dyDescent="0.25">
      <c r="C8" t="s">
        <v>8</v>
      </c>
      <c r="D8" s="1">
        <f>SUM(D2:D4)/D6/D7/3.6</f>
        <v>11.979012345679012</v>
      </c>
      <c r="E8" s="1">
        <f t="shared" ref="E8:I8" si="0">SUM(E2:E4)/E6/E7/3.6</f>
        <v>11.905216049382714</v>
      </c>
      <c r="F8" s="1">
        <f t="shared" si="0"/>
        <v>11.83145061728395</v>
      </c>
      <c r="G8" s="1">
        <f t="shared" si="0"/>
        <v>11.757623456790123</v>
      </c>
      <c r="H8" s="1">
        <f t="shared" si="0"/>
        <v>11.683827160493825</v>
      </c>
      <c r="I8" s="1">
        <f t="shared" si="0"/>
        <v>12.221052631578948</v>
      </c>
    </row>
    <row r="9" spans="1:39" x14ac:dyDescent="0.25">
      <c r="D9">
        <f>D5/D8</f>
        <v>0.9</v>
      </c>
      <c r="I9">
        <v>12.07</v>
      </c>
    </row>
    <row r="10" spans="1:39" x14ac:dyDescent="0.25">
      <c r="C10" t="s">
        <v>6</v>
      </c>
      <c r="J10">
        <v>-1</v>
      </c>
    </row>
    <row r="11" spans="1:39" x14ac:dyDescent="0.25">
      <c r="A11">
        <f t="shared" ref="A11:A12" si="1">D11/(B11*31.536)</f>
        <v>0.90428705488783856</v>
      </c>
      <c r="B11">
        <v>0.66869999999999996</v>
      </c>
      <c r="C11" t="s">
        <v>0</v>
      </c>
      <c r="D11">
        <f t="shared" ref="D11:F13" si="2">E11*D2/E2</f>
        <v>19.069716821639901</v>
      </c>
      <c r="E11">
        <f t="shared" si="2"/>
        <v>18.952287616229924</v>
      </c>
      <c r="F11">
        <f t="shared" si="2"/>
        <v>18.834858410819951</v>
      </c>
      <c r="G11">
        <f>H11*G2/H2</f>
        <v>18.717429205409974</v>
      </c>
      <c r="H11">
        <v>18.600000000000001</v>
      </c>
      <c r="I11">
        <v>18.2</v>
      </c>
      <c r="J11">
        <v>20</v>
      </c>
      <c r="K11">
        <v>20.9</v>
      </c>
      <c r="L11">
        <v>22</v>
      </c>
      <c r="M11">
        <v>23.1</v>
      </c>
      <c r="N11">
        <v>24.3</v>
      </c>
      <c r="O11">
        <v>25.7</v>
      </c>
      <c r="P11">
        <v>27.1</v>
      </c>
      <c r="Q11">
        <v>28.7</v>
      </c>
      <c r="R11">
        <v>30.4</v>
      </c>
      <c r="S11">
        <v>32.4</v>
      </c>
      <c r="T11">
        <v>34.4</v>
      </c>
      <c r="U11">
        <v>36.6</v>
      </c>
      <c r="V11">
        <v>39</v>
      </c>
      <c r="W11">
        <v>41.6</v>
      </c>
      <c r="X11">
        <v>44.4</v>
      </c>
      <c r="Y11">
        <v>47.3</v>
      </c>
      <c r="Z11">
        <v>50.5</v>
      </c>
      <c r="AA11">
        <v>54</v>
      </c>
      <c r="AB11">
        <v>57.7</v>
      </c>
      <c r="AC11">
        <v>61.7</v>
      </c>
      <c r="AD11">
        <v>66</v>
      </c>
      <c r="AE11">
        <v>70.599999999999994</v>
      </c>
      <c r="AF11">
        <v>75.5</v>
      </c>
      <c r="AG11">
        <v>80.8</v>
      </c>
      <c r="AH11">
        <v>86.6</v>
      </c>
      <c r="AI11">
        <v>92.8</v>
      </c>
      <c r="AJ11">
        <v>99.5</v>
      </c>
      <c r="AK11">
        <v>106.6</v>
      </c>
      <c r="AL11">
        <v>114.3</v>
      </c>
      <c r="AM11">
        <v>122.6</v>
      </c>
    </row>
    <row r="12" spans="1:39" x14ac:dyDescent="0.25">
      <c r="A12">
        <f t="shared" si="1"/>
        <v>0.90539828214790286</v>
      </c>
      <c r="B12">
        <v>0.54579999999999995</v>
      </c>
      <c r="C12" t="s">
        <v>1</v>
      </c>
      <c r="D12">
        <f t="shared" si="2"/>
        <v>15.584031035250518</v>
      </c>
      <c r="E12">
        <f t="shared" si="2"/>
        <v>15.488008936219993</v>
      </c>
      <c r="F12">
        <f t="shared" si="2"/>
        <v>15.392044198061051</v>
      </c>
      <c r="G12">
        <f t="shared" ref="G12:G13" si="3">H12*G3/H3</f>
        <v>15.296022099030525</v>
      </c>
      <c r="H12">
        <v>15.2</v>
      </c>
      <c r="I12">
        <v>15.5</v>
      </c>
      <c r="J12">
        <v>16.3</v>
      </c>
      <c r="K12">
        <v>17.2</v>
      </c>
      <c r="L12">
        <v>18.100000000000001</v>
      </c>
      <c r="M12">
        <v>19.100000000000001</v>
      </c>
      <c r="N12">
        <v>20.2</v>
      </c>
      <c r="O12">
        <v>21.4</v>
      </c>
      <c r="P12">
        <v>22.6</v>
      </c>
      <c r="Q12">
        <v>24</v>
      </c>
      <c r="R12">
        <v>25.4</v>
      </c>
      <c r="S12">
        <v>27.1</v>
      </c>
      <c r="T12">
        <v>28.9</v>
      </c>
      <c r="U12">
        <v>30.8</v>
      </c>
      <c r="V12">
        <v>32.9</v>
      </c>
      <c r="W12">
        <v>35.1</v>
      </c>
      <c r="X12">
        <v>37.5</v>
      </c>
      <c r="Y12">
        <v>40.1</v>
      </c>
      <c r="Z12">
        <v>42.9</v>
      </c>
      <c r="AA12">
        <v>46</v>
      </c>
      <c r="AB12">
        <v>49.3</v>
      </c>
      <c r="AC12">
        <v>52.9</v>
      </c>
      <c r="AD12">
        <v>56.7</v>
      </c>
      <c r="AE12">
        <v>60.9</v>
      </c>
      <c r="AF12">
        <v>65.400000000000006</v>
      </c>
      <c r="AG12">
        <v>70.2</v>
      </c>
      <c r="AH12">
        <v>75.5</v>
      </c>
      <c r="AI12">
        <v>81.3</v>
      </c>
      <c r="AJ12">
        <v>87.5</v>
      </c>
      <c r="AK12">
        <v>94.2</v>
      </c>
      <c r="AL12">
        <v>101.4</v>
      </c>
      <c r="AM12">
        <v>109.3</v>
      </c>
    </row>
    <row r="13" spans="1:39" x14ac:dyDescent="0.25">
      <c r="A13">
        <f>D13/(B13*31.536)</f>
        <v>0.5681804389294709</v>
      </c>
      <c r="B13">
        <v>0.46920000000000001</v>
      </c>
      <c r="C13" t="s">
        <v>2</v>
      </c>
      <c r="D13">
        <f t="shared" si="2"/>
        <v>8.4071905007198406</v>
      </c>
      <c r="E13">
        <f t="shared" si="2"/>
        <v>8.3554199521866028</v>
      </c>
      <c r="F13">
        <f t="shared" si="2"/>
        <v>8.303649403653365</v>
      </c>
      <c r="G13">
        <f t="shared" si="3"/>
        <v>8.2517705485332371</v>
      </c>
      <c r="H13">
        <v>8.1999999999999993</v>
      </c>
      <c r="I13">
        <v>8.1999999999999993</v>
      </c>
      <c r="J13">
        <v>8.9</v>
      </c>
      <c r="K13">
        <v>9.4</v>
      </c>
      <c r="L13">
        <v>10</v>
      </c>
      <c r="M13">
        <v>10.7</v>
      </c>
      <c r="N13">
        <v>11.3</v>
      </c>
      <c r="O13">
        <v>12.1</v>
      </c>
      <c r="P13">
        <v>12.9</v>
      </c>
      <c r="Q13">
        <v>13.8</v>
      </c>
      <c r="R13">
        <v>14.7</v>
      </c>
      <c r="S13">
        <v>15.8</v>
      </c>
      <c r="T13">
        <v>16.899999999999999</v>
      </c>
      <c r="U13">
        <v>18.100000000000001</v>
      </c>
      <c r="V13">
        <v>19.5</v>
      </c>
      <c r="W13">
        <v>20.9</v>
      </c>
      <c r="X13">
        <v>22.4</v>
      </c>
      <c r="Y13">
        <v>24.1</v>
      </c>
      <c r="Z13">
        <v>25.9</v>
      </c>
      <c r="AA13">
        <v>27.8</v>
      </c>
      <c r="AB13">
        <v>29.9</v>
      </c>
      <c r="AC13">
        <v>32.1</v>
      </c>
      <c r="AD13">
        <v>34.5</v>
      </c>
      <c r="AE13">
        <v>37.1</v>
      </c>
      <c r="AF13">
        <v>39.9</v>
      </c>
      <c r="AG13">
        <v>42.9</v>
      </c>
      <c r="AH13">
        <v>46.1</v>
      </c>
      <c r="AI13">
        <v>49.7</v>
      </c>
      <c r="AJ13">
        <v>53.4</v>
      </c>
      <c r="AK13">
        <v>57.5</v>
      </c>
      <c r="AL13">
        <v>61.9</v>
      </c>
      <c r="AM13">
        <v>66.599999999999994</v>
      </c>
    </row>
    <row r="14" spans="1:39" x14ac:dyDescent="0.25">
      <c r="C14" t="s">
        <v>3</v>
      </c>
      <c r="D14">
        <v>1</v>
      </c>
      <c r="E14">
        <v>1</v>
      </c>
      <c r="F14">
        <v>1</v>
      </c>
      <c r="G14">
        <v>1</v>
      </c>
      <c r="H14">
        <v>1</v>
      </c>
      <c r="I14">
        <v>0.82</v>
      </c>
    </row>
    <row r="15" spans="1:39" x14ac:dyDescent="0.25">
      <c r="B15">
        <v>1.5049999999999999</v>
      </c>
      <c r="C15" t="s">
        <v>4</v>
      </c>
      <c r="D15">
        <v>0.9</v>
      </c>
      <c r="E15">
        <v>0.9</v>
      </c>
      <c r="F15">
        <v>0.9</v>
      </c>
      <c r="G15">
        <v>0.9</v>
      </c>
      <c r="H15">
        <v>0.9</v>
      </c>
      <c r="I15">
        <v>0.95</v>
      </c>
    </row>
    <row r="16" spans="1:39" x14ac:dyDescent="0.25">
      <c r="C16" t="s">
        <v>8</v>
      </c>
      <c r="D16" s="1">
        <f>SUM(D10:D12)/D14/D15/3.6</f>
        <v>10.695601190398277</v>
      </c>
      <c r="E16" s="1">
        <f t="shared" ref="E16" si="4">SUM(E10:E12)/E14/E15/3.6</f>
        <v>10.629721158163555</v>
      </c>
      <c r="F16" s="1">
        <f t="shared" ref="F16" si="5">SUM(F10:F12)/F14/F15/3.6</f>
        <v>10.563858829901545</v>
      </c>
      <c r="G16" s="1">
        <f t="shared" ref="G16" si="6">SUM(G10:G12)/G14/G15/3.6</f>
        <v>10.497978797666821</v>
      </c>
      <c r="H16" s="1">
        <f t="shared" ref="H16" si="7">SUM(H10:H12)/H14/H15/3.6</f>
        <v>10.432098765432096</v>
      </c>
      <c r="I16" s="1">
        <f>SUM(I11:I13)/I14/I15/3.6</f>
        <v>14.940807302809873</v>
      </c>
    </row>
    <row r="17" spans="3:39" x14ac:dyDescent="0.25">
      <c r="I17">
        <f>I14*I15</f>
        <v>0.77899999999999991</v>
      </c>
    </row>
    <row r="18" spans="3:39" x14ac:dyDescent="0.25">
      <c r="I18">
        <f>1-I17</f>
        <v>0.22100000000000009</v>
      </c>
    </row>
    <row r="20" spans="3:39" x14ac:dyDescent="0.25">
      <c r="H20">
        <v>2019</v>
      </c>
      <c r="I20">
        <v>2020</v>
      </c>
      <c r="J20">
        <v>2021</v>
      </c>
      <c r="K20">
        <v>2022</v>
      </c>
      <c r="L20">
        <v>2023</v>
      </c>
      <c r="M20">
        <v>2024</v>
      </c>
      <c r="N20">
        <v>2025</v>
      </c>
      <c r="O20">
        <v>2026</v>
      </c>
      <c r="P20">
        <v>2027</v>
      </c>
      <c r="Q20">
        <v>2028</v>
      </c>
      <c r="R20">
        <v>2029</v>
      </c>
      <c r="S20">
        <v>2030</v>
      </c>
      <c r="T20">
        <v>2031</v>
      </c>
      <c r="U20">
        <v>2032</v>
      </c>
      <c r="V20">
        <v>2033</v>
      </c>
      <c r="W20">
        <v>2034</v>
      </c>
      <c r="X20">
        <v>2035</v>
      </c>
      <c r="Y20">
        <v>2036</v>
      </c>
      <c r="Z20">
        <v>2037</v>
      </c>
      <c r="AA20">
        <v>2038</v>
      </c>
      <c r="AB20">
        <v>2039</v>
      </c>
      <c r="AC20">
        <v>2040</v>
      </c>
      <c r="AD20">
        <v>2041</v>
      </c>
      <c r="AE20">
        <v>2042</v>
      </c>
      <c r="AF20">
        <v>2043</v>
      </c>
      <c r="AG20">
        <v>2044</v>
      </c>
      <c r="AH20">
        <v>2045</v>
      </c>
      <c r="AI20">
        <v>2046</v>
      </c>
      <c r="AJ20">
        <v>2047</v>
      </c>
      <c r="AK20">
        <v>2048</v>
      </c>
      <c r="AL20">
        <v>2049</v>
      </c>
      <c r="AM20">
        <v>2050</v>
      </c>
    </row>
    <row r="21" spans="3:39" x14ac:dyDescent="0.25">
      <c r="C21" t="s">
        <v>9</v>
      </c>
      <c r="D21" t="s">
        <v>10</v>
      </c>
      <c r="E21" t="s">
        <v>7</v>
      </c>
      <c r="F21">
        <v>2050</v>
      </c>
      <c r="G21" t="s">
        <v>11</v>
      </c>
      <c r="H21">
        <v>18.600000000000001</v>
      </c>
      <c r="I21">
        <v>18.2</v>
      </c>
      <c r="J21">
        <v>20</v>
      </c>
      <c r="K21">
        <v>20.9</v>
      </c>
      <c r="L21">
        <v>22</v>
      </c>
      <c r="M21">
        <v>23.1</v>
      </c>
      <c r="N21">
        <v>24.3</v>
      </c>
      <c r="O21">
        <v>25.7</v>
      </c>
      <c r="P21">
        <v>27.1</v>
      </c>
      <c r="Q21">
        <v>28.7</v>
      </c>
      <c r="R21">
        <v>30.4</v>
      </c>
      <c r="S21">
        <v>32.4</v>
      </c>
      <c r="T21">
        <v>34.4</v>
      </c>
      <c r="U21">
        <v>36.6</v>
      </c>
      <c r="V21">
        <v>39</v>
      </c>
      <c r="W21">
        <v>41.6</v>
      </c>
      <c r="X21">
        <v>44.4</v>
      </c>
      <c r="Y21">
        <v>47.3</v>
      </c>
      <c r="Z21">
        <v>50.5</v>
      </c>
      <c r="AA21">
        <v>54</v>
      </c>
      <c r="AB21">
        <v>57.7</v>
      </c>
      <c r="AC21">
        <v>61.7</v>
      </c>
      <c r="AD21">
        <v>66</v>
      </c>
      <c r="AE21">
        <v>70.599999999999994</v>
      </c>
      <c r="AF21">
        <v>75.5</v>
      </c>
      <c r="AG21">
        <v>80.8</v>
      </c>
      <c r="AH21">
        <v>86.6</v>
      </c>
      <c r="AI21">
        <v>92.8</v>
      </c>
      <c r="AJ21">
        <v>99.5</v>
      </c>
      <c r="AK21">
        <v>106.6</v>
      </c>
      <c r="AL21">
        <v>114.3</v>
      </c>
      <c r="AM21">
        <v>122.6</v>
      </c>
    </row>
    <row r="22" spans="3:39" x14ac:dyDescent="0.25">
      <c r="C22" t="s">
        <v>9</v>
      </c>
      <c r="D22" t="s">
        <v>10</v>
      </c>
      <c r="E22" t="s">
        <v>12</v>
      </c>
      <c r="F22">
        <v>2050</v>
      </c>
      <c r="G22" t="s">
        <v>11</v>
      </c>
      <c r="H22">
        <v>8.1999999999999993</v>
      </c>
      <c r="I22">
        <v>8.1999999999999993</v>
      </c>
      <c r="J22">
        <v>8.9</v>
      </c>
      <c r="K22">
        <v>9.4</v>
      </c>
      <c r="L22">
        <v>10</v>
      </c>
      <c r="M22">
        <v>10.7</v>
      </c>
      <c r="N22">
        <v>11.3</v>
      </c>
      <c r="O22">
        <v>12.1</v>
      </c>
      <c r="P22">
        <v>12.9</v>
      </c>
      <c r="Q22">
        <v>13.8</v>
      </c>
      <c r="R22">
        <v>14.7</v>
      </c>
      <c r="S22">
        <v>15.8</v>
      </c>
      <c r="T22">
        <v>16.899999999999999</v>
      </c>
      <c r="U22">
        <v>18.100000000000001</v>
      </c>
      <c r="V22">
        <v>19.5</v>
      </c>
      <c r="W22">
        <v>20.9</v>
      </c>
      <c r="X22">
        <v>22.4</v>
      </c>
      <c r="Y22">
        <v>24.1</v>
      </c>
      <c r="Z22">
        <v>25.9</v>
      </c>
      <c r="AA22">
        <v>27.8</v>
      </c>
      <c r="AB22">
        <v>29.9</v>
      </c>
      <c r="AC22">
        <v>32.1</v>
      </c>
      <c r="AD22">
        <v>34.5</v>
      </c>
      <c r="AE22">
        <v>37.1</v>
      </c>
      <c r="AF22">
        <v>39.9</v>
      </c>
      <c r="AG22">
        <v>42.9</v>
      </c>
      <c r="AH22">
        <v>46.1</v>
      </c>
      <c r="AI22">
        <v>49.7</v>
      </c>
      <c r="AJ22">
        <v>53.4</v>
      </c>
      <c r="AK22">
        <v>57.5</v>
      </c>
      <c r="AL22">
        <v>61.9</v>
      </c>
      <c r="AM22">
        <v>66.599999999999994</v>
      </c>
    </row>
    <row r="23" spans="3:39" x14ac:dyDescent="0.25">
      <c r="C23" t="s">
        <v>9</v>
      </c>
      <c r="D23" t="s">
        <v>10</v>
      </c>
      <c r="E23" t="s">
        <v>13</v>
      </c>
      <c r="F23">
        <v>2050</v>
      </c>
      <c r="G23" t="s">
        <v>11</v>
      </c>
      <c r="H23">
        <v>15.2</v>
      </c>
      <c r="I23">
        <v>15.5</v>
      </c>
      <c r="J23">
        <v>16.3</v>
      </c>
      <c r="K23">
        <v>17.2</v>
      </c>
      <c r="L23">
        <v>18.100000000000001</v>
      </c>
      <c r="M23">
        <v>19.100000000000001</v>
      </c>
      <c r="N23">
        <v>20.2</v>
      </c>
      <c r="O23">
        <v>21.4</v>
      </c>
      <c r="P23">
        <v>22.6</v>
      </c>
      <c r="Q23">
        <v>24</v>
      </c>
      <c r="R23">
        <v>25.4</v>
      </c>
      <c r="S23">
        <v>27.1</v>
      </c>
      <c r="T23">
        <v>28.9</v>
      </c>
      <c r="U23">
        <v>30.8</v>
      </c>
      <c r="V23">
        <v>32.9</v>
      </c>
      <c r="W23">
        <v>35.1</v>
      </c>
      <c r="X23">
        <v>37.5</v>
      </c>
      <c r="Y23">
        <v>40.1</v>
      </c>
      <c r="Z23">
        <v>42.9</v>
      </c>
      <c r="AA23">
        <v>46</v>
      </c>
      <c r="AB23">
        <v>49.3</v>
      </c>
      <c r="AC23">
        <v>52.9</v>
      </c>
      <c r="AD23">
        <v>56.7</v>
      </c>
      <c r="AE23">
        <v>60.9</v>
      </c>
      <c r="AF23">
        <v>65.400000000000006</v>
      </c>
      <c r="AG23">
        <v>70.2</v>
      </c>
      <c r="AH23">
        <v>75.5</v>
      </c>
      <c r="AI23">
        <v>81.3</v>
      </c>
      <c r="AJ23">
        <v>87.5</v>
      </c>
      <c r="AK23">
        <v>94.2</v>
      </c>
      <c r="AL23">
        <v>101.4</v>
      </c>
      <c r="AM23">
        <v>109.3</v>
      </c>
    </row>
    <row r="25" spans="3:39" x14ac:dyDescent="0.25">
      <c r="I25">
        <f>SUM(I21:I23)</f>
        <v>41.9</v>
      </c>
    </row>
    <row r="26" spans="3:39" x14ac:dyDescent="0.25">
      <c r="H26">
        <f>H16*(1-0.23)</f>
        <v>8.0327160493827137</v>
      </c>
      <c r="I26">
        <f>H26*3.6</f>
        <v>28.917777777777768</v>
      </c>
    </row>
    <row r="27" spans="3:39" x14ac:dyDescent="0.25">
      <c r="I27">
        <f>I26/I25</f>
        <v>0.69016176080615199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2023-03-03T08:16:07Z</dcterms:created>
  <dcterms:modified xsi:type="dcterms:W3CDTF">2023-05-04T07:15:07Z</dcterms:modified>
</cp:coreProperties>
</file>