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KENTIMGE\KENTIM\DataSpreadsheets\"/>
    </mc:Choice>
  </mc:AlternateContent>
  <xr:revisionPtr revIDLastSave="0" documentId="13_ncr:1_{E349C0AB-D9A8-4B82-A330-41C87E5C9617}" xr6:coauthVersionLast="47" xr6:coauthVersionMax="47" xr10:uidLastSave="{00000000-0000-0000-0000-000000000000}"/>
  <bookViews>
    <workbookView xWindow="1365" yWindow="-17685" windowWidth="27915" windowHeight="15450" xr2:uid="{C6D083C9-C5AA-4BCF-871B-BD726C54DA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T8" i="1" l="1"/>
  <c r="C8" i="1"/>
  <c r="T5" i="1"/>
  <c r="T6" i="1"/>
  <c r="T7" i="1"/>
  <c r="T9" i="1"/>
  <c r="T14" i="1" s="1"/>
  <c r="T10" i="1"/>
  <c r="T11" i="1"/>
  <c r="T12" i="1"/>
  <c r="T4" i="1"/>
  <c r="C4" i="1"/>
  <c r="C12" i="1"/>
  <c r="C11" i="1"/>
  <c r="C10" i="1"/>
  <c r="C7" i="1"/>
  <c r="C6" i="1"/>
  <c r="S14" i="1"/>
  <c r="R14" i="1"/>
  <c r="Q14" i="1" l="1"/>
  <c r="Q5" i="1"/>
  <c r="Q6" i="1"/>
  <c r="Q7" i="1"/>
  <c r="Q8" i="1"/>
  <c r="Q9" i="1"/>
  <c r="Q10" i="1"/>
  <c r="Q11" i="1"/>
  <c r="Q12" i="1"/>
  <c r="Q13" i="1"/>
  <c r="Q4" i="1"/>
</calcChain>
</file>

<file path=xl/sharedStrings.xml><?xml version="1.0" encoding="utf-8"?>
<sst xmlns="http://schemas.openxmlformats.org/spreadsheetml/2006/main" count="64" uniqueCount="51">
  <si>
    <t>Tana</t>
  </si>
  <si>
    <t>Masinga</t>
  </si>
  <si>
    <t>Kamburu</t>
  </si>
  <si>
    <t>Gitaru</t>
  </si>
  <si>
    <t>Kindaruma</t>
  </si>
  <si>
    <t>Kiambere</t>
  </si>
  <si>
    <t>Turkwel</t>
  </si>
  <si>
    <t>Sondu</t>
  </si>
  <si>
    <t>Sang'oro</t>
  </si>
  <si>
    <t>Karura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</si>
  <si>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</si>
  <si>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</si>
  <si>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</si>
  <si>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</si>
  <si>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</si>
  <si>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</si>
  <si>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</si>
  <si>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</si>
  <si>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</si>
  <si>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</si>
  <si>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</si>
  <si>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</si>
  <si>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</t>
  </si>
  <si>
    <t>Dry</t>
  </si>
  <si>
    <t>Model</t>
  </si>
  <si>
    <t>Scenario  /  Year of Year</t>
  </si>
  <si>
    <t>NDC_FlexGas</t>
  </si>
  <si>
    <t>Subsubsector</t>
  </si>
  <si>
    <t>Tech Description</t>
  </si>
  <si>
    <t>Process</t>
  </si>
  <si>
    <t>EHydroDam</t>
  </si>
  <si>
    <t>Kamburu/Masinga</t>
  </si>
  <si>
    <t>KEHYDT03</t>
  </si>
  <si>
    <t>KEHYDT01</t>
  </si>
  <si>
    <t>Turkwell</t>
  </si>
  <si>
    <t>KEHYDT02</t>
  </si>
  <si>
    <t>EHydroROR</t>
  </si>
  <si>
    <t>KEHYRO04</t>
  </si>
  <si>
    <t>KEHYRO06</t>
  </si>
  <si>
    <t>Kindaruma_opt</t>
  </si>
  <si>
    <t>KEHYRO10</t>
  </si>
  <si>
    <t>KY_Small_hydro_and_IPP</t>
  </si>
  <si>
    <t>KEHYMI09</t>
  </si>
  <si>
    <t>Sangoro</t>
  </si>
  <si>
    <t>KEHYRO07</t>
  </si>
  <si>
    <t>Sondu_Miriu</t>
  </si>
  <si>
    <t>KEHYRO05</t>
  </si>
  <si>
    <t>KEHYRO08</t>
  </si>
  <si>
    <t>Grand Total</t>
  </si>
  <si>
    <t>Total</t>
  </si>
  <si>
    <t>https://www.epra.go.ke/wp-content/uploads/2018/10/Kenya-PGTMP-Final-MTP-update-Vol-I-Main-Report-October-2016.pdf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</si>
</sst>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16</xdr:row>
      <xdr:rowOff>47625</xdr:rowOff>
    </xdr:from>
    <xdr:to>
      <xdr:col>19</xdr:col>
      <xdr:colOff>351699</xdr:colOff>
      <xdr:row>29</xdr:row>
      <xdr:rowOff>75887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6016CB-C2CB-5332-9387-A6BC37D4A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3095625"/>
          <a:ext cx="5809524" cy="2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395C7-9BB1-4728-B27C-70CB889D4279}">
  <dimension ref="C2:T32"/>
  <sheetViews>
    <sheetView tabSelected="1" workbookViewId="0">
      <selection activeCell="T9" sqref="T9"/>
    </sheetView>
  </sheetViews>
  <sheetFormatPr defaultRowHeight="15" x14ac:dyDescent="0.25"/>
  <cols>
    <col min="3" max="3" width="12" customWidth="1"/>
    <col min="5" max="5" width="16.140625" customWidth="1"/>
    <col min="6" max="6" width="12.5703125" customWidth="1"/>
  </cols>
  <sheetData>
    <row r="2" spans="3:20" x14ac:dyDescent="0.25">
      <c r="E2">
        <v>31</v>
      </c>
      <c r="F2">
        <v>28</v>
      </c>
      <c r="G2">
        <v>31</v>
      </c>
      <c r="H2">
        <v>30</v>
      </c>
      <c r="I2">
        <v>31</v>
      </c>
      <c r="J2">
        <v>30</v>
      </c>
      <c r="K2">
        <v>31</v>
      </c>
      <c r="L2">
        <v>31</v>
      </c>
      <c r="M2">
        <v>30</v>
      </c>
      <c r="N2">
        <v>31</v>
      </c>
      <c r="O2">
        <v>30</v>
      </c>
      <c r="P2">
        <v>31</v>
      </c>
    </row>
    <row r="3" spans="3:20" x14ac:dyDescent="0.25"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P3" t="s">
        <v>21</v>
      </c>
      <c r="R3" t="s">
        <v>22</v>
      </c>
      <c r="S3" t="s">
        <v>23</v>
      </c>
      <c r="T3" t="s">
        <v>24</v>
      </c>
    </row>
    <row r="4" spans="3:20" x14ac:dyDescent="0.25">
      <c r="C4" t="str">
        <f>E31</f>
        <v>Tana</v>
      </c>
      <c r="D4" t="s">
        <v>0</v>
      </c>
      <c r="E4">
        <v>215</v>
      </c>
      <c r="F4">
        <v>126</v>
      </c>
      <c r="G4">
        <v>129</v>
      </c>
      <c r="H4">
        <v>208</v>
      </c>
      <c r="I4">
        <v>303</v>
      </c>
      <c r="J4">
        <v>348</v>
      </c>
      <c r="K4">
        <v>254</v>
      </c>
      <c r="L4">
        <v>205</v>
      </c>
      <c r="M4">
        <v>174</v>
      </c>
      <c r="N4">
        <v>190</v>
      </c>
      <c r="O4">
        <v>307</v>
      </c>
      <c r="P4">
        <v>303</v>
      </c>
      <c r="Q4">
        <f>SUMPRODUCT($E$2:$P$2,E4:P4)/1000000</f>
        <v>8.4207000000000004E-2</v>
      </c>
      <c r="R4">
        <v>0.106</v>
      </c>
      <c r="S4">
        <v>4.7E-2</v>
      </c>
      <c r="T4">
        <f>SUMIF($E$22:$E$31,C4,$G$22:$G$31)</f>
        <v>5.8000000000000003E-2</v>
      </c>
    </row>
    <row r="5" spans="3:20" x14ac:dyDescent="0.25">
      <c r="D5" t="s">
        <v>1</v>
      </c>
      <c r="E5">
        <v>394</v>
      </c>
      <c r="F5">
        <v>521</v>
      </c>
      <c r="G5">
        <v>508</v>
      </c>
      <c r="H5">
        <v>318</v>
      </c>
      <c r="I5">
        <v>214</v>
      </c>
      <c r="J5">
        <v>331</v>
      </c>
      <c r="K5">
        <v>466</v>
      </c>
      <c r="L5">
        <v>568</v>
      </c>
      <c r="M5">
        <v>525</v>
      </c>
      <c r="N5">
        <v>439</v>
      </c>
      <c r="O5">
        <v>329</v>
      </c>
      <c r="P5">
        <v>412</v>
      </c>
      <c r="Q5">
        <f t="shared" ref="Q5:Q13" si="0">SUMPRODUCT($E$2:$P$2,E5:P5)/1000000</f>
        <v>0.15270900000000001</v>
      </c>
      <c r="R5">
        <v>0.17299999999999999</v>
      </c>
      <c r="S5">
        <v>0.03</v>
      </c>
      <c r="T5">
        <f t="shared" ref="T5:T12" si="1">SUMIF($E$22:$E$31,C5,$G$22:$G$31)</f>
        <v>0</v>
      </c>
    </row>
    <row r="6" spans="3:20" x14ac:dyDescent="0.25">
      <c r="C6" t="str">
        <f>E22</f>
        <v>Kamburu/Masinga</v>
      </c>
      <c r="D6" t="s">
        <v>2</v>
      </c>
      <c r="E6">
        <v>1073</v>
      </c>
      <c r="F6">
        <v>1037</v>
      </c>
      <c r="G6">
        <v>1032</v>
      </c>
      <c r="H6">
        <v>1063</v>
      </c>
      <c r="I6">
        <v>1095</v>
      </c>
      <c r="J6">
        <v>1109</v>
      </c>
      <c r="K6">
        <v>1063</v>
      </c>
      <c r="L6">
        <v>1120</v>
      </c>
      <c r="M6">
        <v>1103</v>
      </c>
      <c r="N6">
        <v>1035</v>
      </c>
      <c r="O6">
        <v>1151</v>
      </c>
      <c r="P6">
        <v>1043</v>
      </c>
      <c r="Q6">
        <f t="shared" si="0"/>
        <v>0.39310699999999998</v>
      </c>
      <c r="R6">
        <v>0.40699999999999997</v>
      </c>
      <c r="S6">
        <v>0.17799999999999999</v>
      </c>
      <c r="T6" s="1">
        <f t="shared" si="1"/>
        <v>1.0999999999999999E-2</v>
      </c>
    </row>
    <row r="7" spans="3:20" x14ac:dyDescent="0.25">
      <c r="C7" t="str">
        <f>E25</f>
        <v>Gitaru</v>
      </c>
      <c r="D7" t="s">
        <v>3</v>
      </c>
      <c r="E7">
        <v>2199</v>
      </c>
      <c r="F7">
        <v>2043</v>
      </c>
      <c r="G7">
        <v>2044</v>
      </c>
      <c r="H7">
        <v>2138</v>
      </c>
      <c r="I7">
        <v>2251</v>
      </c>
      <c r="J7">
        <v>2314</v>
      </c>
      <c r="K7">
        <v>2254</v>
      </c>
      <c r="L7">
        <v>2225</v>
      </c>
      <c r="M7">
        <v>2197</v>
      </c>
      <c r="N7">
        <v>2050</v>
      </c>
      <c r="O7">
        <v>2274</v>
      </c>
      <c r="P7">
        <v>2011</v>
      </c>
      <c r="Q7">
        <f t="shared" si="0"/>
        <v>0.79094799999999998</v>
      </c>
      <c r="R7">
        <v>0.93600000000000005</v>
      </c>
      <c r="S7">
        <v>0.42499999999999999</v>
      </c>
      <c r="T7">
        <f t="shared" si="1"/>
        <v>1.0429999999999999</v>
      </c>
    </row>
    <row r="8" spans="3:20" x14ac:dyDescent="0.25">
      <c r="C8" t="str">
        <f>E26</f>
        <v>Kindaruma</v>
      </c>
      <c r="D8" t="s">
        <v>4</v>
      </c>
      <c r="E8">
        <v>486</v>
      </c>
      <c r="F8">
        <v>479</v>
      </c>
      <c r="G8">
        <v>488</v>
      </c>
      <c r="H8">
        <v>501</v>
      </c>
      <c r="I8">
        <v>557</v>
      </c>
      <c r="J8">
        <v>619</v>
      </c>
      <c r="K8">
        <v>537</v>
      </c>
      <c r="L8">
        <v>524</v>
      </c>
      <c r="M8">
        <v>502</v>
      </c>
      <c r="N8">
        <v>469</v>
      </c>
      <c r="O8">
        <v>555</v>
      </c>
      <c r="P8">
        <v>483</v>
      </c>
      <c r="Q8">
        <f t="shared" si="0"/>
        <v>0.188586</v>
      </c>
      <c r="R8">
        <v>0.33100000000000002</v>
      </c>
      <c r="S8">
        <v>0.14199999999999999</v>
      </c>
      <c r="T8">
        <f>SUMIF($E$22:$E$31,C8,$G$22:$G$31)+G27</f>
        <v>0.49399999999999999</v>
      </c>
    </row>
    <row r="9" spans="3:20" x14ac:dyDescent="0.25">
      <c r="C9" t="str">
        <f>E23</f>
        <v>Kiambere</v>
      </c>
      <c r="D9" t="s">
        <v>5</v>
      </c>
      <c r="E9">
        <v>2418</v>
      </c>
      <c r="F9">
        <v>2409</v>
      </c>
      <c r="G9">
        <v>2342</v>
      </c>
      <c r="H9">
        <v>2273</v>
      </c>
      <c r="I9">
        <v>2573</v>
      </c>
      <c r="J9">
        <v>2579</v>
      </c>
      <c r="K9">
        <v>2555</v>
      </c>
      <c r="L9">
        <v>2509</v>
      </c>
      <c r="M9">
        <v>2519</v>
      </c>
      <c r="N9">
        <v>2442</v>
      </c>
      <c r="O9">
        <v>2394</v>
      </c>
      <c r="P9">
        <v>2432</v>
      </c>
      <c r="Q9">
        <f t="shared" si="0"/>
        <v>0.89580300000000002</v>
      </c>
      <c r="R9">
        <v>0.88300000000000001</v>
      </c>
      <c r="S9">
        <v>0.42299999999999999</v>
      </c>
      <c r="T9" s="1">
        <f t="shared" si="1"/>
        <v>3.2000000000000001E-2</v>
      </c>
    </row>
    <row r="10" spans="3:20" x14ac:dyDescent="0.25">
      <c r="C10" t="str">
        <f>E24</f>
        <v>Turkwell</v>
      </c>
      <c r="D10" t="s">
        <v>6</v>
      </c>
      <c r="E10">
        <v>1461</v>
      </c>
      <c r="F10">
        <v>1545</v>
      </c>
      <c r="G10">
        <v>1593</v>
      </c>
      <c r="H10">
        <v>1287</v>
      </c>
      <c r="I10">
        <v>1079</v>
      </c>
      <c r="J10">
        <v>1069</v>
      </c>
      <c r="K10">
        <v>1216</v>
      </c>
      <c r="L10">
        <v>1360</v>
      </c>
      <c r="M10">
        <v>1418</v>
      </c>
      <c r="N10">
        <v>1384</v>
      </c>
      <c r="O10">
        <v>1343</v>
      </c>
      <c r="P10">
        <v>1283</v>
      </c>
      <c r="Q10">
        <f t="shared" si="0"/>
        <v>0.48742600000000003</v>
      </c>
      <c r="R10">
        <v>0.373</v>
      </c>
      <c r="S10">
        <v>0.125</v>
      </c>
      <c r="T10" s="1">
        <f t="shared" si="1"/>
        <v>8.9999999999999993E-3</v>
      </c>
    </row>
    <row r="11" spans="3:20" x14ac:dyDescent="0.25">
      <c r="C11" t="str">
        <f>E30</f>
        <v>Sondu_Miriu</v>
      </c>
      <c r="D11" t="s">
        <v>7</v>
      </c>
      <c r="E11">
        <v>720</v>
      </c>
      <c r="F11">
        <v>424</v>
      </c>
      <c r="G11">
        <v>432</v>
      </c>
      <c r="H11">
        <v>823</v>
      </c>
      <c r="I11">
        <v>1171</v>
      </c>
      <c r="J11">
        <v>1317</v>
      </c>
      <c r="K11">
        <v>1239</v>
      </c>
      <c r="L11">
        <v>1290</v>
      </c>
      <c r="M11">
        <v>1292</v>
      </c>
      <c r="N11">
        <v>1169</v>
      </c>
      <c r="O11">
        <v>1120</v>
      </c>
      <c r="P11">
        <v>961</v>
      </c>
      <c r="Q11">
        <f t="shared" si="0"/>
        <v>0.36487399999999998</v>
      </c>
      <c r="R11">
        <v>0.36399999999999999</v>
      </c>
      <c r="S11">
        <v>0.97</v>
      </c>
      <c r="T11">
        <f t="shared" si="1"/>
        <v>0.20899999999999999</v>
      </c>
    </row>
    <row r="12" spans="3:20" x14ac:dyDescent="0.25">
      <c r="C12" t="str">
        <f>E29</f>
        <v>Sangoro</v>
      </c>
      <c r="D12" t="s">
        <v>8</v>
      </c>
      <c r="E12">
        <v>201</v>
      </c>
      <c r="F12">
        <v>121</v>
      </c>
      <c r="G12">
        <v>115</v>
      </c>
      <c r="H12">
        <v>259</v>
      </c>
      <c r="I12">
        <v>357</v>
      </c>
      <c r="J12">
        <v>431</v>
      </c>
      <c r="K12">
        <v>380</v>
      </c>
      <c r="L12">
        <v>404</v>
      </c>
      <c r="M12">
        <v>431</v>
      </c>
      <c r="N12">
        <v>385</v>
      </c>
      <c r="O12">
        <v>370</v>
      </c>
      <c r="P12">
        <v>300</v>
      </c>
      <c r="Q12">
        <f t="shared" si="0"/>
        <v>0.11452</v>
      </c>
      <c r="R12">
        <v>0.11700000000000001</v>
      </c>
      <c r="S12">
        <v>3.1E-2</v>
      </c>
      <c r="T12">
        <f t="shared" si="1"/>
        <v>7.2999999999999995E-2</v>
      </c>
    </row>
    <row r="13" spans="3:20" x14ac:dyDescent="0.25">
      <c r="D13" t="s">
        <v>9</v>
      </c>
      <c r="E13">
        <v>607</v>
      </c>
      <c r="F13">
        <v>599</v>
      </c>
      <c r="G13">
        <v>610</v>
      </c>
      <c r="H13">
        <v>626</v>
      </c>
      <c r="I13">
        <v>696</v>
      </c>
      <c r="J13">
        <v>774</v>
      </c>
      <c r="K13">
        <v>671</v>
      </c>
      <c r="L13">
        <v>655</v>
      </c>
      <c r="M13">
        <v>628</v>
      </c>
      <c r="N13">
        <v>586</v>
      </c>
      <c r="O13">
        <v>693</v>
      </c>
      <c r="P13">
        <v>604</v>
      </c>
      <c r="Q13">
        <f t="shared" si="0"/>
        <v>0.23570099999999999</v>
      </c>
    </row>
    <row r="14" spans="3:20" x14ac:dyDescent="0.25">
      <c r="Q14">
        <f>SUM(Q4:Q13)</f>
        <v>3.7078810000000004</v>
      </c>
      <c r="R14">
        <f>SUM(R4:R13)</f>
        <v>3.6899999999999995</v>
      </c>
      <c r="S14">
        <f>SUM(S4:S13)</f>
        <v>2.371</v>
      </c>
      <c r="T14">
        <f>SUM(T4:T13)</f>
        <v>1.9289999999999998</v>
      </c>
    </row>
    <row r="16" spans="3:20" x14ac:dyDescent="0.25">
      <c r="K16" t="s">
        <v>50</v>
      </c>
    </row>
    <row r="19" spans="4:7" x14ac:dyDescent="0.25">
      <c r="G19" t="s">
        <v>25</v>
      </c>
    </row>
    <row r="20" spans="4:7" x14ac:dyDescent="0.25">
      <c r="G20" t="s">
        <v>26</v>
      </c>
    </row>
    <row r="21" spans="4:7" x14ac:dyDescent="0.25">
      <c r="D21" t="s">
        <v>27</v>
      </c>
      <c r="E21" t="s">
        <v>28</v>
      </c>
      <c r="F21" t="s">
        <v>29</v>
      </c>
      <c r="G21">
        <v>2019</v>
      </c>
    </row>
    <row r="22" spans="4:7" x14ac:dyDescent="0.25">
      <c r="D22" t="s">
        <v>30</v>
      </c>
      <c r="E22" s="1" t="s">
        <v>31</v>
      </c>
      <c r="F22" s="1" t="s">
        <v>32</v>
      </c>
      <c r="G22" s="1">
        <v>1.0999999999999999E-2</v>
      </c>
    </row>
    <row r="23" spans="4:7" x14ac:dyDescent="0.25">
      <c r="D23" t="s">
        <v>30</v>
      </c>
      <c r="E23" s="1" t="s">
        <v>5</v>
      </c>
      <c r="F23" s="1" t="s">
        <v>33</v>
      </c>
      <c r="G23" s="1">
        <v>3.2000000000000001E-2</v>
      </c>
    </row>
    <row r="24" spans="4:7" x14ac:dyDescent="0.25">
      <c r="D24" t="s">
        <v>30</v>
      </c>
      <c r="E24" s="1" t="s">
        <v>34</v>
      </c>
      <c r="F24" s="1" t="s">
        <v>35</v>
      </c>
      <c r="G24" s="1">
        <v>8.9999999999999993E-3</v>
      </c>
    </row>
    <row r="25" spans="4:7" x14ac:dyDescent="0.25">
      <c r="D25" t="s">
        <v>36</v>
      </c>
      <c r="E25" t="s">
        <v>3</v>
      </c>
      <c r="F25" t="s">
        <v>37</v>
      </c>
      <c r="G25">
        <v>1.0429999999999999</v>
      </c>
    </row>
    <row r="26" spans="4:7" x14ac:dyDescent="0.25">
      <c r="D26" t="s">
        <v>36</v>
      </c>
      <c r="E26" t="s">
        <v>4</v>
      </c>
      <c r="F26" t="s">
        <v>38</v>
      </c>
      <c r="G26">
        <v>0.26500000000000001</v>
      </c>
    </row>
    <row r="27" spans="4:7" x14ac:dyDescent="0.25">
      <c r="D27" t="s">
        <v>36</v>
      </c>
      <c r="E27" t="s">
        <v>39</v>
      </c>
      <c r="F27" t="s">
        <v>40</v>
      </c>
      <c r="G27">
        <v>0.22900000000000001</v>
      </c>
    </row>
    <row r="28" spans="4:7" x14ac:dyDescent="0.25">
      <c r="D28" t="s">
        <v>36</v>
      </c>
      <c r="E28" t="s">
        <v>41</v>
      </c>
      <c r="F28" t="s">
        <v>42</v>
      </c>
      <c r="G28">
        <v>0.123</v>
      </c>
    </row>
    <row r="29" spans="4:7" x14ac:dyDescent="0.25">
      <c r="D29" t="s">
        <v>36</v>
      </c>
      <c r="E29" t="s">
        <v>43</v>
      </c>
      <c r="F29" t="s">
        <v>44</v>
      </c>
      <c r="G29">
        <v>7.2999999999999995E-2</v>
      </c>
    </row>
    <row r="30" spans="4:7" x14ac:dyDescent="0.25">
      <c r="D30" t="s">
        <v>36</v>
      </c>
      <c r="E30" t="s">
        <v>45</v>
      </c>
      <c r="F30" t="s">
        <v>46</v>
      </c>
      <c r="G30">
        <v>0.20899999999999999</v>
      </c>
    </row>
    <row r="31" spans="4:7" x14ac:dyDescent="0.25">
      <c r="D31" t="s">
        <v>36</v>
      </c>
      <c r="E31" t="s">
        <v>0</v>
      </c>
      <c r="F31" t="s">
        <v>47</v>
      </c>
      <c r="G31">
        <v>5.8000000000000003E-2</v>
      </c>
    </row>
    <row r="32" spans="4:7" x14ac:dyDescent="0.25">
      <c r="D32" t="s">
        <v>48</v>
      </c>
      <c r="E32" t="s">
        <v>49</v>
      </c>
      <c r="F32" t="s">
        <v>49</v>
      </c>
      <c r="G32">
        <v>2.0539999999999998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2023-05-09T10:08:23Z</dcterms:created>
  <dcterms:modified xsi:type="dcterms:W3CDTF">2023-05-09T13:22:48Z</dcterms:modified>
</cp:coreProperties>
</file>